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pinem\Desktop\Arpine\2019\transport\Shinararutyun_verabashxum2.3mlrd\"/>
    </mc:Choice>
  </mc:AlternateContent>
  <bookViews>
    <workbookView xWindow="0" yWindow="0" windowWidth="28740" windowHeight="12450" activeTab="5"/>
  </bookViews>
  <sheets>
    <sheet name="1" sheetId="8" r:id="rId1"/>
    <sheet name="2" sheetId="1" r:id="rId2"/>
    <sheet name="3" sheetId="4" r:id="rId3"/>
    <sheet name="4" sheetId="5" r:id="rId4"/>
    <sheet name="5" sheetId="6" r:id="rId5"/>
    <sheet name="6" sheetId="7" r:id="rId6"/>
  </sheets>
  <definedNames>
    <definedName name="_xlnm.Print_Titles" localSheetId="1">'2'!$5:$6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6" l="1"/>
  <c r="E19" i="6"/>
  <c r="G14" i="7" l="1"/>
  <c r="D43" i="4" l="1"/>
  <c r="E43" i="4"/>
  <c r="F43" i="4"/>
  <c r="D30" i="4"/>
  <c r="D38" i="4"/>
  <c r="D40" i="4"/>
  <c r="D29" i="4" l="1"/>
  <c r="E38" i="4"/>
  <c r="E40" i="4"/>
  <c r="E30" i="4"/>
  <c r="E26" i="4"/>
  <c r="E24" i="4"/>
  <c r="F24" i="4"/>
  <c r="E22" i="4"/>
  <c r="F22" i="4"/>
  <c r="E20" i="4"/>
  <c r="F20" i="4"/>
  <c r="E18" i="4"/>
  <c r="F18" i="4"/>
  <c r="F17" i="4" s="1"/>
  <c r="F26" i="4"/>
  <c r="F40" i="4"/>
  <c r="F30" i="4"/>
  <c r="F29" i="4" s="1"/>
  <c r="F42" i="1"/>
  <c r="F16" i="1"/>
  <c r="E29" i="4" l="1"/>
  <c r="D15" i="4"/>
  <c r="D12" i="4" s="1"/>
  <c r="E17" i="4"/>
  <c r="E15" i="4" s="1"/>
  <c r="E12" i="4" s="1"/>
  <c r="F15" i="4"/>
  <c r="F12" i="4" s="1"/>
  <c r="E23" i="1"/>
  <c r="F23" i="1"/>
  <c r="D23" i="1"/>
  <c r="D44" i="1" l="1"/>
  <c r="D16" i="1"/>
  <c r="H14" i="1"/>
  <c r="D30" i="1"/>
  <c r="D31" i="1"/>
  <c r="D32" i="1"/>
  <c r="D33" i="1"/>
  <c r="D34" i="1"/>
  <c r="D35" i="1"/>
  <c r="D36" i="1"/>
  <c r="D38" i="1"/>
  <c r="D40" i="1"/>
  <c r="D41" i="1"/>
  <c r="E28" i="1"/>
  <c r="F28" i="1"/>
  <c r="F14" i="1" s="1"/>
  <c r="G39" i="1"/>
  <c r="G37" i="1"/>
  <c r="D37" i="1" s="1"/>
  <c r="G29" i="1"/>
  <c r="D29" i="1" s="1"/>
  <c r="G28" i="1" l="1"/>
  <c r="G14" i="1" s="1"/>
  <c r="G11" i="1" s="1"/>
  <c r="G9" i="1" s="1"/>
  <c r="D39" i="1"/>
  <c r="D28" i="1" s="1"/>
  <c r="H11" i="1"/>
  <c r="H9" i="1" s="1"/>
  <c r="E16" i="1"/>
  <c r="E25" i="1"/>
  <c r="E14" i="1" l="1"/>
  <c r="D14" i="1"/>
  <c r="E16" i="5" l="1"/>
  <c r="G13" i="8" l="1"/>
  <c r="G11" i="8" s="1"/>
  <c r="G20" i="8"/>
  <c r="H24" i="8" l="1"/>
  <c r="I24" i="8"/>
  <c r="G24" i="8"/>
  <c r="I20" i="8"/>
  <c r="H20" i="8"/>
  <c r="H18" i="8" s="1"/>
  <c r="I18" i="8" l="1"/>
  <c r="F11" i="1"/>
  <c r="F9" i="1" s="1"/>
  <c r="G18" i="8" l="1"/>
  <c r="H13" i="8"/>
  <c r="H11" i="8" s="1"/>
  <c r="I13" i="8"/>
  <c r="I11" i="8" s="1"/>
  <c r="F10" i="4" l="1"/>
  <c r="D42" i="1"/>
  <c r="E42" i="1"/>
  <c r="E11" i="1" s="1"/>
  <c r="E9" i="1" s="1"/>
  <c r="D10" i="4" l="1"/>
  <c r="E7" i="1"/>
  <c r="E10" i="4" l="1"/>
  <c r="H7" i="1" l="1"/>
  <c r="D11" i="1"/>
  <c r="D9" i="1" s="1"/>
  <c r="F7" i="1" l="1"/>
  <c r="G7" i="1" l="1"/>
  <c r="D7" i="1" s="1"/>
</calcChain>
</file>

<file path=xl/sharedStrings.xml><?xml version="1.0" encoding="utf-8"?>
<sst xmlns="http://schemas.openxmlformats.org/spreadsheetml/2006/main" count="336" uniqueCount="145">
  <si>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</si>
  <si>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</si>
  <si>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</si>
  <si>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Ընդամենը,</t>
  </si>
  <si>
    <t>Ծրագիր</t>
  </si>
  <si>
    <t>Միջոցառում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</si>
  <si>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</si>
  <si>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</si>
  <si>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</si>
  <si>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</si>
  <si>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 xml:space="preserve">ԸՆԴԱՄԵՆԸ </t>
  </si>
  <si>
    <t xml:space="preserve">այդ թվում՝ </t>
  </si>
  <si>
    <t>այդ թվում`</t>
  </si>
  <si>
    <t>ՀՀ ՏՐԱՆՍՊՈՐՏԻ, ԿԱՊԻ ԵՎ ՏԵՂԵԿԱՏՎԱԿԱՆ ՏԵԽՆՈԼՈԳԻԱՆԵՐԻ ՆԱԽԱՐԱՐՈՒԹՅՈՒՆ</t>
  </si>
  <si>
    <t>Պետական նշանակության ավտոճանապարհների հիմնանորոգում</t>
  </si>
  <si>
    <t xml:space="preserve">Մ-2, Երևան-Երասխ-Գորիս-Մեղրի-Իրանի սահման </t>
  </si>
  <si>
    <t>3. Պետական նշանակության այլ ավտոճանապարհների հիմնանորոգում</t>
  </si>
  <si>
    <t>կմ126+100-կմ131+500 հատվածի հիմնանորոգում</t>
  </si>
  <si>
    <t>Մ- 3, Թուրքիայի սահման-Մարգարա-Վանաձոր-Տաշիր-Վրաստանի սահման</t>
  </si>
  <si>
    <t>կմ75+500-կմ79+000 հատվածի հիմնանորոգում</t>
  </si>
  <si>
    <t>Մ-8, Վանաձոր (Մ-6 հատման կետ)-Դիլիջան</t>
  </si>
  <si>
    <t>կմ22+400-կմ33+500 հատվածի հիմնանորոգում</t>
  </si>
  <si>
    <t>Մարզային նշանակության ավտոճանապարհներ, այդ թվում</t>
  </si>
  <si>
    <t>ՀՀ Կոտայքի մարզի Կամարիս համայնքի 1,0 կմ երկարությամբ հատվածի հիմնանորոգում</t>
  </si>
  <si>
    <t>Հանրապետական նշանակության ավտոճանապարհների հիմնանորոգում, այդ թվում</t>
  </si>
  <si>
    <t>Մարզային նշանակության ավտոճանապարհների հիմնանորոգում, այդ թվում</t>
  </si>
  <si>
    <t>ՀՀ կառավարություն</t>
  </si>
  <si>
    <t>այդ թվում՝ ըստ ուղղությունների</t>
  </si>
  <si>
    <t>այդ թվում` ըստ կատարողների</t>
  </si>
  <si>
    <t>ՀՀ տրանսպորտի, կապի և տեղեկատվական տեխնոլոգիաների նախարարություն</t>
  </si>
  <si>
    <t>2020 թվականին հիմնանորոգման ենթակա պետական նշանակության ավտոճանապարհներ, այդ թվում՝</t>
  </si>
  <si>
    <t xml:space="preserve"> ՀՀ կառավարություն</t>
  </si>
  <si>
    <t xml:space="preserve"> Առաջին կիսամյակ</t>
  </si>
  <si>
    <t xml:space="preserve"> Ինն ամիս</t>
  </si>
  <si>
    <t xml:space="preserve"> Տարի</t>
  </si>
  <si>
    <t xml:space="preserve">ՀՀ կառավարության 2019 թվականի
-ի  N       -Ն որոշման 
</t>
  </si>
  <si>
    <t>Ցուցանիշների փոփոխությունը (ավելացումները նշված են դրական նշանով, իսկ նվազեցումները` փակագծերում)</t>
  </si>
  <si>
    <t>Բյուջետային գլխավոր կարգադրիչների, ծրագրերի, միջոցառումների, միջոցառումները կատարող պետական մարմինների և ուղղությունների անվանումները</t>
  </si>
  <si>
    <t>Առաջին կիսամյակ</t>
  </si>
  <si>
    <t>Ինն ամիս</t>
  </si>
  <si>
    <t>Տարի</t>
  </si>
  <si>
    <t>ՀԱՅԱՍՏԱՆԻ ՀԱՆՐԱՊԵՏՈՒԹՅԱՆ ԿԱՌԱՎԱՐՈՒԹՅԱՆ 2018 ԹՎԱԿԱՆԻ ԴԵԿՏԵՄԲԵՐԻ 27-Ի N 1515-Ն ՈՐՈՇՄԱՆ N 5 ՀԱՎԵԼՎԱԾԻ N 2 ԱՂՅՈՒՍԱԿՈՅՒՄ ԿԱՏԱՐՎՈՂ ՓՈՓՈԽՈՒԹՅՈՒՆՆԵՐԸ ԵՎ ԼՐԱՑՈՒՄՆԵՐԸ</t>
  </si>
  <si>
    <t xml:space="preserve"> ՄԱՍ 2. ՊԵՏԱԿԱՆ ՄԱՐՄՆԻ ԳԾՈՎ ԱՐԴՅՈՒՆՔԱՅԻՆ (ԿԱՏԱՐՈՂԱԿԱՆ) ՑՈՒՑԱՆԻՇՆԵՐԸ </t>
  </si>
  <si>
    <t xml:space="preserve"> Ծրագրի դասիչը </t>
  </si>
  <si>
    <t xml:space="preserve"> Ծրագրի անվանումը </t>
  </si>
  <si>
    <t xml:space="preserve"> Ծրագրի միջոցառումները </t>
  </si>
  <si>
    <t xml:space="preserve"> Ծրագրի դասիչը` </t>
  </si>
  <si>
    <t xml:space="preserve"> Միջոցառման դասիչը` </t>
  </si>
  <si>
    <t xml:space="preserve"> Առաջին կիսամյակ </t>
  </si>
  <si>
    <t xml:space="preserve"> Ինն ամիս </t>
  </si>
  <si>
    <t xml:space="preserve"> Տարի </t>
  </si>
  <si>
    <t xml:space="preserve"> Միջոցառման անվանումը` </t>
  </si>
  <si>
    <t xml:space="preserve"> Նկարագրությունը` </t>
  </si>
  <si>
    <t xml:space="preserve"> Միջոցառման տեսակը` </t>
  </si>
  <si>
    <t xml:space="preserve"> Արդյունքի չափորոշիչներ </t>
  </si>
  <si>
    <t xml:space="preserve"> Միջոցառման վրա կատարվող ծախսը (հազար դրամ) </t>
  </si>
  <si>
    <t xml:space="preserve">  </t>
  </si>
  <si>
    <t xml:space="preserve"> 21001 </t>
  </si>
  <si>
    <t xml:space="preserve"> Հանրության կողմից անմիջականորեն օգտագործվող ակտիվների հետ կապված միջոցառումներ </t>
  </si>
  <si>
    <t xml:space="preserve"> ՀՀ տրանսպորտի, կապի և տեղեկատվական տեխնոլոգիաների նախարարություն </t>
  </si>
  <si>
    <t xml:space="preserve"> 1049 </t>
  </si>
  <si>
    <t xml:space="preserve"> Ճանապարհային ցանցի բարելավում </t>
  </si>
  <si>
    <t xml:space="preserve"> Պետական նշանակության ավտոճանապարհների հիմնանորոգում </t>
  </si>
  <si>
    <t xml:space="preserve"> Միջպետական՝ հանրապետական և մարզային նշանակության ավտոճոնապարհների քայքայված ծածկի վերանորոգում՝ մաշված ծածկի փոխարինում_x000D_
 </t>
  </si>
  <si>
    <t xml:space="preserve"> Հիմնանորոգվող ավտոճանապարհների երկարությունը/կիլոմետր/ այդ թվում՛ </t>
  </si>
  <si>
    <t xml:space="preserve"> Միջպետական նշանակության ավտոճանապարհներ </t>
  </si>
  <si>
    <t xml:space="preserve"> Հանրապետական նշանակության ավտոճանապարհներ </t>
  </si>
  <si>
    <t xml:space="preserve"> Մարզային նշանակության ավտոճանապարհներ </t>
  </si>
  <si>
    <t xml:space="preserve"> Բավարար վիճակում ճանապարհների և հատվածների երկարության հարաբերությունը այդ կարգի ճանապարհների ողջ երկարությանը, % </t>
  </si>
  <si>
    <t xml:space="preserve"> Աշխատանքների ավարտվածության աստիճան, % </t>
  </si>
  <si>
    <t xml:space="preserve"> ՄԱՍ 1. ՊԵՏԱԿԱՆ ՄԱՐՄՆԻ ԳԾՈՎ ԱՐԴՅՈՒՆՔԱՅԻՆ (ԿԱՏԱՐՈՂԱԿԱՆ) ՑՈՒՑԱՆԻՇՆԵՐԸ </t>
  </si>
  <si>
    <t>ՀՀ կառավարության 2019 թվականի</t>
  </si>
  <si>
    <t xml:space="preserve">               ----------------- N ----------------- որոշման</t>
  </si>
  <si>
    <t>Կոդը</t>
  </si>
  <si>
    <t>Անվանումը</t>
  </si>
  <si>
    <t xml:space="preserve">Գնման ձևը  </t>
  </si>
  <si>
    <t>Չափի միավորը</t>
  </si>
  <si>
    <t xml:space="preserve">Միավորի գինը (դրամ) </t>
  </si>
  <si>
    <t>Քանակը</t>
  </si>
  <si>
    <t>գումարը (հազար դրամ)</t>
  </si>
  <si>
    <t>ՄԱՍ I Աշխատանքներ</t>
  </si>
  <si>
    <t>դրամ</t>
  </si>
  <si>
    <t>Նախագծերի պատրաստման, ծախսերի գնահատման աշխատանքներ</t>
  </si>
  <si>
    <t xml:space="preserve"> 21001</t>
  </si>
  <si>
    <t xml:space="preserve"> Պետական նշանակության ավտոճանապարհների հիմնանորոգում</t>
  </si>
  <si>
    <t>ՀԱՅԱՍՏԱՆԻ ՀԱՆՐԱՊԵՏՈՒԹՅԱՆ ԿԱՌԱՎԱՐՈՒԹՅԱՆ 2018 ԹՎԱԿԱՆԻ ԴԵԿՏԵՄԲԵՐԻ 27-Ի N 1515-Ն ՈՐՈՇՄԱՆ N 3 ԵՎ 4 ՀԱՎԵԼՎԱԾՆԵՐՈՒՄ ԿԱՏԱՐՎՈՂ ՓՈՓՈԽՈՒԹՅՈՒՆՆԵՐԸ ԵՎ ԼՐԱՑՈՒՄՆԵՐԸ</t>
  </si>
  <si>
    <t xml:space="preserve"> Գործառական դասիչը</t>
  </si>
  <si>
    <t xml:space="preserve"> Ծրագրային դասիչը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</si>
  <si>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</si>
  <si>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</si>
  <si>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</si>
  <si>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</si>
  <si>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</si>
  <si>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 ռում</t>
  </si>
  <si>
    <t xml:space="preserve"> ԸՆԴԱՄԵՆԸ ԾԱԽՍԵՐ</t>
  </si>
  <si>
    <t xml:space="preserve"> 04</t>
  </si>
  <si>
    <t xml:space="preserve"> ՏՆՏԵՍԱԿԱՆ ՀԱՐԱԲԵՐՈՒԹՅՈՒՆՆԵՐ</t>
  </si>
  <si>
    <t xml:space="preserve"> այդ թվում`</t>
  </si>
  <si>
    <t xml:space="preserve"> 05</t>
  </si>
  <si>
    <t xml:space="preserve"> Տրանսպորտ</t>
  </si>
  <si>
    <t xml:space="preserve"> 01</t>
  </si>
  <si>
    <t xml:space="preserve"> Ճանապարհային տրանսպորտ</t>
  </si>
  <si>
    <t xml:space="preserve"> այդ թվում` ըստ կատարողների</t>
  </si>
  <si>
    <t xml:space="preserve"> ՀՀ տրանսպորտի, կապի և տեղեկատվական տեխնոլոգիաների նախարարություն</t>
  </si>
  <si>
    <t xml:space="preserve"> այդ թվում` բյուջետային ծախսերի տնտեսագիտական դասակարգման հոդվածներ</t>
  </si>
  <si>
    <t xml:space="preserve"> - Շենքերի և շինությունների կապիտալ վերանորոգում</t>
  </si>
  <si>
    <t>Նախագծահետազոտական ծախսեր</t>
  </si>
  <si>
    <t>Ճանապարհների վերանորոգման աշխատանքներ</t>
  </si>
  <si>
    <t>Տեխնիկական հսկողության ծառայություններ</t>
  </si>
  <si>
    <t>Հեղինակային հսկողության ծառայություններ</t>
  </si>
  <si>
    <t>այդ թվում</t>
  </si>
  <si>
    <t>Հավելված N3</t>
  </si>
  <si>
    <t xml:space="preserve">ՀԱՅԱՍՏԱՆԻ ՀԱՆՐԱՊԵՏՈՒԹՅԱՆ ԿԱՌԱՎԱՐՈՒԹՅԱՆ 2018 ԹՎԱԿԱՆԻ ԴԵԿՏԵՄԲԵՐԻ 27-Ի N 1515-Ն ՈՐՈՇՄԱՆ N 11 ՀԱՎԵԼՎԱԾԻ  N 11.20 ԱՂՅՈՒՍԱԿՈՒՄ  ԿԱՏԱՐՎՈՂ ՓՈՓՈԽՈՒԹՅՈՒՆՆԵՐԸ </t>
  </si>
  <si>
    <t>Ճանապարհային ցանցի բարելավում</t>
  </si>
  <si>
    <t>Աղյուսակ 2</t>
  </si>
  <si>
    <t>Աղյուսակ 1.</t>
  </si>
  <si>
    <t xml:space="preserve">ՀՀ տրանսպորտի, կապի և տեղեկատվական տեխնոլոգիաների նախարարություն </t>
  </si>
  <si>
    <t xml:space="preserve">ՀԱՅԱՍՏԱՆԻ ՀԱՆՐԱՊԵՏՈՒԹՅԱՆ ԿԱՌԱՎԱՐՈՒԹՅԱՆ 2018 ԹՎԱԿԱՆԻ ԴԵԿՏԵՄԲԵՐԻ 27-Ի N 1515-Ն ՈՐՈՇՄԱՆ N 11.1 ՀԱՎԵԼՎԱԾԻ  11.1.20 և  11.1.66 ԱՂՅՈՒՍԱԿՆԵՐՈՒՄ ԿԱՏԱՐՎՈՂ ՓՈՓՈԽՈՒԹՅՈՒՆՆԵՐԸ </t>
  </si>
  <si>
    <t xml:space="preserve"> Հավելված N1
</t>
  </si>
  <si>
    <t>Հավելված N2</t>
  </si>
  <si>
    <t>Հավելված N4</t>
  </si>
  <si>
    <t>Հավելված N5</t>
  </si>
  <si>
    <t xml:space="preserve">Հավելված N6   </t>
  </si>
  <si>
    <t>«ՀԱՅԱՍՏԱՆԻ  ՀԱՆՐԱՊԵՏՈՒԹՅԱՆ 2019 ԹՎԱԿԱՆԻ ՊԵՏԱԿԱՆ ԲՅՈՒՋԵԻ ՄԱՍԻՆ» ՀԱՅԱՍՏԱՆԻ  ՀԱՆՐԱՊԵՏՈՒԹՅԱՆ ՕՐԵՆՔԻ N 1 ՀԱՎԵԼՎԱԾԻ N3  ԱՂՅՈՒՍԱԿՈՒՄ ԿԱՏԱՐՎՈՂ  ՎԵՐԱԲԱՇԽՈՒՄԸ</t>
  </si>
  <si>
    <t>Միջպետական նշանակության ավտոճանապարհներ, այդ թվում</t>
  </si>
  <si>
    <t>Մ-17, Մ-2-Կապան-Ծավ-Մ-2</t>
  </si>
  <si>
    <t xml:space="preserve"> 27-րդ և 28-րդ կմ-ում սողանքային հատվածի վերականգնում</t>
  </si>
  <si>
    <t>Տ-2-10, Հ-12-Սիս մարզային նշանակության ավտոճանապարհի հիմնանորոգում</t>
  </si>
  <si>
    <t>Մ-2, Երևան-Երասխ-Գորիս-Մեղրի-Իրանի սահման  կմ167+600-կմ174+100 հատվածի հիմնանորոգում</t>
  </si>
  <si>
    <t>Մ-2, Երևան-Երասխ-Գորիս-Մեղրի-Իրանի սահման 
կմ265+000-270+000 հատվածի հիմնանորոգում</t>
  </si>
  <si>
    <t>Մ- 3, Թուրքիայի սահման-Մարգարա-Վանաձոր-Տաշիր-Վրաստանի սահման կմ127+900-կմ130+400 հատվածի հիմնանորոգում</t>
  </si>
  <si>
    <t>Մ-4, Երևան-Սևան-Իջևան-Ադրբեջանի սահման կմ96+176-կմ96+433/օղակաձև մաս/ հատվածի հիմնանորոգման աշխատանքներ</t>
  </si>
  <si>
    <t>Մ-8, Վանաձոր (Մ-6 հատման կետ)-Դիլիջանկմ33+500-կմ40+000 հատվածի հիմնանորոգում</t>
  </si>
  <si>
    <t>Մ-9,/Մ-1/-Թալին-Քարակերտ-Թուրքիայի սահման միջպետական նշանակության ավտոճանապարհի
կմ53+800-կմ58+000 հատվածի հիմնանորոգում</t>
  </si>
  <si>
    <t>Մ-10, Սևան-Մարտունի-Գետափ միջպետական նշանակության ավտոճանապարհի կմ122+000- կմ124+000  հատվածում  հողային պաստառի փլուզված հատվածների, պաշտպանիչ հենապատերի և կառուցվածքների  վերականգնում:</t>
  </si>
  <si>
    <t>Հ-17, Մ-5-Արմավիր-Մ-9, կմ 0+000 - կմ 2+070</t>
  </si>
  <si>
    <t xml:space="preserve">Տ-3-21, Մ-5-Երվանդաշատ-Բագարան Կմ 19+900- ԿՄ 22+400 հատվածի հիմնանորոգում </t>
  </si>
  <si>
    <t>Տ-1-51, Հ-21-Վարդաբլուր մարզային նշանակության ավտոճանապարհի հիմնանորոգում</t>
  </si>
  <si>
    <t>ԳՀ</t>
  </si>
  <si>
    <t>ՀԲՄ</t>
  </si>
  <si>
    <t>ՄԱ</t>
  </si>
  <si>
    <t>Ցուցանիշների փոփոխությունը (ավելացումները նշված են դրական նշանով)</t>
  </si>
  <si>
    <t>Ցուցանիշների փոփոխությունը (նվազեցումները նշված են փակագծերում)</t>
  </si>
  <si>
    <t>Ցուցանիշների փոփոխությունը (գումարների ավելացումները նշված են դրական նշանով)</t>
  </si>
  <si>
    <t>ՀԱՅԱՍՏԱՆԻ ՀԱՆՐԱՊԵՏՈՒԹՅԱՆ ԿԱՌԱՎԱՐՈՒԹՅԱՆ 2018 ԹՎԱԿԱՆԻ ԴԵԿՏԵՄԲԵՐԻ 27-Ի N 1515-Ն ՈՐՈՇՄԱՆ N 12 ՀԱՎԵԼՎԱԾՈՒՄ ԿԱՏԱՐՎՈՂ ԼՐԱՑՈԻՄՆԵՐԸ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</si>
</sst>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_-* #,##0.00\ _₽_-;\-* #,##0.00\ _₽_-;_-* &quot;-&quot;??\ _₽_-;_-@_-"/>
    <numFmt numFmtId="165" formatCode="#,##0.0_);\(#,##0.0\)"/>
    <numFmt numFmtId="166" formatCode="_(* #,##0.0_);_(* \(#,##0.0\);_(* &quot;-&quot;??_);_(@_)"/>
    <numFmt numFmtId="167" formatCode="##,##0.0;\(##,##0.0\);\-"/>
    <numFmt numFmtId="168" formatCode="_-* #,##0.0\ _₽_-;\-* #,##0.0\ _₽_-;_-* &quot;-&quot;??\ _₽_-;_-@_-"/>
    <numFmt numFmtId="169" formatCode="_(* #,##0.0_);_(* \(#,##0.0\);_(* &quot;-&quot;?_);_(@_)"/>
    <numFmt numFmtId="170" formatCode="_-* #,##0.00_р_._-;\-* #,##0.00_р_._-;_-* &quot;-&quot;??_р_._-;_-@_-"/>
    <numFmt numFmtId="171" formatCode="0.0"/>
    <numFmt numFmtId="172" formatCode="_(* #,##0_);_(* \(#,##0\);_(* &quot;-&quot;?_);_(@_)"/>
    <numFmt numFmtId="173" formatCode="_-* #,##0\ _₽_-;\-* #,##0\ _₽_-;_-* &quot;-&quot;??\ _₽_-;_-@_-"/>
    <numFmt numFmtId="174" formatCode="#,##0.0"/>
  </numFmts>
  <fonts count="34" x14ac:knownFonts="1">
    <font>
      <sz val="10"/>
      <name val="Arial Armenian"/>
      <family val="2"/>
    </font>
    <font>
      <b/>
      <sz val="10"/>
      <name val="GHEA Grapalat"/>
      <family val="3"/>
    </font>
    <font>
      <sz val="12"/>
      <name val="GHEA Grapalat"/>
      <family val="3"/>
    </font>
    <font>
      <b/>
      <sz val="11"/>
      <name val="GHEA Grapalat"/>
      <family val="3"/>
    </font>
    <font>
      <sz val="10"/>
      <name val="GHEA Grapalat"/>
      <family val="3"/>
    </font>
    <font>
      <b/>
      <sz val="10"/>
      <color indexed="8"/>
      <name val="GHEA Grapalat"/>
      <family val="3"/>
    </font>
    <font>
      <b/>
      <sz val="12"/>
      <color indexed="8"/>
      <name val="GHEA Grapalat"/>
      <family val="3"/>
    </font>
    <font>
      <b/>
      <u/>
      <sz val="12"/>
      <color theme="1"/>
      <name val="GHEA Grapalat"/>
      <family val="3"/>
    </font>
    <font>
      <b/>
      <sz val="12"/>
      <color theme="1"/>
      <name val="GHEA Grapalat"/>
      <family val="3"/>
    </font>
    <font>
      <b/>
      <sz val="12"/>
      <name val="GHEA Grapalat"/>
      <family val="3"/>
    </font>
    <font>
      <i/>
      <sz val="12"/>
      <name val="GHEA Grapalat"/>
      <family val="3"/>
    </font>
    <font>
      <b/>
      <i/>
      <sz val="12"/>
      <name val="GHEA Grapalat"/>
      <family val="3"/>
    </font>
    <font>
      <sz val="10"/>
      <name val="Arial Armenian"/>
      <family val="2"/>
    </font>
    <font>
      <sz val="12"/>
      <color theme="1"/>
      <name val="GHEA Grapalat"/>
      <family val="3"/>
    </font>
    <font>
      <b/>
      <i/>
      <sz val="12"/>
      <color theme="1"/>
      <name val="GHEA Grapalat"/>
      <family val="3"/>
    </font>
    <font>
      <sz val="8"/>
      <name val="GHEA Grapalat"/>
      <family val="2"/>
    </font>
    <font>
      <sz val="11"/>
      <name val="GHEA Grapalat"/>
      <family val="3"/>
    </font>
    <font>
      <i/>
      <sz val="11"/>
      <name val="GHEA Grapalat"/>
      <family val="3"/>
    </font>
    <font>
      <b/>
      <sz val="14"/>
      <name val="GHEA Grapalat"/>
      <family val="3"/>
    </font>
    <font>
      <sz val="11"/>
      <color theme="1" tint="4.9989318521683403E-2"/>
      <name val="Arial"/>
      <family val="2"/>
    </font>
    <font>
      <b/>
      <sz val="11"/>
      <color theme="1" tint="4.9989318521683403E-2"/>
      <name val="GHEA Grapalat"/>
      <family val="3"/>
    </font>
    <font>
      <sz val="11"/>
      <color rgb="FFFF0000"/>
      <name val="Arial"/>
      <family val="2"/>
    </font>
    <font>
      <sz val="11"/>
      <color rgb="FFFF0000"/>
      <name val="Times New Roman"/>
      <family val="1"/>
    </font>
    <font>
      <sz val="11"/>
      <color theme="1" tint="4.9989318521683403E-2"/>
      <name val="GHEA Grapalat"/>
      <family val="3"/>
    </font>
    <font>
      <sz val="10"/>
      <color indexed="8"/>
      <name val="MS Sans Serif"/>
      <family val="2"/>
    </font>
    <font>
      <sz val="10"/>
      <name val="Arial"/>
      <family val="2"/>
      <charset val="204"/>
    </font>
    <font>
      <sz val="11"/>
      <color indexed="8"/>
      <name val="GHEA Grapalat"/>
      <family val="3"/>
    </font>
    <font>
      <sz val="11"/>
      <color theme="1"/>
      <name val="GHEA Grapalat"/>
      <family val="3"/>
    </font>
    <font>
      <b/>
      <i/>
      <sz val="11"/>
      <name val="GHEA Grapalat"/>
      <family val="3"/>
    </font>
    <font>
      <sz val="12"/>
      <color rgb="FFFF0000"/>
      <name val="Arial"/>
      <family val="2"/>
    </font>
    <font>
      <sz val="11"/>
      <color rgb="FFFF0000"/>
      <name val="GHEA Grapalat"/>
      <family val="3"/>
    </font>
    <font>
      <b/>
      <sz val="11"/>
      <color theme="1"/>
      <name val="GHEA Grapalat"/>
      <family val="3"/>
    </font>
    <font>
      <i/>
      <sz val="11"/>
      <color rgb="FFFF0000"/>
      <name val="GHEA Grapalat"/>
      <family val="3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2" fillId="0" borderId="0" applyFont="0" applyFill="0" applyBorder="0" applyAlignment="0" applyProtection="0"/>
    <xf numFmtId="167" fontId="15" fillId="0" borderId="0" applyFill="0" applyBorder="0" applyProtection="0">
      <alignment horizontal="right" vertical="top"/>
    </xf>
    <xf numFmtId="0" fontId="12" fillId="0" borderId="0"/>
    <xf numFmtId="0" fontId="24" fillId="0" borderId="0"/>
    <xf numFmtId="0" fontId="25" fillId="0" borderId="0"/>
    <xf numFmtId="170" fontId="12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0" applyFont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textRotation="90" wrapText="1"/>
    </xf>
    <xf numFmtId="165" fontId="5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textRotation="90" wrapText="1"/>
    </xf>
    <xf numFmtId="0" fontId="6" fillId="0" borderId="6" xfId="0" applyNumberFormat="1" applyFont="1" applyFill="1" applyBorder="1" applyAlignment="1">
      <alignment horizontal="center" vertical="center" wrapText="1"/>
    </xf>
    <xf numFmtId="165" fontId="6" fillId="0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5" fontId="8" fillId="0" borderId="6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165" fontId="9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5" fontId="11" fillId="0" borderId="6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3" fillId="0" borderId="6" xfId="0" applyFont="1" applyFill="1" applyBorder="1" applyAlignment="1">
      <alignment horizontal="left" vertical="center" wrapText="1"/>
    </xf>
    <xf numFmtId="166" fontId="8" fillId="0" borderId="6" xfId="1" applyNumberFormat="1" applyFont="1" applyFill="1" applyBorder="1" applyAlignment="1">
      <alignment horizontal="center" vertical="center"/>
    </xf>
    <xf numFmtId="165" fontId="2" fillId="0" borderId="6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165" fontId="1" fillId="0" borderId="0" xfId="0" applyNumberFormat="1" applyFont="1" applyFill="1" applyAlignment="1">
      <alignment horizontal="righ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6" fillId="0" borderId="6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3" fillId="0" borderId="0" xfId="0" applyNumberFormat="1" applyFont="1" applyFill="1" applyAlignment="1">
      <alignment vertical="center" wrapText="1"/>
    </xf>
    <xf numFmtId="164" fontId="2" fillId="0" borderId="0" xfId="1" applyFont="1" applyAlignment="1">
      <alignment vertical="center" wrapText="1"/>
    </xf>
    <xf numFmtId="164" fontId="4" fillId="0" borderId="0" xfId="1" applyFont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165" fontId="9" fillId="0" borderId="6" xfId="0" applyNumberFormat="1" applyFont="1" applyBorder="1" applyAlignment="1">
      <alignment horizontal="right" vertical="center" wrapText="1"/>
    </xf>
    <xf numFmtId="165" fontId="6" fillId="0" borderId="6" xfId="0" applyNumberFormat="1" applyFont="1" applyFill="1" applyBorder="1" applyAlignment="1">
      <alignment horizontal="right" vertical="center" wrapText="1"/>
    </xf>
    <xf numFmtId="165" fontId="2" fillId="0" borderId="6" xfId="0" applyNumberFormat="1" applyFont="1" applyBorder="1" applyAlignment="1">
      <alignment horizontal="right" vertical="center" wrapText="1"/>
    </xf>
    <xf numFmtId="165" fontId="2" fillId="0" borderId="0" xfId="0" applyNumberFormat="1" applyFont="1" applyAlignment="1">
      <alignment horizontal="right" vertical="center" wrapText="1"/>
    </xf>
    <xf numFmtId="165" fontId="9" fillId="0" borderId="6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19" fillId="2" borderId="0" xfId="0" applyFont="1" applyFill="1" applyAlignment="1"/>
    <xf numFmtId="0" fontId="21" fillId="2" borderId="0" xfId="0" applyFont="1" applyFill="1" applyAlignment="1"/>
    <xf numFmtId="168" fontId="20" fillId="2" borderId="0" xfId="1" applyNumberFormat="1" applyFont="1" applyFill="1" applyAlignment="1">
      <alignment horizontal="center" wrapText="1"/>
    </xf>
    <xf numFmtId="0" fontId="22" fillId="2" borderId="0" xfId="0" applyFont="1" applyFill="1" applyAlignment="1">
      <alignment horizontal="left" wrapText="1"/>
    </xf>
    <xf numFmtId="168" fontId="21" fillId="2" borderId="0" xfId="1" applyNumberFormat="1" applyFont="1" applyFill="1"/>
    <xf numFmtId="169" fontId="20" fillId="2" borderId="6" xfId="0" applyNumberFormat="1" applyFont="1" applyFill="1" applyBorder="1" applyAlignment="1">
      <alignment horizontal="center" wrapText="1"/>
    </xf>
    <xf numFmtId="49" fontId="16" fillId="2" borderId="6" xfId="4" applyNumberFormat="1" applyFont="1" applyFill="1" applyBorder="1" applyAlignment="1">
      <alignment horizontal="center" vertical="center" wrapText="1"/>
    </xf>
    <xf numFmtId="0" fontId="3" fillId="2" borderId="6" xfId="5" applyNumberFormat="1" applyFont="1" applyFill="1" applyBorder="1" applyAlignment="1">
      <alignment horizontal="left" vertical="center" wrapText="1"/>
    </xf>
    <xf numFmtId="0" fontId="26" fillId="0" borderId="6" xfId="0" applyNumberFormat="1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right" vertical="top" wrapText="1"/>
    </xf>
    <xf numFmtId="43" fontId="27" fillId="0" borderId="6" xfId="1" applyNumberFormat="1" applyFont="1" applyFill="1" applyBorder="1" applyAlignment="1">
      <alignment horizontal="center" vertical="center"/>
    </xf>
    <xf numFmtId="166" fontId="27" fillId="0" borderId="6" xfId="1" applyNumberFormat="1" applyFont="1" applyFill="1" applyBorder="1" applyAlignment="1">
      <alignment horizontal="center" vertical="center"/>
    </xf>
    <xf numFmtId="169" fontId="16" fillId="0" borderId="6" xfId="6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0" xfId="0" applyFont="1"/>
    <xf numFmtId="165" fontId="4" fillId="0" borderId="1" xfId="0" applyNumberFormat="1" applyFont="1" applyFill="1" applyBorder="1" applyAlignment="1">
      <alignment vertical="center" wrapText="1"/>
    </xf>
    <xf numFmtId="167" fontId="16" fillId="0" borderId="6" xfId="2" applyNumberFormat="1" applyFont="1" applyBorder="1" applyAlignment="1">
      <alignment horizontal="right" vertical="top"/>
    </xf>
    <xf numFmtId="0" fontId="16" fillId="0" borderId="6" xfId="0" applyFont="1" applyBorder="1" applyAlignment="1">
      <alignment horizontal="left" vertical="top" wrapText="1"/>
    </xf>
    <xf numFmtId="0" fontId="16" fillId="0" borderId="4" xfId="0" applyFont="1" applyBorder="1" applyAlignment="1">
      <alignment horizontal="center" vertical="top" wrapText="1"/>
    </xf>
    <xf numFmtId="169" fontId="20" fillId="2" borderId="6" xfId="0" applyNumberFormat="1" applyFont="1" applyFill="1" applyBorder="1" applyAlignment="1">
      <alignment wrapText="1"/>
    </xf>
    <xf numFmtId="0" fontId="20" fillId="2" borderId="6" xfId="0" applyFont="1" applyFill="1" applyBorder="1" applyAlignment="1">
      <alignment wrapText="1"/>
    </xf>
    <xf numFmtId="0" fontId="23" fillId="0" borderId="6" xfId="0" applyFont="1" applyFill="1" applyBorder="1" applyAlignment="1">
      <alignment horizontal="center" vertical="top" wrapText="1"/>
    </xf>
    <xf numFmtId="0" fontId="27" fillId="2" borderId="6" xfId="0" applyFont="1" applyFill="1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2" borderId="6" xfId="1" applyNumberFormat="1" applyFont="1" applyFill="1" applyBorder="1" applyAlignment="1">
      <alignment horizontal="center" vertical="center" wrapText="1"/>
    </xf>
    <xf numFmtId="172" fontId="16" fillId="2" borderId="6" xfId="6" applyNumberFormat="1" applyFont="1" applyFill="1" applyBorder="1" applyAlignment="1">
      <alignment horizontal="center" vertical="center" wrapText="1"/>
    </xf>
    <xf numFmtId="173" fontId="23" fillId="0" borderId="6" xfId="1" applyNumberFormat="1" applyFont="1" applyFill="1" applyBorder="1" applyAlignment="1">
      <alignment horizontal="center" vertical="center" wrapText="1"/>
    </xf>
    <xf numFmtId="173" fontId="16" fillId="0" borderId="6" xfId="6" applyNumberFormat="1" applyFont="1" applyFill="1" applyBorder="1" applyAlignment="1">
      <alignment horizontal="center" vertical="center" wrapText="1"/>
    </xf>
    <xf numFmtId="0" fontId="21" fillId="2" borderId="6" xfId="0" applyFont="1" applyFill="1" applyBorder="1" applyAlignment="1"/>
    <xf numFmtId="172" fontId="16" fillId="0" borderId="6" xfId="6" applyNumberFormat="1" applyFont="1" applyFill="1" applyBorder="1" applyAlignment="1">
      <alignment horizontal="center" vertical="center" wrapText="1"/>
    </xf>
    <xf numFmtId="0" fontId="29" fillId="2" borderId="0" xfId="0" applyFont="1" applyFill="1" applyAlignment="1"/>
    <xf numFmtId="0" fontId="23" fillId="0" borderId="6" xfId="0" applyFont="1" applyFill="1" applyBorder="1" applyAlignment="1">
      <alignment vertical="top" wrapText="1"/>
    </xf>
    <xf numFmtId="0" fontId="30" fillId="0" borderId="6" xfId="0" applyFont="1" applyBorder="1" applyAlignment="1">
      <alignment horizontal="left" vertical="top" wrapText="1"/>
    </xf>
    <xf numFmtId="167" fontId="30" fillId="0" borderId="6" xfId="2" applyNumberFormat="1" applyFont="1" applyBorder="1" applyAlignment="1">
      <alignment horizontal="right" vertical="top"/>
    </xf>
    <xf numFmtId="167" fontId="27" fillId="0" borderId="6" xfId="2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 wrapText="1"/>
    </xf>
    <xf numFmtId="171" fontId="31" fillId="0" borderId="6" xfId="2" applyNumberFormat="1" applyFont="1" applyBorder="1" applyAlignment="1">
      <alignment horizontal="right" vertical="top"/>
    </xf>
    <xf numFmtId="171" fontId="31" fillId="0" borderId="6" xfId="0" applyNumberFormat="1" applyFont="1" applyBorder="1" applyAlignment="1">
      <alignment horizontal="right" vertical="top" wrapText="1"/>
    </xf>
    <xf numFmtId="167" fontId="31" fillId="0" borderId="6" xfId="2" applyNumberFormat="1" applyFont="1" applyBorder="1" applyAlignment="1">
      <alignment horizontal="right" vertical="top"/>
    </xf>
    <xf numFmtId="0" fontId="27" fillId="0" borderId="6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17" fillId="0" borderId="6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32" fillId="0" borderId="6" xfId="0" applyFont="1" applyBorder="1" applyAlignment="1">
      <alignment horizontal="right" vertical="top" wrapText="1"/>
    </xf>
    <xf numFmtId="0" fontId="1" fillId="0" borderId="0" xfId="0" applyFont="1" applyAlignment="1">
      <alignment horizontal="left" vertical="center" wrapText="1"/>
    </xf>
    <xf numFmtId="0" fontId="3" fillId="2" borderId="0" xfId="0" applyNumberFormat="1" applyFont="1" applyFill="1" applyAlignment="1">
      <alignment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5" fontId="1" fillId="2" borderId="0" xfId="0" applyNumberFormat="1" applyFont="1" applyFill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vertical="center" wrapText="1"/>
    </xf>
    <xf numFmtId="165" fontId="9" fillId="2" borderId="6" xfId="0" applyNumberFormat="1" applyFont="1" applyFill="1" applyBorder="1" applyAlignment="1">
      <alignment horizontal="center" vertical="center" wrapText="1"/>
    </xf>
    <xf numFmtId="165" fontId="9" fillId="2" borderId="6" xfId="0" applyNumberFormat="1" applyFont="1" applyFill="1" applyBorder="1" applyAlignment="1">
      <alignment horizontal="right" vertical="center" wrapText="1"/>
    </xf>
    <xf numFmtId="165" fontId="2" fillId="2" borderId="6" xfId="0" applyNumberFormat="1" applyFont="1" applyFill="1" applyBorder="1" applyAlignment="1">
      <alignment horizontal="right" vertical="center" wrapText="1"/>
    </xf>
    <xf numFmtId="165" fontId="2" fillId="2" borderId="0" xfId="0" applyNumberFormat="1" applyFont="1" applyFill="1" applyAlignment="1">
      <alignment vertical="center" wrapText="1"/>
    </xf>
    <xf numFmtId="168" fontId="20" fillId="2" borderId="0" xfId="1" applyNumberFormat="1" applyFont="1" applyFill="1" applyAlignment="1">
      <alignment horizontal="right"/>
    </xf>
    <xf numFmtId="165" fontId="6" fillId="0" borderId="6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165" fontId="10" fillId="2" borderId="6" xfId="0" applyNumberFormat="1" applyFont="1" applyFill="1" applyBorder="1" applyAlignment="1">
      <alignment horizontal="center" vertical="center" wrapText="1"/>
    </xf>
    <xf numFmtId="165" fontId="9" fillId="0" borderId="6" xfId="1" applyNumberFormat="1" applyFont="1" applyFill="1" applyBorder="1" applyAlignment="1">
      <alignment horizontal="center" vertical="center" wrapText="1"/>
    </xf>
    <xf numFmtId="165" fontId="9" fillId="2" borderId="6" xfId="1" applyNumberFormat="1" applyFont="1" applyFill="1" applyBorder="1" applyAlignment="1">
      <alignment horizontal="center" vertical="center"/>
    </xf>
    <xf numFmtId="165" fontId="2" fillId="2" borderId="6" xfId="1" applyNumberFormat="1" applyFont="1" applyFill="1" applyBorder="1" applyAlignment="1">
      <alignment horizontal="center" vertical="center"/>
    </xf>
    <xf numFmtId="165" fontId="8" fillId="2" borderId="6" xfId="1" applyNumberFormat="1" applyFont="1" applyFill="1" applyBorder="1" applyAlignment="1">
      <alignment horizontal="center" vertical="center"/>
    </xf>
    <xf numFmtId="165" fontId="8" fillId="0" borderId="6" xfId="1" applyNumberFormat="1" applyFont="1" applyFill="1" applyBorder="1" applyAlignment="1">
      <alignment horizontal="center" vertical="center"/>
    </xf>
    <xf numFmtId="165" fontId="13" fillId="0" borderId="6" xfId="1" applyNumberFormat="1" applyFont="1" applyFill="1" applyBorder="1" applyAlignment="1">
      <alignment horizontal="center" vertical="center"/>
    </xf>
    <xf numFmtId="165" fontId="13" fillId="2" borderId="6" xfId="1" applyNumberFormat="1" applyFont="1" applyFill="1" applyBorder="1" applyAlignment="1">
      <alignment horizontal="center" vertical="center"/>
    </xf>
    <xf numFmtId="165" fontId="8" fillId="0" borderId="6" xfId="1" applyNumberFormat="1" applyFont="1" applyFill="1" applyBorder="1" applyAlignment="1">
      <alignment vertical="center"/>
    </xf>
    <xf numFmtId="165" fontId="14" fillId="0" borderId="6" xfId="1" applyNumberFormat="1" applyFont="1" applyFill="1" applyBorder="1" applyAlignment="1">
      <alignment horizontal="center" vertical="center"/>
    </xf>
    <xf numFmtId="165" fontId="13" fillId="0" borderId="6" xfId="1" applyNumberFormat="1" applyFont="1" applyFill="1" applyBorder="1" applyAlignment="1">
      <alignment vertical="center"/>
    </xf>
    <xf numFmtId="165" fontId="9" fillId="0" borderId="6" xfId="1" applyNumberFormat="1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 vertical="center" wrapText="1"/>
    </xf>
    <xf numFmtId="39" fontId="16" fillId="0" borderId="6" xfId="0" applyNumberFormat="1" applyFont="1" applyBorder="1" applyAlignment="1">
      <alignment horizontal="right" vertical="top" wrapText="1"/>
    </xf>
    <xf numFmtId="39" fontId="16" fillId="0" borderId="6" xfId="1" applyNumberFormat="1" applyFont="1" applyBorder="1" applyAlignment="1">
      <alignment horizontal="right" vertical="center" wrapText="1"/>
    </xf>
    <xf numFmtId="166" fontId="2" fillId="2" borderId="6" xfId="1" applyNumberFormat="1" applyFont="1" applyFill="1" applyBorder="1" applyAlignment="1">
      <alignment horizontal="center" vertical="center"/>
    </xf>
    <xf numFmtId="166" fontId="33" fillId="2" borderId="6" xfId="1" applyNumberFormat="1" applyFont="1" applyFill="1" applyBorder="1" applyAlignment="1">
      <alignment horizontal="center" vertical="center"/>
    </xf>
    <xf numFmtId="174" fontId="2" fillId="2" borderId="6" xfId="0" applyNumberFormat="1" applyFont="1" applyFill="1" applyBorder="1" applyAlignment="1">
      <alignment horizontal="right" vertical="center" wrapText="1"/>
    </xf>
    <xf numFmtId="166" fontId="2" fillId="2" borderId="6" xfId="1" applyNumberFormat="1" applyFont="1" applyFill="1" applyBorder="1" applyAlignment="1">
      <alignment horizontal="right" vertical="center"/>
    </xf>
    <xf numFmtId="166" fontId="33" fillId="2" borderId="6" xfId="1" applyNumberFormat="1" applyFont="1" applyFill="1" applyBorder="1" applyAlignment="1">
      <alignment horizontal="right" vertical="center"/>
    </xf>
    <xf numFmtId="43" fontId="2" fillId="2" borderId="6" xfId="1" applyNumberFormat="1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168" fontId="23" fillId="2" borderId="6" xfId="1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16" fillId="0" borderId="6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165" fontId="5" fillId="0" borderId="7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165" fontId="5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right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171" fontId="3" fillId="0" borderId="2" xfId="0" applyNumberFormat="1" applyFont="1" applyFill="1" applyBorder="1" applyAlignment="1">
      <alignment horizontal="center" vertical="center" wrapText="1"/>
    </xf>
    <xf numFmtId="171" fontId="3" fillId="0" borderId="5" xfId="0" applyNumberFormat="1" applyFont="1" applyFill="1" applyBorder="1" applyAlignment="1">
      <alignment horizontal="center" vertical="center" wrapText="1"/>
    </xf>
    <xf numFmtId="171" fontId="3" fillId="0" borderId="3" xfId="0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center" vertical="top"/>
    </xf>
    <xf numFmtId="0" fontId="16" fillId="0" borderId="2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23" fillId="2" borderId="6" xfId="0" applyFont="1" applyFill="1" applyBorder="1" applyAlignment="1">
      <alignment horizontal="center" wrapText="1"/>
    </xf>
    <xf numFmtId="168" fontId="20" fillId="2" borderId="0" xfId="1" applyNumberFormat="1" applyFont="1" applyFill="1" applyAlignment="1">
      <alignment horizontal="right"/>
    </xf>
    <xf numFmtId="0" fontId="20" fillId="2" borderId="0" xfId="3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168" fontId="23" fillId="2" borderId="6" xfId="1" applyNumberFormat="1" applyFont="1" applyFill="1" applyBorder="1" applyAlignment="1">
      <alignment horizontal="center" vertical="center" wrapText="1"/>
    </xf>
    <xf numFmtId="168" fontId="20" fillId="2" borderId="0" xfId="1" applyNumberFormat="1" applyFont="1" applyFill="1" applyAlignment="1">
      <alignment horizontal="center"/>
    </xf>
  </cellXfs>
  <cellStyles count="7">
    <cellStyle name="Comma" xfId="1" builtinId="3"/>
    <cellStyle name="Normal" xfId="0" builtinId="0"/>
    <cellStyle name="Normal 4" xfId="5"/>
    <cellStyle name="SN_241" xfId="2"/>
    <cellStyle name="Style 1" xfId="4"/>
    <cellStyle name="Обычный 2" xfId="3"/>
    <cellStyle name="Финансовый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view="pageBreakPreview" zoomScaleNormal="100" zoomScaleSheetLayoutView="100" workbookViewId="0">
      <selection activeCell="G5" sqref="G5:I5"/>
    </sheetView>
  </sheetViews>
  <sheetFormatPr defaultRowHeight="16.5" x14ac:dyDescent="0.3"/>
  <cols>
    <col min="1" max="4" width="9.140625" style="70"/>
    <col min="5" max="5" width="11.28515625" style="70" customWidth="1"/>
    <col min="6" max="6" width="40.42578125" style="70" customWidth="1"/>
    <col min="7" max="7" width="16.7109375" style="70" customWidth="1"/>
    <col min="8" max="8" width="15.42578125" style="70" customWidth="1"/>
    <col min="9" max="9" width="16.85546875" style="70" customWidth="1"/>
    <col min="10" max="10" width="14.7109375" style="70" customWidth="1"/>
    <col min="11" max="16384" width="9.140625" style="70"/>
  </cols>
  <sheetData>
    <row r="1" spans="1:9" ht="15" customHeight="1" x14ac:dyDescent="0.3">
      <c r="G1" s="33"/>
      <c r="H1" s="33"/>
      <c r="I1" s="34" t="s">
        <v>118</v>
      </c>
    </row>
    <row r="2" spans="1:9" ht="60" customHeight="1" x14ac:dyDescent="0.3">
      <c r="G2" s="156" t="s">
        <v>35</v>
      </c>
      <c r="H2" s="156"/>
      <c r="I2" s="156"/>
    </row>
    <row r="3" spans="1:9" ht="45" customHeight="1" x14ac:dyDescent="0.3">
      <c r="B3" s="157" t="s">
        <v>85</v>
      </c>
      <c r="C3" s="157"/>
      <c r="D3" s="157"/>
      <c r="E3" s="157"/>
      <c r="F3" s="157"/>
      <c r="G3" s="157"/>
      <c r="H3" s="157"/>
      <c r="I3" s="157"/>
    </row>
    <row r="4" spans="1:9" ht="27" x14ac:dyDescent="0.3">
      <c r="I4" s="71" t="s">
        <v>0</v>
      </c>
    </row>
    <row r="5" spans="1:9" ht="60.75" customHeight="1" x14ac:dyDescent="0.3">
      <c r="A5" s="158" t="s">
        <v>86</v>
      </c>
      <c r="B5" s="158"/>
      <c r="C5" s="158"/>
      <c r="D5" s="158" t="s">
        <v>87</v>
      </c>
      <c r="E5" s="158"/>
      <c r="F5" s="158" t="s">
        <v>88</v>
      </c>
      <c r="G5" s="164" t="s">
        <v>36</v>
      </c>
      <c r="H5" s="165"/>
      <c r="I5" s="166"/>
    </row>
    <row r="6" spans="1:9" ht="16.5" customHeight="1" x14ac:dyDescent="0.3">
      <c r="A6" s="158"/>
      <c r="B6" s="158"/>
      <c r="C6" s="158"/>
      <c r="D6" s="158"/>
      <c r="E6" s="158"/>
      <c r="F6" s="158"/>
      <c r="G6" s="160" t="s">
        <v>32</v>
      </c>
      <c r="H6" s="162" t="s">
        <v>33</v>
      </c>
      <c r="I6" s="162" t="s">
        <v>34</v>
      </c>
    </row>
    <row r="7" spans="1:9" ht="39.75" customHeight="1" x14ac:dyDescent="0.3">
      <c r="A7" s="74" t="s">
        <v>89</v>
      </c>
      <c r="B7" s="74" t="s">
        <v>90</v>
      </c>
      <c r="C7" s="74" t="s">
        <v>91</v>
      </c>
      <c r="D7" s="74" t="s">
        <v>92</v>
      </c>
      <c r="E7" s="74" t="s">
        <v>93</v>
      </c>
      <c r="F7" s="159"/>
      <c r="G7" s="161"/>
      <c r="H7" s="163"/>
      <c r="I7" s="163"/>
    </row>
    <row r="8" spans="1:9" ht="21.75" customHeight="1" x14ac:dyDescent="0.3">
      <c r="A8" s="69"/>
      <c r="B8" s="69"/>
      <c r="C8" s="69"/>
      <c r="D8" s="69"/>
      <c r="E8" s="69"/>
      <c r="F8" s="91" t="s">
        <v>94</v>
      </c>
      <c r="G8" s="94">
        <v>-5.8207660913467407E-11</v>
      </c>
      <c r="H8" s="94">
        <v>-5.8207660913467407E-11</v>
      </c>
      <c r="I8" s="94">
        <v>-5.8207660913467407E-11</v>
      </c>
    </row>
    <row r="9" spans="1:9" ht="33" x14ac:dyDescent="0.3">
      <c r="A9" s="68" t="s">
        <v>95</v>
      </c>
      <c r="B9" s="69"/>
      <c r="C9" s="69"/>
      <c r="D9" s="69"/>
      <c r="E9" s="69"/>
      <c r="F9" s="91" t="s">
        <v>96</v>
      </c>
      <c r="G9" s="94">
        <v>-5.8207660913467407E-11</v>
      </c>
      <c r="H9" s="94">
        <v>-5.8207660913467407E-11</v>
      </c>
      <c r="I9" s="94">
        <v>-5.8207660913467407E-11</v>
      </c>
    </row>
    <row r="10" spans="1:9" x14ac:dyDescent="0.3">
      <c r="A10" s="69"/>
      <c r="B10" s="69"/>
      <c r="C10" s="69"/>
      <c r="D10" s="69"/>
      <c r="E10" s="69"/>
      <c r="F10" s="92" t="s">
        <v>97</v>
      </c>
      <c r="G10" s="72"/>
      <c r="H10" s="72"/>
      <c r="I10" s="72"/>
    </row>
    <row r="11" spans="1:9" x14ac:dyDescent="0.3">
      <c r="A11" s="69"/>
      <c r="B11" s="68" t="s">
        <v>98</v>
      </c>
      <c r="C11" s="69"/>
      <c r="D11" s="69"/>
      <c r="E11" s="69"/>
      <c r="F11" s="91" t="s">
        <v>99</v>
      </c>
      <c r="G11" s="95">
        <f>SUM(G13)</f>
        <v>0</v>
      </c>
      <c r="H11" s="95">
        <f t="shared" ref="H11:I11" si="0">SUM(H13)</f>
        <v>0</v>
      </c>
      <c r="I11" s="95">
        <f t="shared" si="0"/>
        <v>0</v>
      </c>
    </row>
    <row r="12" spans="1:9" x14ac:dyDescent="0.3">
      <c r="A12" s="69"/>
      <c r="B12" s="69"/>
      <c r="C12" s="69"/>
      <c r="D12" s="69"/>
      <c r="E12" s="69"/>
      <c r="F12" s="92" t="s">
        <v>97</v>
      </c>
      <c r="G12" s="95"/>
      <c r="H12" s="95"/>
      <c r="I12" s="95"/>
    </row>
    <row r="13" spans="1:9" x14ac:dyDescent="0.3">
      <c r="A13" s="69"/>
      <c r="B13" s="69"/>
      <c r="C13" s="68" t="s">
        <v>100</v>
      </c>
      <c r="D13" s="69"/>
      <c r="E13" s="69"/>
      <c r="F13" s="91" t="s">
        <v>101</v>
      </c>
      <c r="G13" s="95">
        <f>SUM(G17)</f>
        <v>0</v>
      </c>
      <c r="H13" s="95">
        <f t="shared" ref="H13:I13" si="1">SUM(H17)</f>
        <v>0</v>
      </c>
      <c r="I13" s="95">
        <f t="shared" si="1"/>
        <v>0</v>
      </c>
    </row>
    <row r="14" spans="1:9" x14ac:dyDescent="0.3">
      <c r="A14" s="69"/>
      <c r="B14" s="69"/>
      <c r="C14" s="69"/>
      <c r="D14" s="69"/>
      <c r="E14" s="69"/>
      <c r="F14" s="92" t="s">
        <v>97</v>
      </c>
      <c r="G14" s="97"/>
      <c r="H14" s="97"/>
      <c r="I14" s="97"/>
    </row>
    <row r="15" spans="1:9" ht="66" x14ac:dyDescent="0.3">
      <c r="A15" s="69"/>
      <c r="B15" s="69"/>
      <c r="C15" s="69"/>
      <c r="D15" s="69"/>
      <c r="E15" s="69"/>
      <c r="F15" s="93" t="s">
        <v>103</v>
      </c>
      <c r="G15" s="95">
        <v>0</v>
      </c>
      <c r="H15" s="95">
        <v>0</v>
      </c>
      <c r="I15" s="95">
        <v>0</v>
      </c>
    </row>
    <row r="16" spans="1:9" x14ac:dyDescent="0.3">
      <c r="A16" s="69"/>
      <c r="B16" s="69"/>
      <c r="C16" s="69"/>
      <c r="D16" s="69"/>
      <c r="E16" s="69"/>
      <c r="F16" s="93" t="s">
        <v>110</v>
      </c>
      <c r="G16" s="88"/>
      <c r="H16" s="88"/>
      <c r="I16" s="88"/>
    </row>
    <row r="17" spans="1:9" ht="33" x14ac:dyDescent="0.3">
      <c r="A17" s="73"/>
      <c r="B17" s="73"/>
      <c r="C17" s="73"/>
      <c r="D17" s="107">
        <v>1049</v>
      </c>
      <c r="E17" s="107"/>
      <c r="F17" s="93" t="s">
        <v>113</v>
      </c>
      <c r="G17" s="95">
        <v>0</v>
      </c>
      <c r="H17" s="95">
        <v>0</v>
      </c>
      <c r="I17" s="95">
        <v>0</v>
      </c>
    </row>
    <row r="18" spans="1:9" ht="33" x14ac:dyDescent="0.3">
      <c r="A18" s="69"/>
      <c r="B18" s="69"/>
      <c r="C18" s="69"/>
      <c r="D18" s="69"/>
      <c r="E18" s="69" t="s">
        <v>83</v>
      </c>
      <c r="F18" s="92" t="s">
        <v>84</v>
      </c>
      <c r="G18" s="96">
        <f>SUM(G20+G24)</f>
        <v>0</v>
      </c>
      <c r="H18" s="96">
        <f t="shared" ref="H18:I18" si="2">SUM(H20+H24)</f>
        <v>0</v>
      </c>
      <c r="I18" s="96">
        <f t="shared" si="2"/>
        <v>0</v>
      </c>
    </row>
    <row r="19" spans="1:9" x14ac:dyDescent="0.3">
      <c r="A19" s="69"/>
      <c r="B19" s="69"/>
      <c r="C19" s="69"/>
      <c r="D19" s="69"/>
      <c r="E19" s="69"/>
      <c r="F19" s="92" t="s">
        <v>102</v>
      </c>
      <c r="G19" s="89"/>
      <c r="H19" s="89"/>
      <c r="I19" s="89"/>
    </row>
    <row r="20" spans="1:9" ht="59.25" customHeight="1" x14ac:dyDescent="0.3">
      <c r="A20" s="69"/>
      <c r="B20" s="69"/>
      <c r="C20" s="69"/>
      <c r="D20" s="69"/>
      <c r="E20" s="69"/>
      <c r="F20" s="93" t="s">
        <v>103</v>
      </c>
      <c r="G20" s="96">
        <f>SUM(G22:G23)</f>
        <v>18139.900000000001</v>
      </c>
      <c r="H20" s="96">
        <f t="shared" ref="H20:I20" si="3">SUM(H22:H23)</f>
        <v>1283139.8</v>
      </c>
      <c r="I20" s="96">
        <f t="shared" si="3"/>
        <v>2314137.2000000002</v>
      </c>
    </row>
    <row r="21" spans="1:9" ht="49.5" x14ac:dyDescent="0.3">
      <c r="A21" s="69"/>
      <c r="B21" s="69"/>
      <c r="C21" s="69"/>
      <c r="D21" s="69"/>
      <c r="E21" s="69"/>
      <c r="F21" s="92" t="s">
        <v>104</v>
      </c>
      <c r="G21" s="90"/>
      <c r="H21" s="90"/>
      <c r="I21" s="90"/>
    </row>
    <row r="22" spans="1:9" ht="33" x14ac:dyDescent="0.3">
      <c r="A22" s="69"/>
      <c r="B22" s="69"/>
      <c r="C22" s="69"/>
      <c r="D22" s="69"/>
      <c r="E22" s="69"/>
      <c r="F22" s="92" t="s">
        <v>105</v>
      </c>
      <c r="G22" s="90">
        <v>0</v>
      </c>
      <c r="H22" s="90">
        <v>1247000</v>
      </c>
      <c r="I22" s="90">
        <v>2277997.4000000004</v>
      </c>
    </row>
    <row r="23" spans="1:9" ht="24" customHeight="1" x14ac:dyDescent="0.3">
      <c r="A23" s="69"/>
      <c r="B23" s="69"/>
      <c r="C23" s="69"/>
      <c r="D23" s="69"/>
      <c r="E23" s="69"/>
      <c r="F23" s="92" t="s">
        <v>106</v>
      </c>
      <c r="G23" s="90">
        <v>18139.900000000001</v>
      </c>
      <c r="H23" s="90">
        <v>36139.800000000003</v>
      </c>
      <c r="I23" s="90">
        <v>36139.800000000003</v>
      </c>
    </row>
    <row r="24" spans="1:9" x14ac:dyDescent="0.3">
      <c r="A24" s="69"/>
      <c r="B24" s="69"/>
      <c r="C24" s="69"/>
      <c r="D24" s="69"/>
      <c r="E24" s="69"/>
      <c r="F24" s="93" t="s">
        <v>31</v>
      </c>
      <c r="G24" s="96">
        <f>SUM(G26)</f>
        <v>-18139.900000000001</v>
      </c>
      <c r="H24" s="96">
        <f t="shared" ref="H24:I24" si="4">SUM(H26)</f>
        <v>-1283139.8</v>
      </c>
      <c r="I24" s="96">
        <f t="shared" si="4"/>
        <v>-2314137.2000000002</v>
      </c>
    </row>
    <row r="25" spans="1:9" ht="49.5" x14ac:dyDescent="0.3">
      <c r="A25" s="69"/>
      <c r="B25" s="69"/>
      <c r="C25" s="69"/>
      <c r="D25" s="69"/>
      <c r="E25" s="69"/>
      <c r="F25" s="92" t="s">
        <v>104</v>
      </c>
      <c r="G25" s="89"/>
      <c r="H25" s="89"/>
      <c r="I25" s="89"/>
    </row>
    <row r="26" spans="1:9" ht="33" x14ac:dyDescent="0.3">
      <c r="A26" s="69"/>
      <c r="B26" s="69"/>
      <c r="C26" s="69"/>
      <c r="D26" s="69"/>
      <c r="E26" s="69"/>
      <c r="F26" s="92" t="s">
        <v>105</v>
      </c>
      <c r="G26" s="90">
        <v>-18139.900000000001</v>
      </c>
      <c r="H26" s="90">
        <v>-1283139.8</v>
      </c>
      <c r="I26" s="90">
        <v>-2314137.2000000002</v>
      </c>
    </row>
  </sheetData>
  <mergeCells count="9">
    <mergeCell ref="G2:I2"/>
    <mergeCell ref="B3:I3"/>
    <mergeCell ref="A5:C6"/>
    <mergeCell ref="D5:E6"/>
    <mergeCell ref="F5:F7"/>
    <mergeCell ref="G6:G7"/>
    <mergeCell ref="H6:H7"/>
    <mergeCell ref="I6:I7"/>
    <mergeCell ref="G5:I5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view="pageBreakPreview" topLeftCell="A73" zoomScaleNormal="100" zoomScaleSheetLayoutView="100" workbookViewId="0">
      <selection activeCell="E31" sqref="E31"/>
    </sheetView>
  </sheetViews>
  <sheetFormatPr defaultRowHeight="17.25" x14ac:dyDescent="0.2"/>
  <cols>
    <col min="1" max="1" width="7.42578125" style="10" customWidth="1"/>
    <col min="2" max="2" width="8.7109375" style="10" customWidth="1"/>
    <col min="3" max="3" width="53.28515625" style="120" customWidth="1"/>
    <col min="4" max="4" width="17.140625" style="23" customWidth="1"/>
    <col min="5" max="5" width="17.85546875" style="23" customWidth="1"/>
    <col min="6" max="6" width="18.7109375" style="23" customWidth="1"/>
    <col min="7" max="7" width="15.5703125" style="23" customWidth="1"/>
    <col min="8" max="8" width="18.140625" style="23" customWidth="1"/>
    <col min="9" max="9" width="9.5703125" style="1" customWidth="1"/>
    <col min="10" max="10" width="9.85546875" style="1" bestFit="1" customWidth="1"/>
    <col min="11" max="11" width="9.140625" style="1"/>
    <col min="12" max="12" width="9.140625" style="1" customWidth="1"/>
    <col min="13" max="16384" width="9.140625" style="1"/>
  </cols>
  <sheetData>
    <row r="1" spans="1:8" x14ac:dyDescent="0.2">
      <c r="A1" s="167" t="s">
        <v>119</v>
      </c>
      <c r="B1" s="167"/>
      <c r="C1" s="167"/>
      <c r="D1" s="167"/>
      <c r="E1" s="167"/>
      <c r="F1" s="167"/>
      <c r="G1" s="167"/>
      <c r="H1" s="167"/>
    </row>
    <row r="2" spans="1:8" ht="55.5" customHeight="1" x14ac:dyDescent="0.2">
      <c r="A2" s="40"/>
      <c r="B2" s="40"/>
      <c r="C2" s="111"/>
      <c r="D2" s="40"/>
      <c r="E2" s="40"/>
      <c r="F2" s="156" t="s">
        <v>35</v>
      </c>
      <c r="G2" s="156"/>
      <c r="H2" s="156"/>
    </row>
    <row r="3" spans="1:8" ht="51" customHeight="1" x14ac:dyDescent="0.2">
      <c r="A3" s="40"/>
      <c r="B3" s="40"/>
      <c r="C3" s="178" t="s">
        <v>123</v>
      </c>
      <c r="D3" s="178"/>
      <c r="E3" s="178"/>
      <c r="F3" s="178"/>
      <c r="G3" s="178"/>
      <c r="H3" s="178"/>
    </row>
    <row r="4" spans="1:8" x14ac:dyDescent="0.2">
      <c r="A4" s="2"/>
      <c r="B4" s="2"/>
      <c r="C4" s="112"/>
      <c r="D4" s="3"/>
      <c r="E4" s="3"/>
      <c r="F4" s="3"/>
      <c r="G4" s="168" t="s">
        <v>0</v>
      </c>
      <c r="H4" s="168"/>
    </row>
    <row r="5" spans="1:8" s="4" customFormat="1" ht="31.5" customHeight="1" x14ac:dyDescent="0.2">
      <c r="A5" s="169" t="s">
        <v>1</v>
      </c>
      <c r="B5" s="170"/>
      <c r="C5" s="171" t="s">
        <v>2</v>
      </c>
      <c r="D5" s="173" t="s">
        <v>3</v>
      </c>
      <c r="E5" s="175" t="s">
        <v>36</v>
      </c>
      <c r="F5" s="176"/>
      <c r="G5" s="176"/>
      <c r="H5" s="177"/>
    </row>
    <row r="6" spans="1:8" s="4" customFormat="1" ht="96" customHeight="1" x14ac:dyDescent="0.2">
      <c r="A6" s="5" t="s">
        <v>4</v>
      </c>
      <c r="B6" s="5" t="s">
        <v>5</v>
      </c>
      <c r="C6" s="172"/>
      <c r="D6" s="174"/>
      <c r="E6" s="6" t="s">
        <v>6</v>
      </c>
      <c r="F6" s="6" t="s">
        <v>7</v>
      </c>
      <c r="G6" s="6" t="s">
        <v>8</v>
      </c>
      <c r="H6" s="6" t="s">
        <v>9</v>
      </c>
    </row>
    <row r="7" spans="1:8" s="10" customFormat="1" ht="30.75" customHeight="1" x14ac:dyDescent="0.2">
      <c r="A7" s="7"/>
      <c r="B7" s="7"/>
      <c r="C7" s="113" t="s">
        <v>10</v>
      </c>
      <c r="D7" s="9">
        <f>SUM(E7:G7)</f>
        <v>1.8917489796876907E-10</v>
      </c>
      <c r="E7" s="9">
        <f>SUM(E9)</f>
        <v>0</v>
      </c>
      <c r="F7" s="9">
        <f>SUM(F9)</f>
        <v>-36139.799999999814</v>
      </c>
      <c r="G7" s="9">
        <f t="shared" ref="G7:H7" si="0">SUM(G9)</f>
        <v>36139.800000000003</v>
      </c>
      <c r="H7" s="9">
        <f t="shared" si="0"/>
        <v>0</v>
      </c>
    </row>
    <row r="8" spans="1:8" x14ac:dyDescent="0.2">
      <c r="A8" s="7"/>
      <c r="B8" s="7"/>
      <c r="C8" s="113" t="s">
        <v>11</v>
      </c>
      <c r="D8" s="9"/>
      <c r="E8" s="9"/>
      <c r="F8" s="9"/>
      <c r="G8" s="9"/>
      <c r="H8" s="9"/>
    </row>
    <row r="9" spans="1:8" s="10" customFormat="1" ht="59.25" customHeight="1" x14ac:dyDescent="0.2">
      <c r="A9" s="11"/>
      <c r="B9" s="12"/>
      <c r="C9" s="114" t="s">
        <v>13</v>
      </c>
      <c r="D9" s="13">
        <f>SUM(D11)</f>
        <v>0</v>
      </c>
      <c r="E9" s="13">
        <f t="shared" ref="E9:H9" si="1">SUM(E11)</f>
        <v>0</v>
      </c>
      <c r="F9" s="13">
        <f t="shared" si="1"/>
        <v>-36139.799999999814</v>
      </c>
      <c r="G9" s="13">
        <f t="shared" si="1"/>
        <v>36139.800000000003</v>
      </c>
      <c r="H9" s="13">
        <f t="shared" si="1"/>
        <v>0</v>
      </c>
    </row>
    <row r="10" spans="1:8" s="10" customFormat="1" x14ac:dyDescent="0.2">
      <c r="A10" s="11"/>
      <c r="B10" s="11"/>
      <c r="C10" s="115" t="s">
        <v>12</v>
      </c>
      <c r="D10" s="14"/>
      <c r="E10" s="14"/>
      <c r="F10" s="14"/>
      <c r="G10" s="14"/>
      <c r="H10" s="14"/>
    </row>
    <row r="11" spans="1:8" s="18" customFormat="1" ht="39" customHeight="1" x14ac:dyDescent="0.2">
      <c r="A11" s="15">
        <v>1049</v>
      </c>
      <c r="B11" s="15">
        <v>21001</v>
      </c>
      <c r="C11" s="116" t="s">
        <v>14</v>
      </c>
      <c r="D11" s="17">
        <f>SUM(D14+D42)</f>
        <v>0</v>
      </c>
      <c r="E11" s="17">
        <f>SUM(E14+E42)</f>
        <v>0</v>
      </c>
      <c r="F11" s="17">
        <f>SUM(F14+F42)</f>
        <v>-36139.799999999814</v>
      </c>
      <c r="G11" s="17">
        <f>SUM(G14+G42)</f>
        <v>36139.800000000003</v>
      </c>
      <c r="H11" s="17">
        <f>SUM(H14+H42)</f>
        <v>0</v>
      </c>
    </row>
    <row r="12" spans="1:8" hidden="1" x14ac:dyDescent="0.2">
      <c r="A12" s="11"/>
      <c r="B12" s="11"/>
      <c r="C12" s="115" t="s">
        <v>12</v>
      </c>
      <c r="D12" s="14"/>
      <c r="E12" s="14"/>
      <c r="F12" s="14"/>
      <c r="G12" s="14"/>
      <c r="H12" s="14"/>
    </row>
    <row r="13" spans="1:8" x14ac:dyDescent="0.2">
      <c r="A13" s="11"/>
      <c r="B13" s="11"/>
      <c r="C13" s="115" t="s">
        <v>28</v>
      </c>
      <c r="D13" s="14"/>
      <c r="E13" s="14"/>
      <c r="F13" s="14"/>
      <c r="G13" s="14"/>
      <c r="H13" s="14"/>
    </row>
    <row r="14" spans="1:8" ht="34.5" x14ac:dyDescent="0.2">
      <c r="A14" s="11"/>
      <c r="B14" s="11"/>
      <c r="C14" s="117" t="s">
        <v>29</v>
      </c>
      <c r="D14" s="22">
        <f>SUM(E14:H14)</f>
        <v>2314137.2000000002</v>
      </c>
      <c r="E14" s="22">
        <f t="shared" ref="E14:H14" si="2">SUM(E16+E25+E28)</f>
        <v>0</v>
      </c>
      <c r="F14" s="22">
        <f>SUM(F16+F25+F28)</f>
        <v>2277997.4000000004</v>
      </c>
      <c r="G14" s="22">
        <f t="shared" si="2"/>
        <v>36139.800000000003</v>
      </c>
      <c r="H14" s="22">
        <f t="shared" si="2"/>
        <v>0</v>
      </c>
    </row>
    <row r="15" spans="1:8" x14ac:dyDescent="0.2">
      <c r="A15" s="11"/>
      <c r="B15" s="11"/>
      <c r="C15" s="115" t="s">
        <v>12</v>
      </c>
      <c r="D15" s="14"/>
      <c r="E15" s="14"/>
      <c r="F15" s="14"/>
      <c r="G15" s="14"/>
      <c r="H15" s="14"/>
    </row>
    <row r="16" spans="1:8" s="18" customFormat="1" ht="44.25" customHeight="1" x14ac:dyDescent="0.2">
      <c r="A16" s="15"/>
      <c r="B16" s="15"/>
      <c r="C16" s="130" t="s">
        <v>124</v>
      </c>
      <c r="D16" s="133">
        <f>D17+D19+D21+D24</f>
        <v>1975897.4000000001</v>
      </c>
      <c r="E16" s="133">
        <f t="shared" ref="E16" si="3">E17+E19+E21+E24</f>
        <v>0</v>
      </c>
      <c r="F16" s="133">
        <f>F17+F19+F21+F24</f>
        <v>1975897.4000000001</v>
      </c>
      <c r="G16" s="17"/>
      <c r="H16" s="17"/>
    </row>
    <row r="17" spans="1:8" ht="34.5" x14ac:dyDescent="0.2">
      <c r="A17" s="11"/>
      <c r="B17" s="11"/>
      <c r="C17" s="116" t="s">
        <v>15</v>
      </c>
      <c r="D17" s="134">
        <v>770871.4</v>
      </c>
      <c r="E17" s="131"/>
      <c r="F17" s="134">
        <v>770871.4</v>
      </c>
      <c r="G17" s="14"/>
      <c r="H17" s="14"/>
    </row>
    <row r="18" spans="1:8" s="21" customFormat="1" ht="34.5" x14ac:dyDescent="0.2">
      <c r="A18" s="19"/>
      <c r="B18" s="19"/>
      <c r="C18" s="118" t="s">
        <v>17</v>
      </c>
      <c r="D18" s="135">
        <v>770871.4</v>
      </c>
      <c r="E18" s="136"/>
      <c r="F18" s="135">
        <v>770871.4</v>
      </c>
      <c r="G18" s="137"/>
      <c r="H18" s="20"/>
    </row>
    <row r="19" spans="1:8" s="21" customFormat="1" ht="34.5" x14ac:dyDescent="0.2">
      <c r="A19" s="19"/>
      <c r="B19" s="19"/>
      <c r="C19" s="116" t="s">
        <v>18</v>
      </c>
      <c r="D19" s="134">
        <v>308621.39999999997</v>
      </c>
      <c r="E19" s="132"/>
      <c r="F19" s="134">
        <v>308621.39999999997</v>
      </c>
      <c r="G19" s="138"/>
      <c r="H19" s="20"/>
    </row>
    <row r="20" spans="1:8" s="21" customFormat="1" ht="34.5" x14ac:dyDescent="0.2">
      <c r="A20" s="19"/>
      <c r="B20" s="19"/>
      <c r="C20" s="118" t="s">
        <v>19</v>
      </c>
      <c r="D20" s="135">
        <v>308621.39999999997</v>
      </c>
      <c r="E20" s="136"/>
      <c r="F20" s="135">
        <v>308621.39999999997</v>
      </c>
      <c r="G20" s="137"/>
      <c r="H20" s="20"/>
    </row>
    <row r="21" spans="1:8" s="21" customFormat="1" x14ac:dyDescent="0.2">
      <c r="A21" s="19"/>
      <c r="B21" s="19"/>
      <c r="C21" s="116" t="s">
        <v>20</v>
      </c>
      <c r="D21" s="134">
        <v>839215.9</v>
      </c>
      <c r="E21" s="139"/>
      <c r="F21" s="134">
        <v>839215.9</v>
      </c>
      <c r="G21" s="137"/>
      <c r="H21" s="20"/>
    </row>
    <row r="22" spans="1:8" s="21" customFormat="1" ht="34.5" x14ac:dyDescent="0.2">
      <c r="A22" s="19"/>
      <c r="B22" s="19"/>
      <c r="C22" s="118" t="s">
        <v>21</v>
      </c>
      <c r="D22" s="135">
        <v>839215.9</v>
      </c>
      <c r="E22" s="139"/>
      <c r="F22" s="135">
        <v>839215.9</v>
      </c>
      <c r="G22" s="137"/>
      <c r="H22" s="20"/>
    </row>
    <row r="23" spans="1:8" s="21" customFormat="1" x14ac:dyDescent="0.2">
      <c r="A23" s="19"/>
      <c r="B23" s="19"/>
      <c r="C23" s="116" t="s">
        <v>125</v>
      </c>
      <c r="D23" s="134">
        <f>SUM(D24)</f>
        <v>57188.7</v>
      </c>
      <c r="E23" s="134">
        <f t="shared" ref="E23:F23" si="4">SUM(E24)</f>
        <v>0</v>
      </c>
      <c r="F23" s="134">
        <f t="shared" si="4"/>
        <v>57188.7</v>
      </c>
      <c r="G23" s="138"/>
      <c r="H23" s="20"/>
    </row>
    <row r="24" spans="1:8" s="21" customFormat="1" ht="34.5" x14ac:dyDescent="0.2">
      <c r="A24" s="19"/>
      <c r="B24" s="19"/>
      <c r="C24" s="118" t="s">
        <v>126</v>
      </c>
      <c r="D24" s="135">
        <v>57188.7</v>
      </c>
      <c r="E24" s="139"/>
      <c r="F24" s="135">
        <v>57188.7</v>
      </c>
      <c r="G24" s="138"/>
      <c r="H24" s="20"/>
    </row>
    <row r="25" spans="1:8" s="21" customFormat="1" ht="39" customHeight="1" x14ac:dyDescent="0.2">
      <c r="A25" s="19"/>
      <c r="B25" s="19"/>
      <c r="C25" s="119" t="s">
        <v>22</v>
      </c>
      <c r="D25" s="134">
        <v>302100</v>
      </c>
      <c r="E25" s="134">
        <f t="shared" ref="E25" si="5">SUM(E26:E27)</f>
        <v>0</v>
      </c>
      <c r="F25" s="134">
        <v>302100</v>
      </c>
      <c r="G25" s="137"/>
      <c r="H25" s="20"/>
    </row>
    <row r="26" spans="1:8" s="21" customFormat="1" ht="34.5" x14ac:dyDescent="0.2">
      <c r="A26" s="19"/>
      <c r="B26" s="19"/>
      <c r="C26" s="118" t="s">
        <v>23</v>
      </c>
      <c r="D26" s="135">
        <v>87140.900000000009</v>
      </c>
      <c r="E26" s="135"/>
      <c r="F26" s="135">
        <v>87140.9</v>
      </c>
      <c r="G26" s="139"/>
      <c r="H26" s="20"/>
    </row>
    <row r="27" spans="1:8" s="21" customFormat="1" ht="34.5" x14ac:dyDescent="0.2">
      <c r="A27" s="19"/>
      <c r="B27" s="19"/>
      <c r="C27" s="118" t="s">
        <v>127</v>
      </c>
      <c r="D27" s="135">
        <v>214959.1</v>
      </c>
      <c r="E27" s="135"/>
      <c r="F27" s="135">
        <v>214959.1</v>
      </c>
      <c r="G27" s="139"/>
      <c r="H27" s="20"/>
    </row>
    <row r="28" spans="1:8" s="21" customFormat="1" ht="62.25" customHeight="1" x14ac:dyDescent="0.2">
      <c r="A28" s="19"/>
      <c r="B28" s="19"/>
      <c r="C28" s="119" t="s">
        <v>30</v>
      </c>
      <c r="D28" s="137">
        <f t="shared" ref="D28:F28" si="6">SUM(D29+D37+D39)</f>
        <v>36139.800000000003</v>
      </c>
      <c r="E28" s="137">
        <f t="shared" si="6"/>
        <v>0</v>
      </c>
      <c r="F28" s="137">
        <f t="shared" si="6"/>
        <v>0</v>
      </c>
      <c r="G28" s="136">
        <f>SUM(G29+G37+G39)</f>
        <v>36139.800000000003</v>
      </c>
      <c r="H28" s="20"/>
    </row>
    <row r="29" spans="1:8" s="21" customFormat="1" ht="51" customHeight="1" x14ac:dyDescent="0.2">
      <c r="A29" s="19"/>
      <c r="B29" s="19"/>
      <c r="C29" s="130" t="s">
        <v>124</v>
      </c>
      <c r="D29" s="137">
        <f>SUM(E29:G29)</f>
        <v>26839.8</v>
      </c>
      <c r="E29" s="22"/>
      <c r="F29" s="22"/>
      <c r="G29" s="136">
        <f>SUM(G30:G36)</f>
        <v>26839.8</v>
      </c>
      <c r="H29" s="20"/>
    </row>
    <row r="30" spans="1:8" s="21" customFormat="1" ht="69" customHeight="1" x14ac:dyDescent="0.2">
      <c r="A30" s="19"/>
      <c r="B30" s="19"/>
      <c r="C30" s="118" t="s">
        <v>128</v>
      </c>
      <c r="D30" s="138">
        <f t="shared" ref="D30:D41" si="7">SUM(E30:G30)</f>
        <v>6000</v>
      </c>
      <c r="E30" s="137"/>
      <c r="F30" s="137"/>
      <c r="G30" s="131">
        <v>6000</v>
      </c>
      <c r="H30" s="20"/>
    </row>
    <row r="31" spans="1:8" s="21" customFormat="1" ht="69" x14ac:dyDescent="0.2">
      <c r="A31" s="19"/>
      <c r="B31" s="19"/>
      <c r="C31" s="118" t="s">
        <v>129</v>
      </c>
      <c r="D31" s="138">
        <f t="shared" si="7"/>
        <v>5000</v>
      </c>
      <c r="E31" s="138"/>
      <c r="F31" s="138"/>
      <c r="G31" s="131">
        <v>5000</v>
      </c>
      <c r="H31" s="20"/>
    </row>
    <row r="32" spans="1:8" s="21" customFormat="1" ht="69" x14ac:dyDescent="0.2">
      <c r="A32" s="19"/>
      <c r="B32" s="19"/>
      <c r="C32" s="118" t="s">
        <v>130</v>
      </c>
      <c r="D32" s="138">
        <f t="shared" si="7"/>
        <v>2500</v>
      </c>
      <c r="E32" s="20"/>
      <c r="F32" s="20"/>
      <c r="G32" s="131">
        <v>2500</v>
      </c>
      <c r="H32" s="20"/>
    </row>
    <row r="33" spans="1:8" s="21" customFormat="1" ht="60" customHeight="1" x14ac:dyDescent="0.2">
      <c r="A33" s="19"/>
      <c r="B33" s="19"/>
      <c r="C33" s="118" t="s">
        <v>131</v>
      </c>
      <c r="D33" s="138">
        <f t="shared" si="7"/>
        <v>750</v>
      </c>
      <c r="E33" s="20"/>
      <c r="F33" s="20"/>
      <c r="G33" s="131">
        <v>750</v>
      </c>
      <c r="H33" s="20"/>
    </row>
    <row r="34" spans="1:8" s="21" customFormat="1" ht="62.25" customHeight="1" x14ac:dyDescent="0.2">
      <c r="A34" s="19"/>
      <c r="B34" s="19"/>
      <c r="C34" s="118" t="s">
        <v>132</v>
      </c>
      <c r="D34" s="138">
        <f t="shared" si="7"/>
        <v>6500</v>
      </c>
      <c r="E34" s="20"/>
      <c r="F34" s="20"/>
      <c r="G34" s="131">
        <v>6500</v>
      </c>
      <c r="H34" s="20"/>
    </row>
    <row r="35" spans="1:8" s="21" customFormat="1" ht="86.25" x14ac:dyDescent="0.2">
      <c r="A35" s="19"/>
      <c r="B35" s="19"/>
      <c r="C35" s="118" t="s">
        <v>133</v>
      </c>
      <c r="D35" s="138">
        <f t="shared" si="7"/>
        <v>4200</v>
      </c>
      <c r="E35" s="137"/>
      <c r="F35" s="137"/>
      <c r="G35" s="131">
        <v>4200</v>
      </c>
      <c r="H35" s="28"/>
    </row>
    <row r="36" spans="1:8" s="21" customFormat="1" ht="83.25" customHeight="1" x14ac:dyDescent="0.2">
      <c r="A36" s="19"/>
      <c r="B36" s="19"/>
      <c r="C36" s="118" t="s">
        <v>134</v>
      </c>
      <c r="D36" s="138">
        <f t="shared" si="7"/>
        <v>1889.8</v>
      </c>
      <c r="E36" s="138"/>
      <c r="F36" s="138"/>
      <c r="G36" s="131">
        <v>1889.8</v>
      </c>
      <c r="H36" s="20"/>
    </row>
    <row r="37" spans="1:8" s="21" customFormat="1" ht="60.75" customHeight="1" x14ac:dyDescent="0.2">
      <c r="A37" s="19"/>
      <c r="B37" s="19"/>
      <c r="C37" s="119" t="s">
        <v>24</v>
      </c>
      <c r="D37" s="137">
        <f t="shared" si="7"/>
        <v>5000</v>
      </c>
      <c r="E37" s="137"/>
      <c r="F37" s="137"/>
      <c r="G37" s="136">
        <f>SUM(G38)</f>
        <v>5000</v>
      </c>
      <c r="H37" s="20"/>
    </row>
    <row r="38" spans="1:8" s="21" customFormat="1" ht="39" customHeight="1" x14ac:dyDescent="0.2">
      <c r="A38" s="19"/>
      <c r="B38" s="19"/>
      <c r="C38" s="118" t="s">
        <v>135</v>
      </c>
      <c r="D38" s="138">
        <f t="shared" si="7"/>
        <v>5000</v>
      </c>
      <c r="E38" s="20"/>
      <c r="F38" s="20"/>
      <c r="G38" s="139">
        <v>5000</v>
      </c>
      <c r="H38" s="20"/>
    </row>
    <row r="39" spans="1:8" s="21" customFormat="1" ht="51.75" x14ac:dyDescent="0.2">
      <c r="A39" s="19"/>
      <c r="B39" s="19"/>
      <c r="C39" s="119" t="s">
        <v>25</v>
      </c>
      <c r="D39" s="137">
        <f t="shared" si="7"/>
        <v>4300</v>
      </c>
      <c r="E39" s="22"/>
      <c r="F39" s="22"/>
      <c r="G39" s="136">
        <f>SUM(G40:G41)</f>
        <v>4300</v>
      </c>
      <c r="H39" s="20"/>
    </row>
    <row r="40" spans="1:8" s="21" customFormat="1" ht="48" customHeight="1" x14ac:dyDescent="0.2">
      <c r="A40" s="19"/>
      <c r="B40" s="19"/>
      <c r="C40" s="118" t="s">
        <v>136</v>
      </c>
      <c r="D40" s="138">
        <f t="shared" si="7"/>
        <v>2300</v>
      </c>
      <c r="E40" s="137"/>
      <c r="F40" s="137"/>
      <c r="G40" s="131">
        <v>2300</v>
      </c>
      <c r="H40" s="20"/>
    </row>
    <row r="41" spans="1:8" s="21" customFormat="1" ht="60.75" customHeight="1" x14ac:dyDescent="0.2">
      <c r="A41" s="19"/>
      <c r="B41" s="19"/>
      <c r="C41" s="118" t="s">
        <v>137</v>
      </c>
      <c r="D41" s="138">
        <f t="shared" si="7"/>
        <v>2000</v>
      </c>
      <c r="E41" s="20"/>
      <c r="F41" s="20"/>
      <c r="G41" s="131">
        <v>2000</v>
      </c>
      <c r="H41" s="20"/>
    </row>
    <row r="42" spans="1:8" s="21" customFormat="1" x14ac:dyDescent="0.2">
      <c r="A42" s="19"/>
      <c r="B42" s="19"/>
      <c r="C42" s="117" t="s">
        <v>26</v>
      </c>
      <c r="D42" s="140">
        <f t="shared" ref="D42:E42" si="8">SUM(D44)</f>
        <v>-2314137.2000000002</v>
      </c>
      <c r="E42" s="140">
        <f t="shared" si="8"/>
        <v>0</v>
      </c>
      <c r="F42" s="140">
        <f>SUM(F44)</f>
        <v>-2314137.2000000002</v>
      </c>
      <c r="G42" s="141"/>
      <c r="H42" s="22"/>
    </row>
    <row r="43" spans="1:8" s="21" customFormat="1" x14ac:dyDescent="0.2">
      <c r="A43" s="19"/>
      <c r="B43" s="19"/>
      <c r="C43" s="115" t="s">
        <v>27</v>
      </c>
      <c r="D43" s="142"/>
      <c r="E43" s="29"/>
      <c r="F43" s="29"/>
      <c r="G43" s="138"/>
      <c r="H43" s="20"/>
    </row>
    <row r="44" spans="1:8" s="18" customFormat="1" ht="41.25" customHeight="1" x14ac:dyDescent="0.2">
      <c r="A44" s="19"/>
      <c r="B44" s="19"/>
      <c r="C44" s="116" t="s">
        <v>16</v>
      </c>
      <c r="D44" s="49">
        <f>SUM(F44)</f>
        <v>-2314137.2000000002</v>
      </c>
      <c r="E44" s="49"/>
      <c r="F44" s="49">
        <v>-2314137.2000000002</v>
      </c>
      <c r="G44" s="143"/>
      <c r="H44" s="17"/>
    </row>
    <row r="45" spans="1:8" hidden="1" x14ac:dyDescent="0.2"/>
    <row r="46" spans="1:8" hidden="1" x14ac:dyDescent="0.2"/>
    <row r="47" spans="1:8" hidden="1" x14ac:dyDescent="0.2"/>
    <row r="48" spans="1: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</sheetData>
  <mergeCells count="8">
    <mergeCell ref="A1:H1"/>
    <mergeCell ref="G4:H4"/>
    <mergeCell ref="A5:B5"/>
    <mergeCell ref="C5:C6"/>
    <mergeCell ref="D5:D6"/>
    <mergeCell ref="E5:H5"/>
    <mergeCell ref="F2:H2"/>
    <mergeCell ref="C3:H3"/>
  </mergeCells>
  <printOptions horizontalCentered="1"/>
  <pageMargins left="0.17" right="0.17" top="0.28999999999999998" bottom="0.68" header="0.17" footer="0.34"/>
  <pageSetup paperSize="9" scale="73" firstPageNumber="236" orientation="landscape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5"/>
  <sheetViews>
    <sheetView view="pageBreakPreview" zoomScaleNormal="100" zoomScaleSheetLayoutView="100" workbookViewId="0">
      <selection activeCell="D5" sqref="D5:F5"/>
    </sheetView>
  </sheetViews>
  <sheetFormatPr defaultRowHeight="17.25" x14ac:dyDescent="0.2"/>
  <cols>
    <col min="1" max="1" width="7.42578125" style="10" customWidth="1"/>
    <col min="2" max="2" width="8.7109375" style="10" customWidth="1"/>
    <col min="3" max="3" width="62.42578125" style="1" customWidth="1"/>
    <col min="4" max="4" width="18.7109375" style="127" bestFit="1" customWidth="1"/>
    <col min="5" max="5" width="16" style="23" customWidth="1"/>
    <col min="6" max="6" width="17.140625" style="48" customWidth="1"/>
    <col min="7" max="7" width="9.5703125" style="1" customWidth="1"/>
    <col min="8" max="9" width="18.28515625" style="41" bestFit="1" customWidth="1"/>
    <col min="10" max="10" width="18.5703125" style="41" bestFit="1" customWidth="1"/>
    <col min="11" max="11" width="16.42578125" style="1" customWidth="1"/>
    <col min="12" max="16384" width="9.140625" style="1"/>
  </cols>
  <sheetData>
    <row r="1" spans="1:10" x14ac:dyDescent="0.2">
      <c r="A1" s="167" t="s">
        <v>111</v>
      </c>
      <c r="B1" s="167"/>
      <c r="C1" s="167"/>
      <c r="D1" s="167"/>
      <c r="E1" s="167"/>
      <c r="F1" s="167"/>
    </row>
    <row r="2" spans="1:10" ht="48.75" customHeight="1" x14ac:dyDescent="0.2">
      <c r="A2" s="35"/>
      <c r="B2" s="35"/>
      <c r="C2" s="35"/>
      <c r="D2" s="156" t="s">
        <v>35</v>
      </c>
      <c r="E2" s="156"/>
      <c r="F2" s="156"/>
    </row>
    <row r="3" spans="1:10" ht="53.25" customHeight="1" x14ac:dyDescent="0.2">
      <c r="A3" s="179" t="s">
        <v>41</v>
      </c>
      <c r="B3" s="179"/>
      <c r="C3" s="179"/>
      <c r="D3" s="179"/>
      <c r="E3" s="179"/>
      <c r="F3" s="179"/>
    </row>
    <row r="4" spans="1:10" x14ac:dyDescent="0.2">
      <c r="A4" s="2"/>
      <c r="B4" s="2"/>
      <c r="C4" s="36"/>
      <c r="D4" s="121"/>
      <c r="E4" s="180" t="s">
        <v>0</v>
      </c>
      <c r="F4" s="180"/>
    </row>
    <row r="5" spans="1:10" ht="60" customHeight="1" x14ac:dyDescent="0.2">
      <c r="A5" s="186" t="s">
        <v>1</v>
      </c>
      <c r="B5" s="187"/>
      <c r="C5" s="183" t="s">
        <v>37</v>
      </c>
      <c r="D5" s="190" t="s">
        <v>36</v>
      </c>
      <c r="E5" s="191"/>
      <c r="F5" s="192"/>
    </row>
    <row r="6" spans="1:10" s="4" customFormat="1" ht="36.75" customHeight="1" x14ac:dyDescent="0.2">
      <c r="A6" s="188"/>
      <c r="B6" s="189"/>
      <c r="C6" s="184"/>
      <c r="D6" s="181" t="s">
        <v>38</v>
      </c>
      <c r="E6" s="182" t="s">
        <v>39</v>
      </c>
      <c r="F6" s="182" t="s">
        <v>40</v>
      </c>
      <c r="H6" s="42"/>
      <c r="I6" s="42"/>
      <c r="J6" s="42"/>
    </row>
    <row r="7" spans="1:10" s="4" customFormat="1" ht="81" customHeight="1" x14ac:dyDescent="0.2">
      <c r="A7" s="5" t="s">
        <v>4</v>
      </c>
      <c r="B7" s="5" t="s">
        <v>5</v>
      </c>
      <c r="C7" s="185"/>
      <c r="D7" s="181"/>
      <c r="E7" s="182"/>
      <c r="F7" s="182"/>
      <c r="H7" s="42"/>
      <c r="I7" s="42"/>
      <c r="J7" s="42"/>
    </row>
    <row r="8" spans="1:10" s="10" customFormat="1" ht="30.75" customHeight="1" x14ac:dyDescent="0.2">
      <c r="A8" s="7"/>
      <c r="B8" s="7"/>
      <c r="C8" s="8" t="s">
        <v>10</v>
      </c>
      <c r="D8" s="129">
        <v>0</v>
      </c>
      <c r="E8" s="129">
        <v>0</v>
      </c>
      <c r="F8" s="129">
        <v>0</v>
      </c>
      <c r="H8" s="44"/>
      <c r="I8" s="44"/>
      <c r="J8" s="44"/>
    </row>
    <row r="9" spans="1:10" x14ac:dyDescent="0.2">
      <c r="A9" s="7"/>
      <c r="B9" s="7"/>
      <c r="C9" s="8" t="s">
        <v>11</v>
      </c>
      <c r="D9" s="122"/>
      <c r="E9" s="43"/>
      <c r="F9" s="46"/>
    </row>
    <row r="10" spans="1:10" ht="34.5" x14ac:dyDescent="0.2">
      <c r="A10" s="11"/>
      <c r="B10" s="12"/>
      <c r="C10" s="12" t="s">
        <v>13</v>
      </c>
      <c r="D10" s="122">
        <f>SUM(D12)</f>
        <v>0</v>
      </c>
      <c r="E10" s="67">
        <f t="shared" ref="E10:F10" si="0">SUM(E12)</f>
        <v>0</v>
      </c>
      <c r="F10" s="67">
        <f t="shared" si="0"/>
        <v>0</v>
      </c>
    </row>
    <row r="11" spans="1:10" x14ac:dyDescent="0.2">
      <c r="A11" s="11"/>
      <c r="B11" s="11"/>
      <c r="C11" s="11" t="s">
        <v>12</v>
      </c>
      <c r="D11" s="123"/>
      <c r="E11" s="29"/>
      <c r="F11" s="47"/>
    </row>
    <row r="12" spans="1:10" ht="34.5" x14ac:dyDescent="0.2">
      <c r="A12" s="15">
        <v>1049</v>
      </c>
      <c r="B12" s="15">
        <v>21001</v>
      </c>
      <c r="C12" s="16" t="s">
        <v>14</v>
      </c>
      <c r="D12" s="124">
        <f>SUM(D15+D43)</f>
        <v>0</v>
      </c>
      <c r="E12" s="124">
        <f t="shared" ref="E12:F12" si="1">SUM(E15+E43)</f>
        <v>0</v>
      </c>
      <c r="F12" s="124">
        <f t="shared" si="1"/>
        <v>0</v>
      </c>
    </row>
    <row r="13" spans="1:10" x14ac:dyDescent="0.2">
      <c r="A13" s="11"/>
      <c r="B13" s="11"/>
      <c r="C13" s="11" t="s">
        <v>12</v>
      </c>
      <c r="D13" s="123"/>
      <c r="E13" s="29"/>
      <c r="F13" s="47"/>
    </row>
    <row r="14" spans="1:10" x14ac:dyDescent="0.2">
      <c r="A14" s="11"/>
      <c r="B14" s="11"/>
      <c r="C14" s="11" t="s">
        <v>28</v>
      </c>
      <c r="D14" s="123"/>
      <c r="E14" s="29"/>
      <c r="F14" s="47"/>
    </row>
    <row r="15" spans="1:10" ht="34.5" x14ac:dyDescent="0.2">
      <c r="A15" s="11"/>
      <c r="B15" s="11"/>
      <c r="C15" s="31" t="s">
        <v>29</v>
      </c>
      <c r="D15" s="45">
        <f t="shared" ref="D15:E15" si="2">SUM(D17+D26+D29)</f>
        <v>18139.900000000001</v>
      </c>
      <c r="E15" s="45">
        <f t="shared" si="2"/>
        <v>1283139.8</v>
      </c>
      <c r="F15" s="45">
        <f>SUM(F17+F26+F29)</f>
        <v>2314137.2000000002</v>
      </c>
    </row>
    <row r="16" spans="1:10" x14ac:dyDescent="0.2">
      <c r="A16" s="11"/>
      <c r="B16" s="11"/>
      <c r="C16" s="11" t="s">
        <v>12</v>
      </c>
      <c r="D16" s="123"/>
      <c r="E16" s="29"/>
      <c r="F16" s="47"/>
    </row>
    <row r="17" spans="1:6" ht="34.5" x14ac:dyDescent="0.2">
      <c r="A17" s="15"/>
      <c r="B17" s="15"/>
      <c r="C17" s="16" t="s">
        <v>124</v>
      </c>
      <c r="D17" s="45"/>
      <c r="E17" s="45">
        <f t="shared" ref="E17" si="3">SUM(E18+E20+E22+E24)</f>
        <v>1085000</v>
      </c>
      <c r="F17" s="45">
        <f>SUM(F18+F20+F22+F24)</f>
        <v>1975897.4000000001</v>
      </c>
    </row>
    <row r="18" spans="1:6" x14ac:dyDescent="0.2">
      <c r="A18" s="11"/>
      <c r="B18" s="11"/>
      <c r="C18" s="15" t="s">
        <v>15</v>
      </c>
      <c r="D18" s="45"/>
      <c r="E18" s="45">
        <f t="shared" ref="E18" si="4">SUM(E19)</f>
        <v>450000</v>
      </c>
      <c r="F18" s="45">
        <f>SUM(F19)</f>
        <v>770871.4</v>
      </c>
    </row>
    <row r="19" spans="1:6" x14ac:dyDescent="0.2">
      <c r="A19" s="19"/>
      <c r="B19" s="19"/>
      <c r="C19" s="27" t="s">
        <v>17</v>
      </c>
      <c r="D19" s="125"/>
      <c r="E19" s="47">
        <v>450000</v>
      </c>
      <c r="F19" s="47">
        <v>770871.4</v>
      </c>
    </row>
    <row r="20" spans="1:6" ht="34.5" x14ac:dyDescent="0.2">
      <c r="A20" s="19"/>
      <c r="B20" s="19"/>
      <c r="C20" s="26" t="s">
        <v>18</v>
      </c>
      <c r="D20" s="45"/>
      <c r="E20" s="45">
        <f t="shared" ref="E20" si="5">SUM(E21)</f>
        <v>108000</v>
      </c>
      <c r="F20" s="45">
        <f>SUM(F21)</f>
        <v>308621.40000000002</v>
      </c>
    </row>
    <row r="21" spans="1:6" x14ac:dyDescent="0.2">
      <c r="A21" s="19"/>
      <c r="B21" s="19"/>
      <c r="C21" s="27" t="s">
        <v>19</v>
      </c>
      <c r="D21" s="125"/>
      <c r="E21" s="47">
        <v>108000</v>
      </c>
      <c r="F21" s="47">
        <v>308621.40000000002</v>
      </c>
    </row>
    <row r="22" spans="1:6" x14ac:dyDescent="0.2">
      <c r="A22" s="19"/>
      <c r="B22" s="19"/>
      <c r="C22" s="16" t="s">
        <v>20</v>
      </c>
      <c r="D22" s="45"/>
      <c r="E22" s="45">
        <f t="shared" ref="E22" si="6">SUM(E23)</f>
        <v>500000</v>
      </c>
      <c r="F22" s="45">
        <f>SUM(F23)</f>
        <v>839215.9</v>
      </c>
    </row>
    <row r="23" spans="1:6" x14ac:dyDescent="0.2">
      <c r="A23" s="19"/>
      <c r="B23" s="19"/>
      <c r="C23" s="30" t="s">
        <v>21</v>
      </c>
      <c r="D23" s="123"/>
      <c r="E23" s="29">
        <v>500000</v>
      </c>
      <c r="F23" s="47">
        <v>839215.9</v>
      </c>
    </row>
    <row r="24" spans="1:6" x14ac:dyDescent="0.2">
      <c r="A24" s="19"/>
      <c r="B24" s="19"/>
      <c r="C24" s="26" t="s">
        <v>125</v>
      </c>
      <c r="D24" s="45"/>
      <c r="E24" s="45">
        <f t="shared" ref="E24" si="7">SUM(E25)</f>
        <v>27000</v>
      </c>
      <c r="F24" s="45">
        <f>SUM(F25)</f>
        <v>57188.7</v>
      </c>
    </row>
    <row r="25" spans="1:6" ht="34.5" x14ac:dyDescent="0.2">
      <c r="A25" s="19"/>
      <c r="B25" s="19"/>
      <c r="C25" s="25" t="s">
        <v>126</v>
      </c>
      <c r="D25" s="126"/>
      <c r="E25" s="47">
        <v>27000</v>
      </c>
      <c r="F25" s="47">
        <v>57188.7</v>
      </c>
    </row>
    <row r="26" spans="1:6" ht="34.5" x14ac:dyDescent="0.2">
      <c r="A26" s="19"/>
      <c r="B26" s="19"/>
      <c r="C26" s="24" t="s">
        <v>22</v>
      </c>
      <c r="D26" s="45"/>
      <c r="E26" s="45">
        <f t="shared" ref="E26" si="8">SUM(E27:E28)</f>
        <v>162000</v>
      </c>
      <c r="F26" s="45">
        <f>SUM(F27:F28)</f>
        <v>302100</v>
      </c>
    </row>
    <row r="27" spans="1:6" ht="34.5" x14ac:dyDescent="0.2">
      <c r="A27" s="19"/>
      <c r="B27" s="19"/>
      <c r="C27" s="25" t="s">
        <v>23</v>
      </c>
      <c r="D27" s="126"/>
      <c r="E27" s="47">
        <v>47000</v>
      </c>
      <c r="F27" s="47">
        <v>87140.900000000009</v>
      </c>
    </row>
    <row r="28" spans="1:6" ht="34.5" x14ac:dyDescent="0.2">
      <c r="A28" s="19"/>
      <c r="B28" s="19"/>
      <c r="C28" s="25" t="s">
        <v>127</v>
      </c>
      <c r="D28" s="126"/>
      <c r="E28" s="47">
        <v>115000</v>
      </c>
      <c r="F28" s="47">
        <v>214959.1</v>
      </c>
    </row>
    <row r="29" spans="1:6" ht="51.75" x14ac:dyDescent="0.2">
      <c r="A29" s="19"/>
      <c r="B29" s="19"/>
      <c r="C29" s="144" t="s">
        <v>30</v>
      </c>
      <c r="D29" s="45">
        <f t="shared" ref="D29:E29" si="9">SUM(D30+D38+D40)</f>
        <v>18139.900000000001</v>
      </c>
      <c r="E29" s="45">
        <f t="shared" si="9"/>
        <v>36139.800000000003</v>
      </c>
      <c r="F29" s="45">
        <f>SUM(F30+F38+F40)</f>
        <v>36139.800000000003</v>
      </c>
    </row>
    <row r="30" spans="1:6" ht="34.5" x14ac:dyDescent="0.2">
      <c r="A30" s="19"/>
      <c r="B30" s="19"/>
      <c r="C30" s="26" t="s">
        <v>124</v>
      </c>
      <c r="D30" s="45">
        <f t="shared" ref="D30:E30" si="10">SUM(D31:D37)</f>
        <v>13839.9</v>
      </c>
      <c r="E30" s="45">
        <f t="shared" si="10"/>
        <v>26839.8</v>
      </c>
      <c r="F30" s="45">
        <f>SUM(F31:F37)</f>
        <v>26839.8</v>
      </c>
    </row>
    <row r="31" spans="1:6" ht="45.75" customHeight="1" x14ac:dyDescent="0.2">
      <c r="A31" s="19"/>
      <c r="B31" s="19"/>
      <c r="C31" s="25" t="s">
        <v>128</v>
      </c>
      <c r="D31" s="47">
        <v>3000</v>
      </c>
      <c r="E31" s="47">
        <v>6000</v>
      </c>
      <c r="F31" s="47">
        <v>6000</v>
      </c>
    </row>
    <row r="32" spans="1:6" ht="45.75" customHeight="1" x14ac:dyDescent="0.2">
      <c r="A32" s="19"/>
      <c r="B32" s="19"/>
      <c r="C32" s="25" t="s">
        <v>129</v>
      </c>
      <c r="D32" s="47">
        <v>2500</v>
      </c>
      <c r="E32" s="47">
        <v>5000</v>
      </c>
      <c r="F32" s="47">
        <v>5000</v>
      </c>
    </row>
    <row r="33" spans="1:6" ht="64.5" customHeight="1" x14ac:dyDescent="0.2">
      <c r="A33" s="19"/>
      <c r="B33" s="19"/>
      <c r="C33" s="27" t="s">
        <v>130</v>
      </c>
      <c r="D33" s="47">
        <v>1500</v>
      </c>
      <c r="E33" s="47">
        <v>2500</v>
      </c>
      <c r="F33" s="47">
        <v>2500</v>
      </c>
    </row>
    <row r="34" spans="1:6" ht="61.5" customHeight="1" x14ac:dyDescent="0.2">
      <c r="A34" s="19"/>
      <c r="B34" s="19"/>
      <c r="C34" s="25" t="s">
        <v>131</v>
      </c>
      <c r="D34" s="47">
        <v>250</v>
      </c>
      <c r="E34" s="47">
        <v>750</v>
      </c>
      <c r="F34" s="47">
        <v>750</v>
      </c>
    </row>
    <row r="35" spans="1:6" ht="49.5" customHeight="1" x14ac:dyDescent="0.2">
      <c r="A35" s="19"/>
      <c r="B35" s="19"/>
      <c r="C35" s="25" t="s">
        <v>132</v>
      </c>
      <c r="D35" s="47">
        <v>3500</v>
      </c>
      <c r="E35" s="47">
        <v>6500</v>
      </c>
      <c r="F35" s="47">
        <v>6500</v>
      </c>
    </row>
    <row r="36" spans="1:6" ht="68.25" customHeight="1" x14ac:dyDescent="0.2">
      <c r="A36" s="19"/>
      <c r="B36" s="19"/>
      <c r="C36" s="25" t="s">
        <v>133</v>
      </c>
      <c r="D36" s="47">
        <v>2200</v>
      </c>
      <c r="E36" s="47">
        <v>4200</v>
      </c>
      <c r="F36" s="47">
        <v>4200</v>
      </c>
    </row>
    <row r="37" spans="1:6" ht="93.75" customHeight="1" x14ac:dyDescent="0.2">
      <c r="A37" s="19"/>
      <c r="B37" s="19"/>
      <c r="C37" s="25" t="s">
        <v>134</v>
      </c>
      <c r="D37" s="47">
        <v>889.9</v>
      </c>
      <c r="E37" s="47">
        <v>1889.8</v>
      </c>
      <c r="F37" s="47">
        <v>1889.8</v>
      </c>
    </row>
    <row r="38" spans="1:6" ht="34.5" x14ac:dyDescent="0.2">
      <c r="A38" s="19"/>
      <c r="B38" s="19"/>
      <c r="C38" s="26" t="s">
        <v>24</v>
      </c>
      <c r="D38" s="45">
        <f>SUM(D39)</f>
        <v>2000</v>
      </c>
      <c r="E38" s="45">
        <f>SUM(E39)</f>
        <v>5000</v>
      </c>
      <c r="F38" s="45">
        <v>5000</v>
      </c>
    </row>
    <row r="39" spans="1:6" x14ac:dyDescent="0.2">
      <c r="A39" s="19"/>
      <c r="B39" s="19"/>
      <c r="C39" s="25" t="s">
        <v>135</v>
      </c>
      <c r="D39" s="47">
        <v>2000</v>
      </c>
      <c r="E39" s="47">
        <v>5000</v>
      </c>
      <c r="F39" s="47">
        <v>5000</v>
      </c>
    </row>
    <row r="40" spans="1:6" ht="34.5" x14ac:dyDescent="0.2">
      <c r="A40" s="19"/>
      <c r="B40" s="19"/>
      <c r="C40" s="26" t="s">
        <v>25</v>
      </c>
      <c r="D40" s="45">
        <f t="shared" ref="D40:E40" si="11">SUM(D41:D42)</f>
        <v>2300</v>
      </c>
      <c r="E40" s="45">
        <f t="shared" si="11"/>
        <v>4300</v>
      </c>
      <c r="F40" s="45">
        <f>SUM(F41:F42)</f>
        <v>4300</v>
      </c>
    </row>
    <row r="41" spans="1:6" ht="34.5" x14ac:dyDescent="0.2">
      <c r="A41" s="19"/>
      <c r="B41" s="19"/>
      <c r="C41" s="25" t="s">
        <v>136</v>
      </c>
      <c r="D41" s="47">
        <v>1300</v>
      </c>
      <c r="E41" s="47">
        <v>2300</v>
      </c>
      <c r="F41" s="47">
        <v>2300</v>
      </c>
    </row>
    <row r="42" spans="1:6" ht="34.5" x14ac:dyDescent="0.2">
      <c r="A42" s="19"/>
      <c r="B42" s="19"/>
      <c r="C42" s="25" t="s">
        <v>137</v>
      </c>
      <c r="D42" s="47">
        <v>1000</v>
      </c>
      <c r="E42" s="47">
        <v>2000</v>
      </c>
      <c r="F42" s="47">
        <v>2000</v>
      </c>
    </row>
    <row r="43" spans="1:6" x14ac:dyDescent="0.2">
      <c r="A43" s="19"/>
      <c r="B43" s="19"/>
      <c r="C43" s="26" t="s">
        <v>26</v>
      </c>
      <c r="D43" s="45">
        <f t="shared" ref="D43:E43" si="12">SUM(D45)</f>
        <v>-18139.900000000001</v>
      </c>
      <c r="E43" s="45">
        <f t="shared" si="12"/>
        <v>-1283139.8</v>
      </c>
      <c r="F43" s="45">
        <f>SUM(F45)</f>
        <v>-2314137.2000000002</v>
      </c>
    </row>
    <row r="44" spans="1:6" x14ac:dyDescent="0.2">
      <c r="A44" s="19"/>
      <c r="B44" s="19"/>
      <c r="C44" s="25" t="s">
        <v>27</v>
      </c>
      <c r="D44" s="126"/>
      <c r="E44" s="47"/>
      <c r="F44" s="47"/>
    </row>
    <row r="45" spans="1:6" ht="34.5" x14ac:dyDescent="0.2">
      <c r="A45" s="19"/>
      <c r="B45" s="19"/>
      <c r="C45" s="26" t="s">
        <v>16</v>
      </c>
      <c r="D45" s="126">
        <v>-18139.900000000001</v>
      </c>
      <c r="E45" s="47">
        <v>-1283139.8</v>
      </c>
      <c r="F45" s="47">
        <v>-2314137.2000000002</v>
      </c>
    </row>
    <row r="46" spans="1:6" hidden="1" x14ac:dyDescent="0.2"/>
    <row r="47" spans="1:6" hidden="1" x14ac:dyDescent="0.2"/>
    <row r="48" spans="1:6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</sheetData>
  <mergeCells count="10">
    <mergeCell ref="D2:F2"/>
    <mergeCell ref="A1:F1"/>
    <mergeCell ref="A3:F3"/>
    <mergeCell ref="E4:F4"/>
    <mergeCell ref="D6:D7"/>
    <mergeCell ref="E6:E7"/>
    <mergeCell ref="F6:F7"/>
    <mergeCell ref="C5:C7"/>
    <mergeCell ref="A5:B6"/>
    <mergeCell ref="D5:F5"/>
  </mergeCells>
  <pageMargins left="0.7" right="0.7" top="0.75" bottom="0.75" header="0.3" footer="0.3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view="pageBreakPreview" zoomScaleNormal="100" zoomScaleSheetLayoutView="100" workbookViewId="0">
      <selection activeCell="D14" sqref="D14"/>
    </sheetView>
  </sheetViews>
  <sheetFormatPr defaultRowHeight="13.5" x14ac:dyDescent="0.2"/>
  <cols>
    <col min="1" max="1" width="28.5703125" style="50" customWidth="1"/>
    <col min="2" max="2" width="47.5703125" style="50" customWidth="1"/>
    <col min="3" max="5" width="15.28515625" style="50" customWidth="1"/>
    <col min="6" max="16384" width="9.140625" style="50"/>
  </cols>
  <sheetData>
    <row r="1" spans="1:5" ht="14.25" x14ac:dyDescent="0.2">
      <c r="E1" s="51" t="s">
        <v>120</v>
      </c>
    </row>
    <row r="2" spans="1:5" ht="47.25" customHeight="1" x14ac:dyDescent="0.2">
      <c r="C2" s="156" t="s">
        <v>35</v>
      </c>
      <c r="D2" s="156"/>
      <c r="E2" s="156"/>
    </row>
    <row r="3" spans="1:5" ht="43.5" customHeight="1" x14ac:dyDescent="0.2">
      <c r="A3" s="195" t="s">
        <v>112</v>
      </c>
      <c r="B3" s="195"/>
      <c r="C3" s="195"/>
      <c r="D3" s="195"/>
      <c r="E3" s="195"/>
    </row>
    <row r="5" spans="1:5" ht="20.25" customHeight="1" x14ac:dyDescent="0.2">
      <c r="A5" s="197" t="s">
        <v>59</v>
      </c>
      <c r="B5" s="197"/>
      <c r="C5" s="197"/>
      <c r="D5" s="197"/>
      <c r="E5" s="197"/>
    </row>
    <row r="6" spans="1:5" ht="16.5" x14ac:dyDescent="0.2">
      <c r="A6" s="196" t="s">
        <v>42</v>
      </c>
      <c r="B6" s="196"/>
      <c r="C6" s="196"/>
      <c r="D6" s="196"/>
      <c r="E6" s="196"/>
    </row>
    <row r="7" spans="1:5" ht="16.5" x14ac:dyDescent="0.2">
      <c r="A7" s="101" t="s">
        <v>43</v>
      </c>
      <c r="B7" s="196" t="s">
        <v>44</v>
      </c>
      <c r="C7" s="196"/>
      <c r="D7" s="196"/>
      <c r="E7" s="196"/>
    </row>
    <row r="8" spans="1:5" ht="16.5" x14ac:dyDescent="0.2">
      <c r="A8" s="100" t="s">
        <v>60</v>
      </c>
      <c r="B8" s="194" t="s">
        <v>61</v>
      </c>
      <c r="C8" s="194"/>
      <c r="D8" s="194"/>
      <c r="E8" s="194"/>
    </row>
    <row r="9" spans="1:5" ht="16.5" x14ac:dyDescent="0.2">
      <c r="A9" s="196" t="s">
        <v>45</v>
      </c>
      <c r="B9" s="196"/>
      <c r="C9" s="196"/>
      <c r="D9" s="196"/>
      <c r="E9" s="196"/>
    </row>
    <row r="10" spans="1:5" ht="51" customHeight="1" x14ac:dyDescent="0.2">
      <c r="A10" s="102" t="s">
        <v>46</v>
      </c>
      <c r="B10" s="100" t="s">
        <v>60</v>
      </c>
      <c r="C10" s="198" t="s">
        <v>141</v>
      </c>
      <c r="D10" s="199"/>
      <c r="E10" s="200"/>
    </row>
    <row r="11" spans="1:5" ht="33" x14ac:dyDescent="0.2">
      <c r="A11" s="102" t="s">
        <v>47</v>
      </c>
      <c r="B11" s="100" t="s">
        <v>57</v>
      </c>
      <c r="C11" s="99" t="s">
        <v>48</v>
      </c>
      <c r="D11" s="99" t="s">
        <v>49</v>
      </c>
      <c r="E11" s="99" t="s">
        <v>50</v>
      </c>
    </row>
    <row r="12" spans="1:5" ht="45.75" customHeight="1" x14ac:dyDescent="0.2">
      <c r="A12" s="102" t="s">
        <v>51</v>
      </c>
      <c r="B12" s="100" t="s">
        <v>62</v>
      </c>
      <c r="C12" s="102"/>
      <c r="D12" s="102"/>
      <c r="E12" s="102"/>
    </row>
    <row r="13" spans="1:5" ht="77.25" customHeight="1" x14ac:dyDescent="0.2">
      <c r="A13" s="102" t="s">
        <v>52</v>
      </c>
      <c r="B13" s="100" t="s">
        <v>63</v>
      </c>
      <c r="C13" s="102"/>
      <c r="D13" s="102"/>
      <c r="E13" s="102"/>
    </row>
    <row r="14" spans="1:5" ht="54.75" customHeight="1" x14ac:dyDescent="0.2">
      <c r="A14" s="102" t="s">
        <v>53</v>
      </c>
      <c r="B14" s="100" t="s">
        <v>58</v>
      </c>
      <c r="C14" s="102"/>
      <c r="D14" s="102"/>
      <c r="E14" s="102"/>
    </row>
    <row r="15" spans="1:5" ht="16.5" x14ac:dyDescent="0.2">
      <c r="A15" s="158" t="s">
        <v>54</v>
      </c>
      <c r="B15" s="158"/>
      <c r="C15" s="102"/>
      <c r="D15" s="102"/>
      <c r="E15" s="88"/>
    </row>
    <row r="16" spans="1:5" ht="16.5" x14ac:dyDescent="0.2">
      <c r="A16" s="194" t="s">
        <v>64</v>
      </c>
      <c r="B16" s="194"/>
      <c r="C16" s="63"/>
      <c r="D16" s="63"/>
      <c r="E16" s="145">
        <f>SUM(E17:E19)</f>
        <v>2.6999999999999997</v>
      </c>
    </row>
    <row r="17" spans="1:5" ht="16.5" x14ac:dyDescent="0.2">
      <c r="A17" s="194" t="s">
        <v>65</v>
      </c>
      <c r="B17" s="194"/>
      <c r="C17" s="63"/>
      <c r="D17" s="63"/>
      <c r="E17" s="146">
        <v>0.34</v>
      </c>
    </row>
    <row r="18" spans="1:5" ht="16.5" x14ac:dyDescent="0.2">
      <c r="A18" s="194" t="s">
        <v>66</v>
      </c>
      <c r="B18" s="194"/>
      <c r="C18" s="109"/>
      <c r="D18" s="63"/>
      <c r="E18" s="145"/>
    </row>
    <row r="19" spans="1:5" ht="16.5" x14ac:dyDescent="0.2">
      <c r="A19" s="194" t="s">
        <v>67</v>
      </c>
      <c r="B19" s="194"/>
      <c r="C19" s="109"/>
      <c r="D19" s="109"/>
      <c r="E19" s="145">
        <v>2.36</v>
      </c>
    </row>
    <row r="20" spans="1:5" ht="16.5" x14ac:dyDescent="0.2">
      <c r="A20" s="194" t="s">
        <v>68</v>
      </c>
      <c r="B20" s="194"/>
      <c r="C20" s="63"/>
      <c r="D20" s="63"/>
      <c r="E20" s="63"/>
    </row>
    <row r="21" spans="1:5" ht="16.5" x14ac:dyDescent="0.2">
      <c r="A21" s="194" t="s">
        <v>69</v>
      </c>
      <c r="B21" s="194"/>
      <c r="C21" s="63"/>
      <c r="D21" s="63"/>
      <c r="E21" s="63"/>
    </row>
    <row r="22" spans="1:5" ht="16.5" x14ac:dyDescent="0.2">
      <c r="A22" s="193" t="s">
        <v>55</v>
      </c>
      <c r="B22" s="193"/>
      <c r="C22" s="98">
        <v>0</v>
      </c>
      <c r="D22" s="98">
        <v>0</v>
      </c>
      <c r="E22" s="98">
        <v>0</v>
      </c>
    </row>
  </sheetData>
  <mergeCells count="16">
    <mergeCell ref="A22:B22"/>
    <mergeCell ref="A15:B15"/>
    <mergeCell ref="A16:B16"/>
    <mergeCell ref="C2:E2"/>
    <mergeCell ref="A18:B18"/>
    <mergeCell ref="A19:B19"/>
    <mergeCell ref="A20:B20"/>
    <mergeCell ref="A21:B21"/>
    <mergeCell ref="A3:E3"/>
    <mergeCell ref="A17:B17"/>
    <mergeCell ref="B7:E7"/>
    <mergeCell ref="B8:E8"/>
    <mergeCell ref="A9:E9"/>
    <mergeCell ref="A5:E5"/>
    <mergeCell ref="A6:E6"/>
    <mergeCell ref="C10:E10"/>
  </mergeCells>
  <pageMargins left="0.37" right="0.22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view="pageBreakPreview" topLeftCell="A13" zoomScale="85" zoomScaleNormal="100" zoomScaleSheetLayoutView="85" workbookViewId="0">
      <selection activeCell="O34" sqref="O34"/>
    </sheetView>
  </sheetViews>
  <sheetFormatPr defaultColWidth="8.28515625" defaultRowHeight="12.75" x14ac:dyDescent="0.2"/>
  <cols>
    <col min="1" max="1" width="28.5703125" style="32" customWidth="1"/>
    <col min="2" max="2" width="47.7109375" style="32" customWidth="1"/>
    <col min="3" max="5" width="15.140625" style="33" customWidth="1"/>
    <col min="6" max="16384" width="8.28515625" style="32"/>
  </cols>
  <sheetData>
    <row r="1" spans="1:5" ht="14.25" x14ac:dyDescent="0.2">
      <c r="C1" s="50"/>
      <c r="D1" s="50"/>
      <c r="E1" s="51" t="s">
        <v>121</v>
      </c>
    </row>
    <row r="2" spans="1:5" ht="14.25" customHeight="1" x14ac:dyDescent="0.2">
      <c r="C2" s="156" t="s">
        <v>35</v>
      </c>
      <c r="D2" s="156"/>
      <c r="E2" s="156"/>
    </row>
    <row r="4" spans="1:5" ht="32.25" customHeight="1" x14ac:dyDescent="0.2">
      <c r="A4" s="195" t="s">
        <v>117</v>
      </c>
      <c r="B4" s="195"/>
      <c r="C4" s="195"/>
      <c r="D4" s="195"/>
      <c r="E4" s="195"/>
    </row>
    <row r="5" spans="1:5" ht="21.75" customHeight="1" x14ac:dyDescent="0.2">
      <c r="A5" s="108"/>
      <c r="B5" s="108"/>
      <c r="C5" s="108"/>
      <c r="D5" s="108"/>
      <c r="E5" s="108" t="s">
        <v>115</v>
      </c>
    </row>
    <row r="6" spans="1:5" ht="20.45" customHeight="1" x14ac:dyDescent="0.2">
      <c r="A6" s="197" t="s">
        <v>116</v>
      </c>
      <c r="B6" s="197"/>
      <c r="C6" s="197"/>
      <c r="D6" s="197"/>
      <c r="E6" s="197"/>
    </row>
    <row r="7" spans="1:5" ht="21.75" customHeight="1" x14ac:dyDescent="0.2">
      <c r="A7" s="196" t="s">
        <v>70</v>
      </c>
      <c r="B7" s="196"/>
      <c r="C7" s="196"/>
      <c r="D7" s="196"/>
      <c r="E7" s="196"/>
    </row>
    <row r="8" spans="1:5" ht="27.75" customHeight="1" x14ac:dyDescent="0.2">
      <c r="A8" s="105" t="s">
        <v>43</v>
      </c>
      <c r="B8" s="196" t="s">
        <v>44</v>
      </c>
      <c r="C8" s="196"/>
      <c r="D8" s="196"/>
      <c r="E8" s="196"/>
    </row>
    <row r="9" spans="1:5" ht="18.75" customHeight="1" x14ac:dyDescent="0.2">
      <c r="A9" s="104" t="s">
        <v>60</v>
      </c>
      <c r="B9" s="194" t="s">
        <v>61</v>
      </c>
      <c r="C9" s="194"/>
      <c r="D9" s="194"/>
      <c r="E9" s="194"/>
    </row>
    <row r="10" spans="1:5" ht="23.25" customHeight="1" x14ac:dyDescent="0.2">
      <c r="A10" s="196" t="s">
        <v>45</v>
      </c>
      <c r="B10" s="196"/>
      <c r="C10" s="196"/>
      <c r="D10" s="196"/>
      <c r="E10" s="196"/>
    </row>
    <row r="11" spans="1:5" ht="50.25" customHeight="1" x14ac:dyDescent="0.2">
      <c r="A11" s="106"/>
      <c r="B11" s="106"/>
      <c r="C11" s="198" t="s">
        <v>141</v>
      </c>
      <c r="D11" s="199"/>
      <c r="E11" s="200"/>
    </row>
    <row r="12" spans="1:5" ht="20.25" customHeight="1" x14ac:dyDescent="0.2">
      <c r="A12" s="106" t="s">
        <v>46</v>
      </c>
      <c r="B12" s="104" t="s">
        <v>60</v>
      </c>
      <c r="C12" s="158"/>
      <c r="D12" s="158"/>
      <c r="E12" s="158"/>
    </row>
    <row r="13" spans="1:5" ht="36.75" customHeight="1" x14ac:dyDescent="0.2">
      <c r="A13" s="106" t="s">
        <v>47</v>
      </c>
      <c r="B13" s="104" t="s">
        <v>57</v>
      </c>
      <c r="C13" s="103" t="s">
        <v>48</v>
      </c>
      <c r="D13" s="103" t="s">
        <v>49</v>
      </c>
      <c r="E13" s="103" t="s">
        <v>50</v>
      </c>
    </row>
    <row r="14" spans="1:5" ht="41.25" customHeight="1" x14ac:dyDescent="0.2">
      <c r="A14" s="106" t="s">
        <v>51</v>
      </c>
      <c r="B14" s="104" t="s">
        <v>62</v>
      </c>
      <c r="C14" s="106"/>
      <c r="D14" s="106"/>
      <c r="E14" s="106"/>
    </row>
    <row r="15" spans="1:5" ht="83.25" customHeight="1" x14ac:dyDescent="0.2">
      <c r="A15" s="106" t="s">
        <v>52</v>
      </c>
      <c r="B15" s="104" t="s">
        <v>63</v>
      </c>
      <c r="C15" s="106"/>
      <c r="D15" s="106"/>
      <c r="E15" s="106"/>
    </row>
    <row r="16" spans="1:5" ht="36.75" customHeight="1" x14ac:dyDescent="0.2">
      <c r="A16" s="106" t="s">
        <v>53</v>
      </c>
      <c r="B16" s="104" t="s">
        <v>58</v>
      </c>
      <c r="C16" s="106"/>
      <c r="D16" s="106"/>
      <c r="E16" s="106"/>
    </row>
    <row r="17" spans="1:5" ht="10.7" customHeight="1" x14ac:dyDescent="0.2">
      <c r="A17" s="106" t="s">
        <v>56</v>
      </c>
      <c r="B17" s="104" t="s">
        <v>56</v>
      </c>
      <c r="C17" s="106"/>
      <c r="D17" s="106"/>
      <c r="E17" s="106"/>
    </row>
    <row r="18" spans="1:5" ht="26.25" customHeight="1" x14ac:dyDescent="0.2">
      <c r="A18" s="158" t="s">
        <v>54</v>
      </c>
      <c r="B18" s="158"/>
      <c r="C18" s="106"/>
      <c r="D18" s="106"/>
      <c r="E18" s="106"/>
    </row>
    <row r="19" spans="1:5" ht="21" customHeight="1" x14ac:dyDescent="0.2">
      <c r="A19" s="194" t="s">
        <v>64</v>
      </c>
      <c r="B19" s="194"/>
      <c r="C19" s="63"/>
      <c r="D19" s="63"/>
      <c r="E19" s="65">
        <f>SUM(E20:E22)</f>
        <v>21</v>
      </c>
    </row>
    <row r="20" spans="1:5" ht="21" customHeight="1" x14ac:dyDescent="0.2">
      <c r="A20" s="194" t="s">
        <v>65</v>
      </c>
      <c r="B20" s="194"/>
      <c r="C20" s="63"/>
      <c r="D20" s="63"/>
      <c r="E20" s="65">
        <v>20</v>
      </c>
    </row>
    <row r="21" spans="1:5" ht="21" customHeight="1" x14ac:dyDescent="0.2">
      <c r="A21" s="194" t="s">
        <v>66</v>
      </c>
      <c r="B21" s="194"/>
      <c r="C21" s="63"/>
      <c r="D21" s="63"/>
      <c r="E21" s="65"/>
    </row>
    <row r="22" spans="1:5" ht="21" customHeight="1" x14ac:dyDescent="0.2">
      <c r="A22" s="194" t="s">
        <v>67</v>
      </c>
      <c r="B22" s="194"/>
      <c r="C22" s="63"/>
      <c r="D22" s="63"/>
      <c r="E22" s="65">
        <v>1</v>
      </c>
    </row>
    <row r="23" spans="1:5" ht="21" customHeight="1" x14ac:dyDescent="0.2">
      <c r="A23" s="194" t="s">
        <v>69</v>
      </c>
      <c r="B23" s="194"/>
      <c r="C23" s="64"/>
      <c r="D23" s="64"/>
      <c r="E23" s="65"/>
    </row>
    <row r="24" spans="1:5" ht="21" customHeight="1" x14ac:dyDescent="0.2">
      <c r="A24" s="193" t="s">
        <v>55</v>
      </c>
      <c r="B24" s="193"/>
      <c r="C24" s="64">
        <v>18139.900000000001</v>
      </c>
      <c r="D24" s="65">
        <v>1283139.8</v>
      </c>
      <c r="E24" s="65">
        <v>2314137.2000000002</v>
      </c>
    </row>
    <row r="26" spans="1:5" ht="14.25" x14ac:dyDescent="0.2">
      <c r="E26" s="110" t="s">
        <v>114</v>
      </c>
    </row>
    <row r="27" spans="1:5" ht="20.45" customHeight="1" x14ac:dyDescent="0.2">
      <c r="A27" s="197" t="s">
        <v>26</v>
      </c>
      <c r="B27" s="197"/>
      <c r="C27" s="197"/>
      <c r="D27" s="197"/>
      <c r="E27" s="197"/>
    </row>
    <row r="28" spans="1:5" ht="21.75" customHeight="1" x14ac:dyDescent="0.2">
      <c r="A28" s="196" t="s">
        <v>70</v>
      </c>
      <c r="B28" s="196"/>
      <c r="C28" s="196"/>
      <c r="D28" s="196"/>
      <c r="E28" s="196"/>
    </row>
    <row r="29" spans="1:5" ht="27.75" customHeight="1" x14ac:dyDescent="0.2">
      <c r="A29" s="62" t="s">
        <v>43</v>
      </c>
      <c r="B29" s="196" t="s">
        <v>44</v>
      </c>
      <c r="C29" s="196"/>
      <c r="D29" s="196"/>
      <c r="E29" s="196"/>
    </row>
    <row r="30" spans="1:5" ht="18.75" customHeight="1" x14ac:dyDescent="0.2">
      <c r="A30" s="38" t="s">
        <v>60</v>
      </c>
      <c r="B30" s="194" t="s">
        <v>61</v>
      </c>
      <c r="C30" s="194"/>
      <c r="D30" s="194"/>
      <c r="E30" s="194"/>
    </row>
    <row r="31" spans="1:5" ht="23.25" customHeight="1" x14ac:dyDescent="0.2">
      <c r="A31" s="196" t="s">
        <v>45</v>
      </c>
      <c r="B31" s="196"/>
      <c r="C31" s="196"/>
      <c r="D31" s="196"/>
      <c r="E31" s="196"/>
    </row>
    <row r="32" spans="1:5" ht="50.25" customHeight="1" x14ac:dyDescent="0.2">
      <c r="A32" s="37"/>
      <c r="B32" s="37"/>
      <c r="C32" s="199" t="s">
        <v>142</v>
      </c>
      <c r="D32" s="199"/>
      <c r="E32" s="200"/>
    </row>
    <row r="33" spans="1:5" ht="20.25" customHeight="1" x14ac:dyDescent="0.2">
      <c r="A33" s="37" t="s">
        <v>46</v>
      </c>
      <c r="B33" s="38" t="s">
        <v>60</v>
      </c>
      <c r="C33" s="158"/>
      <c r="D33" s="158"/>
      <c r="E33" s="158"/>
    </row>
    <row r="34" spans="1:5" ht="36.75" customHeight="1" x14ac:dyDescent="0.2">
      <c r="A34" s="37" t="s">
        <v>47</v>
      </c>
      <c r="B34" s="38" t="s">
        <v>57</v>
      </c>
      <c r="C34" s="39" t="s">
        <v>48</v>
      </c>
      <c r="D34" s="39" t="s">
        <v>49</v>
      </c>
      <c r="E34" s="39" t="s">
        <v>50</v>
      </c>
    </row>
    <row r="35" spans="1:5" ht="41.25" customHeight="1" x14ac:dyDescent="0.2">
      <c r="A35" s="37" t="s">
        <v>51</v>
      </c>
      <c r="B35" s="38" t="s">
        <v>62</v>
      </c>
      <c r="C35" s="37"/>
      <c r="D35" s="37"/>
      <c r="E35" s="37"/>
    </row>
    <row r="36" spans="1:5" ht="83.25" customHeight="1" x14ac:dyDescent="0.2">
      <c r="A36" s="37" t="s">
        <v>52</v>
      </c>
      <c r="B36" s="38" t="s">
        <v>63</v>
      </c>
      <c r="C36" s="37"/>
      <c r="D36" s="37"/>
      <c r="E36" s="37"/>
    </row>
    <row r="37" spans="1:5" ht="36.75" customHeight="1" x14ac:dyDescent="0.2">
      <c r="A37" s="37" t="s">
        <v>53</v>
      </c>
      <c r="B37" s="38" t="s">
        <v>58</v>
      </c>
      <c r="C37" s="37"/>
      <c r="D37" s="37"/>
      <c r="E37" s="37"/>
    </row>
    <row r="38" spans="1:5" ht="10.7" customHeight="1" x14ac:dyDescent="0.2">
      <c r="A38" s="37" t="s">
        <v>56</v>
      </c>
      <c r="B38" s="38" t="s">
        <v>56</v>
      </c>
      <c r="C38" s="37"/>
      <c r="D38" s="37"/>
      <c r="E38" s="37"/>
    </row>
    <row r="39" spans="1:5" ht="26.25" customHeight="1" x14ac:dyDescent="0.2">
      <c r="A39" s="158" t="s">
        <v>54</v>
      </c>
      <c r="B39" s="158"/>
      <c r="C39" s="37"/>
      <c r="D39" s="37"/>
      <c r="E39" s="37"/>
    </row>
    <row r="40" spans="1:5" ht="21" customHeight="1" x14ac:dyDescent="0.2">
      <c r="A40" s="194" t="s">
        <v>64</v>
      </c>
      <c r="B40" s="194"/>
      <c r="C40" s="63"/>
      <c r="D40" s="63"/>
      <c r="E40" s="64">
        <f>SUM(E41:E43)</f>
        <v>-21</v>
      </c>
    </row>
    <row r="41" spans="1:5" ht="21" customHeight="1" x14ac:dyDescent="0.2">
      <c r="A41" s="194" t="s">
        <v>65</v>
      </c>
      <c r="B41" s="194"/>
      <c r="C41" s="63"/>
      <c r="D41" s="63"/>
      <c r="E41" s="64">
        <v>-20</v>
      </c>
    </row>
    <row r="42" spans="1:5" ht="21" customHeight="1" x14ac:dyDescent="0.2">
      <c r="A42" s="194" t="s">
        <v>66</v>
      </c>
      <c r="B42" s="194"/>
      <c r="C42" s="63"/>
      <c r="D42" s="63"/>
      <c r="E42" s="65"/>
    </row>
    <row r="43" spans="1:5" ht="21" customHeight="1" x14ac:dyDescent="0.2">
      <c r="A43" s="194" t="s">
        <v>67</v>
      </c>
      <c r="B43" s="194"/>
      <c r="C43" s="63"/>
      <c r="D43" s="63"/>
      <c r="E43" s="64">
        <v>-1</v>
      </c>
    </row>
    <row r="44" spans="1:5" ht="21" customHeight="1" x14ac:dyDescent="0.2">
      <c r="A44" s="194" t="s">
        <v>69</v>
      </c>
      <c r="B44" s="194"/>
      <c r="C44" s="63"/>
      <c r="D44" s="63"/>
      <c r="E44" s="64"/>
    </row>
    <row r="45" spans="1:5" ht="21" customHeight="1" x14ac:dyDescent="0.2">
      <c r="A45" s="193" t="s">
        <v>55</v>
      </c>
      <c r="B45" s="193"/>
      <c r="C45" s="65">
        <v>-18139.900000000001</v>
      </c>
      <c r="D45" s="65">
        <v>-1283139.8</v>
      </c>
      <c r="E45" s="65">
        <v>-2314137.2000000002</v>
      </c>
    </row>
  </sheetData>
  <mergeCells count="30">
    <mergeCell ref="A21:B21"/>
    <mergeCell ref="A22:B22"/>
    <mergeCell ref="A23:B23"/>
    <mergeCell ref="A24:B24"/>
    <mergeCell ref="C12:E12"/>
    <mergeCell ref="A18:B18"/>
    <mergeCell ref="A19:B19"/>
    <mergeCell ref="A20:B20"/>
    <mergeCell ref="C11:E11"/>
    <mergeCell ref="A6:E6"/>
    <mergeCell ref="A7:E7"/>
    <mergeCell ref="B8:E8"/>
    <mergeCell ref="B9:E9"/>
    <mergeCell ref="A10:E10"/>
    <mergeCell ref="C2:E2"/>
    <mergeCell ref="A4:E4"/>
    <mergeCell ref="A44:B44"/>
    <mergeCell ref="A45:B45"/>
    <mergeCell ref="C33:E33"/>
    <mergeCell ref="A39:B39"/>
    <mergeCell ref="A40:B40"/>
    <mergeCell ref="A41:B41"/>
    <mergeCell ref="A42:B42"/>
    <mergeCell ref="A43:B43"/>
    <mergeCell ref="A31:E31"/>
    <mergeCell ref="B29:E29"/>
    <mergeCell ref="B30:E30"/>
    <mergeCell ref="A27:E27"/>
    <mergeCell ref="A28:E28"/>
    <mergeCell ref="C32:E32"/>
  </mergeCells>
  <pageMargins left="0.31" right="0.2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O42"/>
  <sheetViews>
    <sheetView tabSelected="1" view="pageBreakPreview" zoomScaleNormal="100" zoomScaleSheetLayoutView="100" workbookViewId="0">
      <selection activeCell="A9" sqref="A9:G42"/>
    </sheetView>
  </sheetViews>
  <sheetFormatPr defaultColWidth="0" defaultRowHeight="14.25" x14ac:dyDescent="0.2"/>
  <cols>
    <col min="1" max="1" width="18.42578125" style="53" customWidth="1"/>
    <col min="2" max="2" width="53.5703125" style="53" customWidth="1"/>
    <col min="3" max="3" width="14.5703125" style="53" customWidth="1"/>
    <col min="4" max="4" width="10.5703125" style="53" customWidth="1"/>
    <col min="5" max="5" width="15.28515625" style="53" customWidth="1"/>
    <col min="6" max="6" width="10.5703125" style="56" customWidth="1"/>
    <col min="7" max="7" width="23.7109375" style="56" customWidth="1"/>
    <col min="8" max="90" width="9.140625" style="53" hidden="1" customWidth="1"/>
    <col min="91" max="91" width="18.7109375" style="53" hidden="1" customWidth="1"/>
    <col min="92" max="92" width="18.5703125" style="53" hidden="1" customWidth="1"/>
    <col min="93" max="95" width="9.140625" style="53" hidden="1" customWidth="1"/>
    <col min="96" max="239" width="0" style="53" hidden="1" customWidth="1"/>
    <col min="240" max="243" width="18.42578125" style="53" hidden="1" customWidth="1"/>
    <col min="244" max="244" width="20.42578125" style="53" hidden="1" customWidth="1"/>
    <col min="245" max="245" width="17.85546875" style="53" hidden="1" customWidth="1"/>
    <col min="246" max="246" width="18.42578125" style="53" hidden="1" customWidth="1"/>
    <col min="247" max="256" width="0" style="53" hidden="1"/>
    <col min="257" max="257" width="18.42578125" style="53" hidden="1" customWidth="1"/>
    <col min="258" max="258" width="53.5703125" style="53" hidden="1" customWidth="1"/>
    <col min="259" max="259" width="14.5703125" style="53" hidden="1" customWidth="1"/>
    <col min="260" max="260" width="10.5703125" style="53" hidden="1" customWidth="1"/>
    <col min="261" max="261" width="18.140625" style="53" hidden="1" customWidth="1"/>
    <col min="262" max="262" width="12.85546875" style="53" hidden="1" customWidth="1"/>
    <col min="263" max="263" width="23.28515625" style="53" hidden="1" customWidth="1"/>
    <col min="264" max="502" width="0" style="53" hidden="1" customWidth="1"/>
    <col min="503" max="512" width="0" style="53" hidden="1"/>
    <col min="513" max="513" width="18.42578125" style="53" hidden="1" customWidth="1"/>
    <col min="514" max="514" width="53.5703125" style="53" hidden="1" customWidth="1"/>
    <col min="515" max="515" width="14.5703125" style="53" hidden="1" customWidth="1"/>
    <col min="516" max="516" width="10.5703125" style="53" hidden="1" customWidth="1"/>
    <col min="517" max="517" width="18.140625" style="53" hidden="1" customWidth="1"/>
    <col min="518" max="518" width="12.85546875" style="53" hidden="1" customWidth="1"/>
    <col min="519" max="519" width="23.28515625" style="53" hidden="1" customWidth="1"/>
    <col min="520" max="758" width="0" style="53" hidden="1" customWidth="1"/>
    <col min="759" max="768" width="0" style="53" hidden="1"/>
    <col min="769" max="769" width="18.42578125" style="53" hidden="1" customWidth="1"/>
    <col min="770" max="770" width="53.5703125" style="53" hidden="1" customWidth="1"/>
    <col min="771" max="771" width="14.5703125" style="53" hidden="1" customWidth="1"/>
    <col min="772" max="772" width="10.5703125" style="53" hidden="1" customWidth="1"/>
    <col min="773" max="773" width="18.140625" style="53" hidden="1" customWidth="1"/>
    <col min="774" max="774" width="12.85546875" style="53" hidden="1" customWidth="1"/>
    <col min="775" max="775" width="23.28515625" style="53" hidden="1" customWidth="1"/>
    <col min="776" max="1014" width="0" style="53" hidden="1" customWidth="1"/>
    <col min="1015" max="1024" width="0" style="53" hidden="1"/>
    <col min="1025" max="1025" width="18.42578125" style="53" hidden="1" customWidth="1"/>
    <col min="1026" max="1026" width="53.5703125" style="53" hidden="1" customWidth="1"/>
    <col min="1027" max="1027" width="14.5703125" style="53" hidden="1" customWidth="1"/>
    <col min="1028" max="1028" width="10.5703125" style="53" hidden="1" customWidth="1"/>
    <col min="1029" max="1029" width="18.140625" style="53" hidden="1" customWidth="1"/>
    <col min="1030" max="1030" width="12.85546875" style="53" hidden="1" customWidth="1"/>
    <col min="1031" max="1031" width="23.28515625" style="53" hidden="1" customWidth="1"/>
    <col min="1032" max="1270" width="0" style="53" hidden="1" customWidth="1"/>
    <col min="1271" max="1280" width="0" style="53" hidden="1"/>
    <col min="1281" max="1281" width="18.42578125" style="53" hidden="1" customWidth="1"/>
    <col min="1282" max="1282" width="53.5703125" style="53" hidden="1" customWidth="1"/>
    <col min="1283" max="1283" width="14.5703125" style="53" hidden="1" customWidth="1"/>
    <col min="1284" max="1284" width="10.5703125" style="53" hidden="1" customWidth="1"/>
    <col min="1285" max="1285" width="18.140625" style="53" hidden="1" customWidth="1"/>
    <col min="1286" max="1286" width="12.85546875" style="53" hidden="1" customWidth="1"/>
    <col min="1287" max="1287" width="23.28515625" style="53" hidden="1" customWidth="1"/>
    <col min="1288" max="1526" width="0" style="53" hidden="1" customWidth="1"/>
    <col min="1527" max="1536" width="0" style="53" hidden="1"/>
    <col min="1537" max="1537" width="18.42578125" style="53" hidden="1" customWidth="1"/>
    <col min="1538" max="1538" width="53.5703125" style="53" hidden="1" customWidth="1"/>
    <col min="1539" max="1539" width="14.5703125" style="53" hidden="1" customWidth="1"/>
    <col min="1540" max="1540" width="10.5703125" style="53" hidden="1" customWidth="1"/>
    <col min="1541" max="1541" width="18.140625" style="53" hidden="1" customWidth="1"/>
    <col min="1542" max="1542" width="12.85546875" style="53" hidden="1" customWidth="1"/>
    <col min="1543" max="1543" width="23.28515625" style="53" hidden="1" customWidth="1"/>
    <col min="1544" max="1782" width="0" style="53" hidden="1" customWidth="1"/>
    <col min="1783" max="1792" width="0" style="53" hidden="1"/>
    <col min="1793" max="1793" width="18.42578125" style="53" hidden="1" customWidth="1"/>
    <col min="1794" max="1794" width="53.5703125" style="53" hidden="1" customWidth="1"/>
    <col min="1795" max="1795" width="14.5703125" style="53" hidden="1" customWidth="1"/>
    <col min="1796" max="1796" width="10.5703125" style="53" hidden="1" customWidth="1"/>
    <col min="1797" max="1797" width="18.140625" style="53" hidden="1" customWidth="1"/>
    <col min="1798" max="1798" width="12.85546875" style="53" hidden="1" customWidth="1"/>
    <col min="1799" max="1799" width="23.28515625" style="53" hidden="1" customWidth="1"/>
    <col min="1800" max="2038" width="0" style="53" hidden="1" customWidth="1"/>
    <col min="2039" max="2048" width="0" style="53" hidden="1"/>
    <col min="2049" max="2049" width="18.42578125" style="53" hidden="1" customWidth="1"/>
    <col min="2050" max="2050" width="53.5703125" style="53" hidden="1" customWidth="1"/>
    <col min="2051" max="2051" width="14.5703125" style="53" hidden="1" customWidth="1"/>
    <col min="2052" max="2052" width="10.5703125" style="53" hidden="1" customWidth="1"/>
    <col min="2053" max="2053" width="18.140625" style="53" hidden="1" customWidth="1"/>
    <col min="2054" max="2054" width="12.85546875" style="53" hidden="1" customWidth="1"/>
    <col min="2055" max="2055" width="23.28515625" style="53" hidden="1" customWidth="1"/>
    <col min="2056" max="2294" width="0" style="53" hidden="1" customWidth="1"/>
    <col min="2295" max="2304" width="0" style="53" hidden="1"/>
    <col min="2305" max="2305" width="18.42578125" style="53" hidden="1" customWidth="1"/>
    <col min="2306" max="2306" width="53.5703125" style="53" hidden="1" customWidth="1"/>
    <col min="2307" max="2307" width="14.5703125" style="53" hidden="1" customWidth="1"/>
    <col min="2308" max="2308" width="10.5703125" style="53" hidden="1" customWidth="1"/>
    <col min="2309" max="2309" width="18.140625" style="53" hidden="1" customWidth="1"/>
    <col min="2310" max="2310" width="12.85546875" style="53" hidden="1" customWidth="1"/>
    <col min="2311" max="2311" width="23.28515625" style="53" hidden="1" customWidth="1"/>
    <col min="2312" max="2550" width="0" style="53" hidden="1" customWidth="1"/>
    <col min="2551" max="2560" width="0" style="53" hidden="1"/>
    <col min="2561" max="2561" width="18.42578125" style="53" hidden="1" customWidth="1"/>
    <col min="2562" max="2562" width="53.5703125" style="53" hidden="1" customWidth="1"/>
    <col min="2563" max="2563" width="14.5703125" style="53" hidden="1" customWidth="1"/>
    <col min="2564" max="2564" width="10.5703125" style="53" hidden="1" customWidth="1"/>
    <col min="2565" max="2565" width="18.140625" style="53" hidden="1" customWidth="1"/>
    <col min="2566" max="2566" width="12.85546875" style="53" hidden="1" customWidth="1"/>
    <col min="2567" max="2567" width="23.28515625" style="53" hidden="1" customWidth="1"/>
    <col min="2568" max="2806" width="0" style="53" hidden="1" customWidth="1"/>
    <col min="2807" max="2816" width="0" style="53" hidden="1"/>
    <col min="2817" max="2817" width="18.42578125" style="53" hidden="1" customWidth="1"/>
    <col min="2818" max="2818" width="53.5703125" style="53" hidden="1" customWidth="1"/>
    <col min="2819" max="2819" width="14.5703125" style="53" hidden="1" customWidth="1"/>
    <col min="2820" max="2820" width="10.5703125" style="53" hidden="1" customWidth="1"/>
    <col min="2821" max="2821" width="18.140625" style="53" hidden="1" customWidth="1"/>
    <col min="2822" max="2822" width="12.85546875" style="53" hidden="1" customWidth="1"/>
    <col min="2823" max="2823" width="23.28515625" style="53" hidden="1" customWidth="1"/>
    <col min="2824" max="3062" width="0" style="53" hidden="1" customWidth="1"/>
    <col min="3063" max="3072" width="0" style="53" hidden="1"/>
    <col min="3073" max="3073" width="18.42578125" style="53" hidden="1" customWidth="1"/>
    <col min="3074" max="3074" width="53.5703125" style="53" hidden="1" customWidth="1"/>
    <col min="3075" max="3075" width="14.5703125" style="53" hidden="1" customWidth="1"/>
    <col min="3076" max="3076" width="10.5703125" style="53" hidden="1" customWidth="1"/>
    <col min="3077" max="3077" width="18.140625" style="53" hidden="1" customWidth="1"/>
    <col min="3078" max="3078" width="12.85546875" style="53" hidden="1" customWidth="1"/>
    <col min="3079" max="3079" width="23.28515625" style="53" hidden="1" customWidth="1"/>
    <col min="3080" max="3318" width="0" style="53" hidden="1" customWidth="1"/>
    <col min="3319" max="3328" width="0" style="53" hidden="1"/>
    <col min="3329" max="3329" width="18.42578125" style="53" hidden="1" customWidth="1"/>
    <col min="3330" max="3330" width="53.5703125" style="53" hidden="1" customWidth="1"/>
    <col min="3331" max="3331" width="14.5703125" style="53" hidden="1" customWidth="1"/>
    <col min="3332" max="3332" width="10.5703125" style="53" hidden="1" customWidth="1"/>
    <col min="3333" max="3333" width="18.140625" style="53" hidden="1" customWidth="1"/>
    <col min="3334" max="3334" width="12.85546875" style="53" hidden="1" customWidth="1"/>
    <col min="3335" max="3335" width="23.28515625" style="53" hidden="1" customWidth="1"/>
    <col min="3336" max="3574" width="0" style="53" hidden="1" customWidth="1"/>
    <col min="3575" max="3584" width="0" style="53" hidden="1"/>
    <col min="3585" max="3585" width="18.42578125" style="53" hidden="1" customWidth="1"/>
    <col min="3586" max="3586" width="53.5703125" style="53" hidden="1" customWidth="1"/>
    <col min="3587" max="3587" width="14.5703125" style="53" hidden="1" customWidth="1"/>
    <col min="3588" max="3588" width="10.5703125" style="53" hidden="1" customWidth="1"/>
    <col min="3589" max="3589" width="18.140625" style="53" hidden="1" customWidth="1"/>
    <col min="3590" max="3590" width="12.85546875" style="53" hidden="1" customWidth="1"/>
    <col min="3591" max="3591" width="23.28515625" style="53" hidden="1" customWidth="1"/>
    <col min="3592" max="3830" width="0" style="53" hidden="1" customWidth="1"/>
    <col min="3831" max="3840" width="0" style="53" hidden="1"/>
    <col min="3841" max="3841" width="18.42578125" style="53" hidden="1" customWidth="1"/>
    <col min="3842" max="3842" width="53.5703125" style="53" hidden="1" customWidth="1"/>
    <col min="3843" max="3843" width="14.5703125" style="53" hidden="1" customWidth="1"/>
    <col min="3844" max="3844" width="10.5703125" style="53" hidden="1" customWidth="1"/>
    <col min="3845" max="3845" width="18.140625" style="53" hidden="1" customWidth="1"/>
    <col min="3846" max="3846" width="12.85546875" style="53" hidden="1" customWidth="1"/>
    <col min="3847" max="3847" width="23.28515625" style="53" hidden="1" customWidth="1"/>
    <col min="3848" max="4086" width="0" style="53" hidden="1" customWidth="1"/>
    <col min="4087" max="4096" width="0" style="53" hidden="1"/>
    <col min="4097" max="4097" width="18.42578125" style="53" hidden="1" customWidth="1"/>
    <col min="4098" max="4098" width="53.5703125" style="53" hidden="1" customWidth="1"/>
    <col min="4099" max="4099" width="14.5703125" style="53" hidden="1" customWidth="1"/>
    <col min="4100" max="4100" width="10.5703125" style="53" hidden="1" customWidth="1"/>
    <col min="4101" max="4101" width="18.140625" style="53" hidden="1" customWidth="1"/>
    <col min="4102" max="4102" width="12.85546875" style="53" hidden="1" customWidth="1"/>
    <col min="4103" max="4103" width="23.28515625" style="53" hidden="1" customWidth="1"/>
    <col min="4104" max="4342" width="0" style="53" hidden="1" customWidth="1"/>
    <col min="4343" max="4352" width="0" style="53" hidden="1"/>
    <col min="4353" max="4353" width="18.42578125" style="53" hidden="1" customWidth="1"/>
    <col min="4354" max="4354" width="53.5703125" style="53" hidden="1" customWidth="1"/>
    <col min="4355" max="4355" width="14.5703125" style="53" hidden="1" customWidth="1"/>
    <col min="4356" max="4356" width="10.5703125" style="53" hidden="1" customWidth="1"/>
    <col min="4357" max="4357" width="18.140625" style="53" hidden="1" customWidth="1"/>
    <col min="4358" max="4358" width="12.85546875" style="53" hidden="1" customWidth="1"/>
    <col min="4359" max="4359" width="23.28515625" style="53" hidden="1" customWidth="1"/>
    <col min="4360" max="4598" width="0" style="53" hidden="1" customWidth="1"/>
    <col min="4599" max="4608" width="0" style="53" hidden="1"/>
    <col min="4609" max="4609" width="18.42578125" style="53" hidden="1" customWidth="1"/>
    <col min="4610" max="4610" width="53.5703125" style="53" hidden="1" customWidth="1"/>
    <col min="4611" max="4611" width="14.5703125" style="53" hidden="1" customWidth="1"/>
    <col min="4612" max="4612" width="10.5703125" style="53" hidden="1" customWidth="1"/>
    <col min="4613" max="4613" width="18.140625" style="53" hidden="1" customWidth="1"/>
    <col min="4614" max="4614" width="12.85546875" style="53" hidden="1" customWidth="1"/>
    <col min="4615" max="4615" width="23.28515625" style="53" hidden="1" customWidth="1"/>
    <col min="4616" max="4854" width="0" style="53" hidden="1" customWidth="1"/>
    <col min="4855" max="4864" width="0" style="53" hidden="1"/>
    <col min="4865" max="4865" width="18.42578125" style="53" hidden="1" customWidth="1"/>
    <col min="4866" max="4866" width="53.5703125" style="53" hidden="1" customWidth="1"/>
    <col min="4867" max="4867" width="14.5703125" style="53" hidden="1" customWidth="1"/>
    <col min="4868" max="4868" width="10.5703125" style="53" hidden="1" customWidth="1"/>
    <col min="4869" max="4869" width="18.140625" style="53" hidden="1" customWidth="1"/>
    <col min="4870" max="4870" width="12.85546875" style="53" hidden="1" customWidth="1"/>
    <col min="4871" max="4871" width="23.28515625" style="53" hidden="1" customWidth="1"/>
    <col min="4872" max="5110" width="0" style="53" hidden="1" customWidth="1"/>
    <col min="5111" max="5120" width="0" style="53" hidden="1"/>
    <col min="5121" max="5121" width="18.42578125" style="53" hidden="1" customWidth="1"/>
    <col min="5122" max="5122" width="53.5703125" style="53" hidden="1" customWidth="1"/>
    <col min="5123" max="5123" width="14.5703125" style="53" hidden="1" customWidth="1"/>
    <col min="5124" max="5124" width="10.5703125" style="53" hidden="1" customWidth="1"/>
    <col min="5125" max="5125" width="18.140625" style="53" hidden="1" customWidth="1"/>
    <col min="5126" max="5126" width="12.85546875" style="53" hidden="1" customWidth="1"/>
    <col min="5127" max="5127" width="23.28515625" style="53" hidden="1" customWidth="1"/>
    <col min="5128" max="5366" width="0" style="53" hidden="1" customWidth="1"/>
    <col min="5367" max="5376" width="0" style="53" hidden="1"/>
    <col min="5377" max="5377" width="18.42578125" style="53" hidden="1" customWidth="1"/>
    <col min="5378" max="5378" width="53.5703125" style="53" hidden="1" customWidth="1"/>
    <col min="5379" max="5379" width="14.5703125" style="53" hidden="1" customWidth="1"/>
    <col min="5380" max="5380" width="10.5703125" style="53" hidden="1" customWidth="1"/>
    <col min="5381" max="5381" width="18.140625" style="53" hidden="1" customWidth="1"/>
    <col min="5382" max="5382" width="12.85546875" style="53" hidden="1" customWidth="1"/>
    <col min="5383" max="5383" width="23.28515625" style="53" hidden="1" customWidth="1"/>
    <col min="5384" max="5622" width="0" style="53" hidden="1" customWidth="1"/>
    <col min="5623" max="5632" width="0" style="53" hidden="1"/>
    <col min="5633" max="5633" width="18.42578125" style="53" hidden="1" customWidth="1"/>
    <col min="5634" max="5634" width="53.5703125" style="53" hidden="1" customWidth="1"/>
    <col min="5635" max="5635" width="14.5703125" style="53" hidden="1" customWidth="1"/>
    <col min="5636" max="5636" width="10.5703125" style="53" hidden="1" customWidth="1"/>
    <col min="5637" max="5637" width="18.140625" style="53" hidden="1" customWidth="1"/>
    <col min="5638" max="5638" width="12.85546875" style="53" hidden="1" customWidth="1"/>
    <col min="5639" max="5639" width="23.28515625" style="53" hidden="1" customWidth="1"/>
    <col min="5640" max="5878" width="0" style="53" hidden="1" customWidth="1"/>
    <col min="5879" max="5888" width="0" style="53" hidden="1"/>
    <col min="5889" max="5889" width="18.42578125" style="53" hidden="1" customWidth="1"/>
    <col min="5890" max="5890" width="53.5703125" style="53" hidden="1" customWidth="1"/>
    <col min="5891" max="5891" width="14.5703125" style="53" hidden="1" customWidth="1"/>
    <col min="5892" max="5892" width="10.5703125" style="53" hidden="1" customWidth="1"/>
    <col min="5893" max="5893" width="18.140625" style="53" hidden="1" customWidth="1"/>
    <col min="5894" max="5894" width="12.85546875" style="53" hidden="1" customWidth="1"/>
    <col min="5895" max="5895" width="23.28515625" style="53" hidden="1" customWidth="1"/>
    <col min="5896" max="6134" width="0" style="53" hidden="1" customWidth="1"/>
    <col min="6135" max="6144" width="0" style="53" hidden="1"/>
    <col min="6145" max="6145" width="18.42578125" style="53" hidden="1" customWidth="1"/>
    <col min="6146" max="6146" width="53.5703125" style="53" hidden="1" customWidth="1"/>
    <col min="6147" max="6147" width="14.5703125" style="53" hidden="1" customWidth="1"/>
    <col min="6148" max="6148" width="10.5703125" style="53" hidden="1" customWidth="1"/>
    <col min="6149" max="6149" width="18.140625" style="53" hidden="1" customWidth="1"/>
    <col min="6150" max="6150" width="12.85546875" style="53" hidden="1" customWidth="1"/>
    <col min="6151" max="6151" width="23.28515625" style="53" hidden="1" customWidth="1"/>
    <col min="6152" max="6390" width="0" style="53" hidden="1" customWidth="1"/>
    <col min="6391" max="6400" width="0" style="53" hidden="1"/>
    <col min="6401" max="6401" width="18.42578125" style="53" hidden="1" customWidth="1"/>
    <col min="6402" max="6402" width="53.5703125" style="53" hidden="1" customWidth="1"/>
    <col min="6403" max="6403" width="14.5703125" style="53" hidden="1" customWidth="1"/>
    <col min="6404" max="6404" width="10.5703125" style="53" hidden="1" customWidth="1"/>
    <col min="6405" max="6405" width="18.140625" style="53" hidden="1" customWidth="1"/>
    <col min="6406" max="6406" width="12.85546875" style="53" hidden="1" customWidth="1"/>
    <col min="6407" max="6407" width="23.28515625" style="53" hidden="1" customWidth="1"/>
    <col min="6408" max="6646" width="0" style="53" hidden="1" customWidth="1"/>
    <col min="6647" max="6656" width="0" style="53" hidden="1"/>
    <col min="6657" max="6657" width="18.42578125" style="53" hidden="1" customWidth="1"/>
    <col min="6658" max="6658" width="53.5703125" style="53" hidden="1" customWidth="1"/>
    <col min="6659" max="6659" width="14.5703125" style="53" hidden="1" customWidth="1"/>
    <col min="6660" max="6660" width="10.5703125" style="53" hidden="1" customWidth="1"/>
    <col min="6661" max="6661" width="18.140625" style="53" hidden="1" customWidth="1"/>
    <col min="6662" max="6662" width="12.85546875" style="53" hidden="1" customWidth="1"/>
    <col min="6663" max="6663" width="23.28515625" style="53" hidden="1" customWidth="1"/>
    <col min="6664" max="6902" width="0" style="53" hidden="1" customWidth="1"/>
    <col min="6903" max="6912" width="0" style="53" hidden="1"/>
    <col min="6913" max="6913" width="18.42578125" style="53" hidden="1" customWidth="1"/>
    <col min="6914" max="6914" width="53.5703125" style="53" hidden="1" customWidth="1"/>
    <col min="6915" max="6915" width="14.5703125" style="53" hidden="1" customWidth="1"/>
    <col min="6916" max="6916" width="10.5703125" style="53" hidden="1" customWidth="1"/>
    <col min="6917" max="6917" width="18.140625" style="53" hidden="1" customWidth="1"/>
    <col min="6918" max="6918" width="12.85546875" style="53" hidden="1" customWidth="1"/>
    <col min="6919" max="6919" width="23.28515625" style="53" hidden="1" customWidth="1"/>
    <col min="6920" max="7158" width="0" style="53" hidden="1" customWidth="1"/>
    <col min="7159" max="7168" width="0" style="53" hidden="1"/>
    <col min="7169" max="7169" width="18.42578125" style="53" hidden="1" customWidth="1"/>
    <col min="7170" max="7170" width="53.5703125" style="53" hidden="1" customWidth="1"/>
    <col min="7171" max="7171" width="14.5703125" style="53" hidden="1" customWidth="1"/>
    <col min="7172" max="7172" width="10.5703125" style="53" hidden="1" customWidth="1"/>
    <col min="7173" max="7173" width="18.140625" style="53" hidden="1" customWidth="1"/>
    <col min="7174" max="7174" width="12.85546875" style="53" hidden="1" customWidth="1"/>
    <col min="7175" max="7175" width="23.28515625" style="53" hidden="1" customWidth="1"/>
    <col min="7176" max="7414" width="0" style="53" hidden="1" customWidth="1"/>
    <col min="7415" max="7424" width="0" style="53" hidden="1"/>
    <col min="7425" max="7425" width="18.42578125" style="53" hidden="1" customWidth="1"/>
    <col min="7426" max="7426" width="53.5703125" style="53" hidden="1" customWidth="1"/>
    <col min="7427" max="7427" width="14.5703125" style="53" hidden="1" customWidth="1"/>
    <col min="7428" max="7428" width="10.5703125" style="53" hidden="1" customWidth="1"/>
    <col min="7429" max="7429" width="18.140625" style="53" hidden="1" customWidth="1"/>
    <col min="7430" max="7430" width="12.85546875" style="53" hidden="1" customWidth="1"/>
    <col min="7431" max="7431" width="23.28515625" style="53" hidden="1" customWidth="1"/>
    <col min="7432" max="7670" width="0" style="53" hidden="1" customWidth="1"/>
    <col min="7671" max="7680" width="0" style="53" hidden="1"/>
    <col min="7681" max="7681" width="18.42578125" style="53" hidden="1" customWidth="1"/>
    <col min="7682" max="7682" width="53.5703125" style="53" hidden="1" customWidth="1"/>
    <col min="7683" max="7683" width="14.5703125" style="53" hidden="1" customWidth="1"/>
    <col min="7684" max="7684" width="10.5703125" style="53" hidden="1" customWidth="1"/>
    <col min="7685" max="7685" width="18.140625" style="53" hidden="1" customWidth="1"/>
    <col min="7686" max="7686" width="12.85546875" style="53" hidden="1" customWidth="1"/>
    <col min="7687" max="7687" width="23.28515625" style="53" hidden="1" customWidth="1"/>
    <col min="7688" max="7926" width="0" style="53" hidden="1" customWidth="1"/>
    <col min="7927" max="7936" width="0" style="53" hidden="1"/>
    <col min="7937" max="7937" width="18.42578125" style="53" hidden="1" customWidth="1"/>
    <col min="7938" max="7938" width="53.5703125" style="53" hidden="1" customWidth="1"/>
    <col min="7939" max="7939" width="14.5703125" style="53" hidden="1" customWidth="1"/>
    <col min="7940" max="7940" width="10.5703125" style="53" hidden="1" customWidth="1"/>
    <col min="7941" max="7941" width="18.140625" style="53" hidden="1" customWidth="1"/>
    <col min="7942" max="7942" width="12.85546875" style="53" hidden="1" customWidth="1"/>
    <col min="7943" max="7943" width="23.28515625" style="53" hidden="1" customWidth="1"/>
    <col min="7944" max="8182" width="0" style="53" hidden="1" customWidth="1"/>
    <col min="8183" max="8192" width="0" style="53" hidden="1"/>
    <col min="8193" max="8193" width="18.42578125" style="53" hidden="1" customWidth="1"/>
    <col min="8194" max="8194" width="53.5703125" style="53" hidden="1" customWidth="1"/>
    <col min="8195" max="8195" width="14.5703125" style="53" hidden="1" customWidth="1"/>
    <col min="8196" max="8196" width="10.5703125" style="53" hidden="1" customWidth="1"/>
    <col min="8197" max="8197" width="18.140625" style="53" hidden="1" customWidth="1"/>
    <col min="8198" max="8198" width="12.85546875" style="53" hidden="1" customWidth="1"/>
    <col min="8199" max="8199" width="23.28515625" style="53" hidden="1" customWidth="1"/>
    <col min="8200" max="8438" width="0" style="53" hidden="1" customWidth="1"/>
    <col min="8439" max="8448" width="0" style="53" hidden="1"/>
    <col min="8449" max="8449" width="18.42578125" style="53" hidden="1" customWidth="1"/>
    <col min="8450" max="8450" width="53.5703125" style="53" hidden="1" customWidth="1"/>
    <col min="8451" max="8451" width="14.5703125" style="53" hidden="1" customWidth="1"/>
    <col min="8452" max="8452" width="10.5703125" style="53" hidden="1" customWidth="1"/>
    <col min="8453" max="8453" width="18.140625" style="53" hidden="1" customWidth="1"/>
    <col min="8454" max="8454" width="12.85546875" style="53" hidden="1" customWidth="1"/>
    <col min="8455" max="8455" width="23.28515625" style="53" hidden="1" customWidth="1"/>
    <col min="8456" max="8694" width="0" style="53" hidden="1" customWidth="1"/>
    <col min="8695" max="8704" width="0" style="53" hidden="1"/>
    <col min="8705" max="8705" width="18.42578125" style="53" hidden="1" customWidth="1"/>
    <col min="8706" max="8706" width="53.5703125" style="53" hidden="1" customWidth="1"/>
    <col min="8707" max="8707" width="14.5703125" style="53" hidden="1" customWidth="1"/>
    <col min="8708" max="8708" width="10.5703125" style="53" hidden="1" customWidth="1"/>
    <col min="8709" max="8709" width="18.140625" style="53" hidden="1" customWidth="1"/>
    <col min="8710" max="8710" width="12.85546875" style="53" hidden="1" customWidth="1"/>
    <col min="8711" max="8711" width="23.28515625" style="53" hidden="1" customWidth="1"/>
    <col min="8712" max="8950" width="0" style="53" hidden="1" customWidth="1"/>
    <col min="8951" max="8960" width="0" style="53" hidden="1"/>
    <col min="8961" max="8961" width="18.42578125" style="53" hidden="1" customWidth="1"/>
    <col min="8962" max="8962" width="53.5703125" style="53" hidden="1" customWidth="1"/>
    <col min="8963" max="8963" width="14.5703125" style="53" hidden="1" customWidth="1"/>
    <col min="8964" max="8964" width="10.5703125" style="53" hidden="1" customWidth="1"/>
    <col min="8965" max="8965" width="18.140625" style="53" hidden="1" customWidth="1"/>
    <col min="8966" max="8966" width="12.85546875" style="53" hidden="1" customWidth="1"/>
    <col min="8967" max="8967" width="23.28515625" style="53" hidden="1" customWidth="1"/>
    <col min="8968" max="9206" width="0" style="53" hidden="1" customWidth="1"/>
    <col min="9207" max="9216" width="0" style="53" hidden="1"/>
    <col min="9217" max="9217" width="18.42578125" style="53" hidden="1" customWidth="1"/>
    <col min="9218" max="9218" width="53.5703125" style="53" hidden="1" customWidth="1"/>
    <col min="9219" max="9219" width="14.5703125" style="53" hidden="1" customWidth="1"/>
    <col min="9220" max="9220" width="10.5703125" style="53" hidden="1" customWidth="1"/>
    <col min="9221" max="9221" width="18.140625" style="53" hidden="1" customWidth="1"/>
    <col min="9222" max="9222" width="12.85546875" style="53" hidden="1" customWidth="1"/>
    <col min="9223" max="9223" width="23.28515625" style="53" hidden="1" customWidth="1"/>
    <col min="9224" max="9462" width="0" style="53" hidden="1" customWidth="1"/>
    <col min="9463" max="9472" width="0" style="53" hidden="1"/>
    <col min="9473" max="9473" width="18.42578125" style="53" hidden="1" customWidth="1"/>
    <col min="9474" max="9474" width="53.5703125" style="53" hidden="1" customWidth="1"/>
    <col min="9475" max="9475" width="14.5703125" style="53" hidden="1" customWidth="1"/>
    <col min="9476" max="9476" width="10.5703125" style="53" hidden="1" customWidth="1"/>
    <col min="9477" max="9477" width="18.140625" style="53" hidden="1" customWidth="1"/>
    <col min="9478" max="9478" width="12.85546875" style="53" hidden="1" customWidth="1"/>
    <col min="9479" max="9479" width="23.28515625" style="53" hidden="1" customWidth="1"/>
    <col min="9480" max="9718" width="0" style="53" hidden="1" customWidth="1"/>
    <col min="9719" max="9728" width="0" style="53" hidden="1"/>
    <col min="9729" max="9729" width="18.42578125" style="53" hidden="1" customWidth="1"/>
    <col min="9730" max="9730" width="53.5703125" style="53" hidden="1" customWidth="1"/>
    <col min="9731" max="9731" width="14.5703125" style="53" hidden="1" customWidth="1"/>
    <col min="9732" max="9732" width="10.5703125" style="53" hidden="1" customWidth="1"/>
    <col min="9733" max="9733" width="18.140625" style="53" hidden="1" customWidth="1"/>
    <col min="9734" max="9734" width="12.85546875" style="53" hidden="1" customWidth="1"/>
    <col min="9735" max="9735" width="23.28515625" style="53" hidden="1" customWidth="1"/>
    <col min="9736" max="9974" width="0" style="53" hidden="1" customWidth="1"/>
    <col min="9975" max="9984" width="0" style="53" hidden="1"/>
    <col min="9985" max="9985" width="18.42578125" style="53" hidden="1" customWidth="1"/>
    <col min="9986" max="9986" width="53.5703125" style="53" hidden="1" customWidth="1"/>
    <col min="9987" max="9987" width="14.5703125" style="53" hidden="1" customWidth="1"/>
    <col min="9988" max="9988" width="10.5703125" style="53" hidden="1" customWidth="1"/>
    <col min="9989" max="9989" width="18.140625" style="53" hidden="1" customWidth="1"/>
    <col min="9990" max="9990" width="12.85546875" style="53" hidden="1" customWidth="1"/>
    <col min="9991" max="9991" width="23.28515625" style="53" hidden="1" customWidth="1"/>
    <col min="9992" max="10230" width="0" style="53" hidden="1" customWidth="1"/>
    <col min="10231" max="10240" width="0" style="53" hidden="1"/>
    <col min="10241" max="10241" width="18.42578125" style="53" hidden="1" customWidth="1"/>
    <col min="10242" max="10242" width="53.5703125" style="53" hidden="1" customWidth="1"/>
    <col min="10243" max="10243" width="14.5703125" style="53" hidden="1" customWidth="1"/>
    <col min="10244" max="10244" width="10.5703125" style="53" hidden="1" customWidth="1"/>
    <col min="10245" max="10245" width="18.140625" style="53" hidden="1" customWidth="1"/>
    <col min="10246" max="10246" width="12.85546875" style="53" hidden="1" customWidth="1"/>
    <col min="10247" max="10247" width="23.28515625" style="53" hidden="1" customWidth="1"/>
    <col min="10248" max="10486" width="0" style="53" hidden="1" customWidth="1"/>
    <col min="10487" max="10496" width="0" style="53" hidden="1"/>
    <col min="10497" max="10497" width="18.42578125" style="53" hidden="1" customWidth="1"/>
    <col min="10498" max="10498" width="53.5703125" style="53" hidden="1" customWidth="1"/>
    <col min="10499" max="10499" width="14.5703125" style="53" hidden="1" customWidth="1"/>
    <col min="10500" max="10500" width="10.5703125" style="53" hidden="1" customWidth="1"/>
    <col min="10501" max="10501" width="18.140625" style="53" hidden="1" customWidth="1"/>
    <col min="10502" max="10502" width="12.85546875" style="53" hidden="1" customWidth="1"/>
    <col min="10503" max="10503" width="23.28515625" style="53" hidden="1" customWidth="1"/>
    <col min="10504" max="10742" width="0" style="53" hidden="1" customWidth="1"/>
    <col min="10743" max="10752" width="0" style="53" hidden="1"/>
    <col min="10753" max="10753" width="18.42578125" style="53" hidden="1" customWidth="1"/>
    <col min="10754" max="10754" width="53.5703125" style="53" hidden="1" customWidth="1"/>
    <col min="10755" max="10755" width="14.5703125" style="53" hidden="1" customWidth="1"/>
    <col min="10756" max="10756" width="10.5703125" style="53" hidden="1" customWidth="1"/>
    <col min="10757" max="10757" width="18.140625" style="53" hidden="1" customWidth="1"/>
    <col min="10758" max="10758" width="12.85546875" style="53" hidden="1" customWidth="1"/>
    <col min="10759" max="10759" width="23.28515625" style="53" hidden="1" customWidth="1"/>
    <col min="10760" max="10998" width="0" style="53" hidden="1" customWidth="1"/>
    <col min="10999" max="11008" width="0" style="53" hidden="1"/>
    <col min="11009" max="11009" width="18.42578125" style="53" hidden="1" customWidth="1"/>
    <col min="11010" max="11010" width="53.5703125" style="53" hidden="1" customWidth="1"/>
    <col min="11011" max="11011" width="14.5703125" style="53" hidden="1" customWidth="1"/>
    <col min="11012" max="11012" width="10.5703125" style="53" hidden="1" customWidth="1"/>
    <col min="11013" max="11013" width="18.140625" style="53" hidden="1" customWidth="1"/>
    <col min="11014" max="11014" width="12.85546875" style="53" hidden="1" customWidth="1"/>
    <col min="11015" max="11015" width="23.28515625" style="53" hidden="1" customWidth="1"/>
    <col min="11016" max="11254" width="0" style="53" hidden="1" customWidth="1"/>
    <col min="11255" max="11264" width="0" style="53" hidden="1"/>
    <col min="11265" max="11265" width="18.42578125" style="53" hidden="1" customWidth="1"/>
    <col min="11266" max="11266" width="53.5703125" style="53" hidden="1" customWidth="1"/>
    <col min="11267" max="11267" width="14.5703125" style="53" hidden="1" customWidth="1"/>
    <col min="11268" max="11268" width="10.5703125" style="53" hidden="1" customWidth="1"/>
    <col min="11269" max="11269" width="18.140625" style="53" hidden="1" customWidth="1"/>
    <col min="11270" max="11270" width="12.85546875" style="53" hidden="1" customWidth="1"/>
    <col min="11271" max="11271" width="23.28515625" style="53" hidden="1" customWidth="1"/>
    <col min="11272" max="11510" width="0" style="53" hidden="1" customWidth="1"/>
    <col min="11511" max="11520" width="0" style="53" hidden="1"/>
    <col min="11521" max="11521" width="18.42578125" style="53" hidden="1" customWidth="1"/>
    <col min="11522" max="11522" width="53.5703125" style="53" hidden="1" customWidth="1"/>
    <col min="11523" max="11523" width="14.5703125" style="53" hidden="1" customWidth="1"/>
    <col min="11524" max="11524" width="10.5703125" style="53" hidden="1" customWidth="1"/>
    <col min="11525" max="11525" width="18.140625" style="53" hidden="1" customWidth="1"/>
    <col min="11526" max="11526" width="12.85546875" style="53" hidden="1" customWidth="1"/>
    <col min="11527" max="11527" width="23.28515625" style="53" hidden="1" customWidth="1"/>
    <col min="11528" max="11766" width="0" style="53" hidden="1" customWidth="1"/>
    <col min="11767" max="11776" width="0" style="53" hidden="1"/>
    <col min="11777" max="11777" width="18.42578125" style="53" hidden="1" customWidth="1"/>
    <col min="11778" max="11778" width="53.5703125" style="53" hidden="1" customWidth="1"/>
    <col min="11779" max="11779" width="14.5703125" style="53" hidden="1" customWidth="1"/>
    <col min="11780" max="11780" width="10.5703125" style="53" hidden="1" customWidth="1"/>
    <col min="11781" max="11781" width="18.140625" style="53" hidden="1" customWidth="1"/>
    <col min="11782" max="11782" width="12.85546875" style="53" hidden="1" customWidth="1"/>
    <col min="11783" max="11783" width="23.28515625" style="53" hidden="1" customWidth="1"/>
    <col min="11784" max="12022" width="0" style="53" hidden="1" customWidth="1"/>
    <col min="12023" max="12032" width="0" style="53" hidden="1"/>
    <col min="12033" max="12033" width="18.42578125" style="53" hidden="1" customWidth="1"/>
    <col min="12034" max="12034" width="53.5703125" style="53" hidden="1" customWidth="1"/>
    <col min="12035" max="12035" width="14.5703125" style="53" hidden="1" customWidth="1"/>
    <col min="12036" max="12036" width="10.5703125" style="53" hidden="1" customWidth="1"/>
    <col min="12037" max="12037" width="18.140625" style="53" hidden="1" customWidth="1"/>
    <col min="12038" max="12038" width="12.85546875" style="53" hidden="1" customWidth="1"/>
    <col min="12039" max="12039" width="23.28515625" style="53" hidden="1" customWidth="1"/>
    <col min="12040" max="12278" width="0" style="53" hidden="1" customWidth="1"/>
    <col min="12279" max="12288" width="0" style="53" hidden="1"/>
    <col min="12289" max="12289" width="18.42578125" style="53" hidden="1" customWidth="1"/>
    <col min="12290" max="12290" width="53.5703125" style="53" hidden="1" customWidth="1"/>
    <col min="12291" max="12291" width="14.5703125" style="53" hidden="1" customWidth="1"/>
    <col min="12292" max="12292" width="10.5703125" style="53" hidden="1" customWidth="1"/>
    <col min="12293" max="12293" width="18.140625" style="53" hidden="1" customWidth="1"/>
    <col min="12294" max="12294" width="12.85546875" style="53" hidden="1" customWidth="1"/>
    <col min="12295" max="12295" width="23.28515625" style="53" hidden="1" customWidth="1"/>
    <col min="12296" max="12534" width="0" style="53" hidden="1" customWidth="1"/>
    <col min="12535" max="12544" width="0" style="53" hidden="1"/>
    <col min="12545" max="12545" width="18.42578125" style="53" hidden="1" customWidth="1"/>
    <col min="12546" max="12546" width="53.5703125" style="53" hidden="1" customWidth="1"/>
    <col min="12547" max="12547" width="14.5703125" style="53" hidden="1" customWidth="1"/>
    <col min="12548" max="12548" width="10.5703125" style="53" hidden="1" customWidth="1"/>
    <col min="12549" max="12549" width="18.140625" style="53" hidden="1" customWidth="1"/>
    <col min="12550" max="12550" width="12.85546875" style="53" hidden="1" customWidth="1"/>
    <col min="12551" max="12551" width="23.28515625" style="53" hidden="1" customWidth="1"/>
    <col min="12552" max="12790" width="0" style="53" hidden="1" customWidth="1"/>
    <col min="12791" max="12800" width="0" style="53" hidden="1"/>
    <col min="12801" max="12801" width="18.42578125" style="53" hidden="1" customWidth="1"/>
    <col min="12802" max="12802" width="53.5703125" style="53" hidden="1" customWidth="1"/>
    <col min="12803" max="12803" width="14.5703125" style="53" hidden="1" customWidth="1"/>
    <col min="12804" max="12804" width="10.5703125" style="53" hidden="1" customWidth="1"/>
    <col min="12805" max="12805" width="18.140625" style="53" hidden="1" customWidth="1"/>
    <col min="12806" max="12806" width="12.85546875" style="53" hidden="1" customWidth="1"/>
    <col min="12807" max="12807" width="23.28515625" style="53" hidden="1" customWidth="1"/>
    <col min="12808" max="13046" width="0" style="53" hidden="1" customWidth="1"/>
    <col min="13047" max="13056" width="0" style="53" hidden="1"/>
    <col min="13057" max="13057" width="18.42578125" style="53" hidden="1" customWidth="1"/>
    <col min="13058" max="13058" width="53.5703125" style="53" hidden="1" customWidth="1"/>
    <col min="13059" max="13059" width="14.5703125" style="53" hidden="1" customWidth="1"/>
    <col min="13060" max="13060" width="10.5703125" style="53" hidden="1" customWidth="1"/>
    <col min="13061" max="13061" width="18.140625" style="53" hidden="1" customWidth="1"/>
    <col min="13062" max="13062" width="12.85546875" style="53" hidden="1" customWidth="1"/>
    <col min="13063" max="13063" width="23.28515625" style="53" hidden="1" customWidth="1"/>
    <col min="13064" max="13302" width="0" style="53" hidden="1" customWidth="1"/>
    <col min="13303" max="13312" width="0" style="53" hidden="1"/>
    <col min="13313" max="13313" width="18.42578125" style="53" hidden="1" customWidth="1"/>
    <col min="13314" max="13314" width="53.5703125" style="53" hidden="1" customWidth="1"/>
    <col min="13315" max="13315" width="14.5703125" style="53" hidden="1" customWidth="1"/>
    <col min="13316" max="13316" width="10.5703125" style="53" hidden="1" customWidth="1"/>
    <col min="13317" max="13317" width="18.140625" style="53" hidden="1" customWidth="1"/>
    <col min="13318" max="13318" width="12.85546875" style="53" hidden="1" customWidth="1"/>
    <col min="13319" max="13319" width="23.28515625" style="53" hidden="1" customWidth="1"/>
    <col min="13320" max="13558" width="0" style="53" hidden="1" customWidth="1"/>
    <col min="13559" max="13568" width="0" style="53" hidden="1"/>
    <col min="13569" max="13569" width="18.42578125" style="53" hidden="1" customWidth="1"/>
    <col min="13570" max="13570" width="53.5703125" style="53" hidden="1" customWidth="1"/>
    <col min="13571" max="13571" width="14.5703125" style="53" hidden="1" customWidth="1"/>
    <col min="13572" max="13572" width="10.5703125" style="53" hidden="1" customWidth="1"/>
    <col min="13573" max="13573" width="18.140625" style="53" hidden="1" customWidth="1"/>
    <col min="13574" max="13574" width="12.85546875" style="53" hidden="1" customWidth="1"/>
    <col min="13575" max="13575" width="23.28515625" style="53" hidden="1" customWidth="1"/>
    <col min="13576" max="13814" width="0" style="53" hidden="1" customWidth="1"/>
    <col min="13815" max="13824" width="0" style="53" hidden="1"/>
    <col min="13825" max="13825" width="18.42578125" style="53" hidden="1" customWidth="1"/>
    <col min="13826" max="13826" width="53.5703125" style="53" hidden="1" customWidth="1"/>
    <col min="13827" max="13827" width="14.5703125" style="53" hidden="1" customWidth="1"/>
    <col min="13828" max="13828" width="10.5703125" style="53" hidden="1" customWidth="1"/>
    <col min="13829" max="13829" width="18.140625" style="53" hidden="1" customWidth="1"/>
    <col min="13830" max="13830" width="12.85546875" style="53" hidden="1" customWidth="1"/>
    <col min="13831" max="13831" width="23.28515625" style="53" hidden="1" customWidth="1"/>
    <col min="13832" max="14070" width="0" style="53" hidden="1" customWidth="1"/>
    <col min="14071" max="14080" width="0" style="53" hidden="1"/>
    <col min="14081" max="14081" width="18.42578125" style="53" hidden="1" customWidth="1"/>
    <col min="14082" max="14082" width="53.5703125" style="53" hidden="1" customWidth="1"/>
    <col min="14083" max="14083" width="14.5703125" style="53" hidden="1" customWidth="1"/>
    <col min="14084" max="14084" width="10.5703125" style="53" hidden="1" customWidth="1"/>
    <col min="14085" max="14085" width="18.140625" style="53" hidden="1" customWidth="1"/>
    <col min="14086" max="14086" width="12.85546875" style="53" hidden="1" customWidth="1"/>
    <col min="14087" max="14087" width="23.28515625" style="53" hidden="1" customWidth="1"/>
    <col min="14088" max="14326" width="0" style="53" hidden="1" customWidth="1"/>
    <col min="14327" max="14336" width="0" style="53" hidden="1"/>
    <col min="14337" max="14337" width="18.42578125" style="53" hidden="1" customWidth="1"/>
    <col min="14338" max="14338" width="53.5703125" style="53" hidden="1" customWidth="1"/>
    <col min="14339" max="14339" width="14.5703125" style="53" hidden="1" customWidth="1"/>
    <col min="14340" max="14340" width="10.5703125" style="53" hidden="1" customWidth="1"/>
    <col min="14341" max="14341" width="18.140625" style="53" hidden="1" customWidth="1"/>
    <col min="14342" max="14342" width="12.85546875" style="53" hidden="1" customWidth="1"/>
    <col min="14343" max="14343" width="23.28515625" style="53" hidden="1" customWidth="1"/>
    <col min="14344" max="14582" width="0" style="53" hidden="1" customWidth="1"/>
    <col min="14583" max="14592" width="0" style="53" hidden="1"/>
    <col min="14593" max="14593" width="18.42578125" style="53" hidden="1" customWidth="1"/>
    <col min="14594" max="14594" width="53.5703125" style="53" hidden="1" customWidth="1"/>
    <col min="14595" max="14595" width="14.5703125" style="53" hidden="1" customWidth="1"/>
    <col min="14596" max="14596" width="10.5703125" style="53" hidden="1" customWidth="1"/>
    <col min="14597" max="14597" width="18.140625" style="53" hidden="1" customWidth="1"/>
    <col min="14598" max="14598" width="12.85546875" style="53" hidden="1" customWidth="1"/>
    <col min="14599" max="14599" width="23.28515625" style="53" hidden="1" customWidth="1"/>
    <col min="14600" max="14838" width="0" style="53" hidden="1" customWidth="1"/>
    <col min="14839" max="14848" width="0" style="53" hidden="1"/>
    <col min="14849" max="14849" width="18.42578125" style="53" hidden="1" customWidth="1"/>
    <col min="14850" max="14850" width="53.5703125" style="53" hidden="1" customWidth="1"/>
    <col min="14851" max="14851" width="14.5703125" style="53" hidden="1" customWidth="1"/>
    <col min="14852" max="14852" width="10.5703125" style="53" hidden="1" customWidth="1"/>
    <col min="14853" max="14853" width="18.140625" style="53" hidden="1" customWidth="1"/>
    <col min="14854" max="14854" width="12.85546875" style="53" hidden="1" customWidth="1"/>
    <col min="14855" max="14855" width="23.28515625" style="53" hidden="1" customWidth="1"/>
    <col min="14856" max="15094" width="0" style="53" hidden="1" customWidth="1"/>
    <col min="15095" max="15104" width="0" style="53" hidden="1"/>
    <col min="15105" max="15105" width="18.42578125" style="53" hidden="1" customWidth="1"/>
    <col min="15106" max="15106" width="53.5703125" style="53" hidden="1" customWidth="1"/>
    <col min="15107" max="15107" width="14.5703125" style="53" hidden="1" customWidth="1"/>
    <col min="15108" max="15108" width="10.5703125" style="53" hidden="1" customWidth="1"/>
    <col min="15109" max="15109" width="18.140625" style="53" hidden="1" customWidth="1"/>
    <col min="15110" max="15110" width="12.85546875" style="53" hidden="1" customWidth="1"/>
    <col min="15111" max="15111" width="23.28515625" style="53" hidden="1" customWidth="1"/>
    <col min="15112" max="15350" width="0" style="53" hidden="1" customWidth="1"/>
    <col min="15351" max="15360" width="0" style="53" hidden="1"/>
    <col min="15361" max="15361" width="18.42578125" style="53" hidden="1" customWidth="1"/>
    <col min="15362" max="15362" width="53.5703125" style="53" hidden="1" customWidth="1"/>
    <col min="15363" max="15363" width="14.5703125" style="53" hidden="1" customWidth="1"/>
    <col min="15364" max="15364" width="10.5703125" style="53" hidden="1" customWidth="1"/>
    <col min="15365" max="15365" width="18.140625" style="53" hidden="1" customWidth="1"/>
    <col min="15366" max="15366" width="12.85546875" style="53" hidden="1" customWidth="1"/>
    <col min="15367" max="15367" width="23.28515625" style="53" hidden="1" customWidth="1"/>
    <col min="15368" max="15606" width="0" style="53" hidden="1" customWidth="1"/>
    <col min="15607" max="15616" width="0" style="53" hidden="1"/>
    <col min="15617" max="15617" width="18.42578125" style="53" hidden="1" customWidth="1"/>
    <col min="15618" max="15618" width="53.5703125" style="53" hidden="1" customWidth="1"/>
    <col min="15619" max="15619" width="14.5703125" style="53" hidden="1" customWidth="1"/>
    <col min="15620" max="15620" width="10.5703125" style="53" hidden="1" customWidth="1"/>
    <col min="15621" max="15621" width="18.140625" style="53" hidden="1" customWidth="1"/>
    <col min="15622" max="15622" width="12.85546875" style="53" hidden="1" customWidth="1"/>
    <col min="15623" max="15623" width="23.28515625" style="53" hidden="1" customWidth="1"/>
    <col min="15624" max="15862" width="0" style="53" hidden="1" customWidth="1"/>
    <col min="15863" max="15872" width="0" style="53" hidden="1"/>
    <col min="15873" max="15873" width="18.42578125" style="53" hidden="1" customWidth="1"/>
    <col min="15874" max="15874" width="53.5703125" style="53" hidden="1" customWidth="1"/>
    <col min="15875" max="15875" width="14.5703125" style="53" hidden="1" customWidth="1"/>
    <col min="15876" max="15876" width="10.5703125" style="53" hidden="1" customWidth="1"/>
    <col min="15877" max="15877" width="18.140625" style="53" hidden="1" customWidth="1"/>
    <col min="15878" max="15878" width="12.85546875" style="53" hidden="1" customWidth="1"/>
    <col min="15879" max="15879" width="23.28515625" style="53" hidden="1" customWidth="1"/>
    <col min="15880" max="16118" width="0" style="53" hidden="1" customWidth="1"/>
    <col min="16119" max="16128" width="0" style="53" hidden="1"/>
    <col min="16129" max="16129" width="18.42578125" style="53" hidden="1" customWidth="1"/>
    <col min="16130" max="16130" width="53.5703125" style="53" hidden="1" customWidth="1"/>
    <col min="16131" max="16131" width="14.5703125" style="53" hidden="1" customWidth="1"/>
    <col min="16132" max="16132" width="10.5703125" style="53" hidden="1" customWidth="1"/>
    <col min="16133" max="16133" width="18.140625" style="53" hidden="1" customWidth="1"/>
    <col min="16134" max="16134" width="12.85546875" style="53" hidden="1" customWidth="1"/>
    <col min="16135" max="16135" width="23.28515625" style="53" hidden="1" customWidth="1"/>
    <col min="16136" max="16374" width="0" style="53" hidden="1" customWidth="1"/>
    <col min="16375" max="16384" width="0" style="53" hidden="1"/>
  </cols>
  <sheetData>
    <row r="1" spans="1:256" ht="16.5" x14ac:dyDescent="0.3">
      <c r="A1" s="52"/>
      <c r="B1" s="52"/>
      <c r="C1" s="52"/>
      <c r="D1" s="52"/>
      <c r="E1" s="52"/>
      <c r="F1" s="202" t="s">
        <v>122</v>
      </c>
      <c r="G1" s="20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52"/>
      <c r="BQ1" s="52"/>
      <c r="BR1" s="52"/>
      <c r="BS1" s="52"/>
      <c r="BT1" s="52"/>
      <c r="BU1" s="52"/>
      <c r="BV1" s="52"/>
      <c r="BW1" s="52"/>
      <c r="BX1" s="52"/>
      <c r="BY1" s="52"/>
      <c r="BZ1" s="52"/>
      <c r="CA1" s="52"/>
      <c r="CB1" s="52"/>
      <c r="CC1" s="52"/>
      <c r="CD1" s="52"/>
      <c r="CE1" s="52"/>
      <c r="CF1" s="52"/>
      <c r="CG1" s="52"/>
      <c r="CH1" s="52"/>
      <c r="CI1" s="52"/>
      <c r="CJ1" s="52"/>
      <c r="CK1" s="52"/>
      <c r="CL1" s="52"/>
      <c r="CM1" s="52"/>
      <c r="CN1" s="52"/>
      <c r="CO1" s="52"/>
      <c r="CP1" s="52"/>
      <c r="CQ1" s="52"/>
      <c r="CR1" s="52"/>
      <c r="CS1" s="52"/>
      <c r="CT1" s="52"/>
      <c r="CU1" s="52"/>
      <c r="CV1" s="52"/>
      <c r="CW1" s="52"/>
      <c r="CX1" s="52"/>
      <c r="CY1" s="52"/>
      <c r="CZ1" s="52"/>
      <c r="DA1" s="52"/>
      <c r="DB1" s="52"/>
      <c r="DC1" s="52"/>
      <c r="DD1" s="52"/>
      <c r="DE1" s="52"/>
      <c r="DF1" s="52"/>
      <c r="DG1" s="52"/>
      <c r="DH1" s="52"/>
      <c r="DI1" s="52"/>
      <c r="DJ1" s="52"/>
      <c r="DK1" s="52"/>
      <c r="DL1" s="52"/>
      <c r="DM1" s="52"/>
      <c r="DN1" s="52"/>
      <c r="DO1" s="52"/>
      <c r="DP1" s="52"/>
      <c r="DQ1" s="52"/>
      <c r="DR1" s="52"/>
      <c r="DS1" s="52"/>
      <c r="DT1" s="52"/>
      <c r="DU1" s="52"/>
      <c r="DV1" s="52"/>
      <c r="DW1" s="52"/>
      <c r="DX1" s="52"/>
      <c r="DY1" s="52"/>
      <c r="DZ1" s="52"/>
      <c r="EA1" s="52"/>
      <c r="EB1" s="52"/>
      <c r="EC1" s="52"/>
      <c r="ED1" s="52"/>
      <c r="EE1" s="52"/>
      <c r="EF1" s="52"/>
      <c r="EG1" s="52"/>
      <c r="EH1" s="52"/>
      <c r="EI1" s="52"/>
      <c r="EJ1" s="52"/>
      <c r="EK1" s="52"/>
      <c r="EL1" s="52"/>
      <c r="EM1" s="52"/>
      <c r="EN1" s="52"/>
      <c r="EO1" s="52"/>
      <c r="EP1" s="52"/>
      <c r="EQ1" s="52"/>
      <c r="ER1" s="52"/>
      <c r="ES1" s="52"/>
      <c r="ET1" s="52"/>
      <c r="EU1" s="52"/>
      <c r="EV1" s="52"/>
      <c r="EW1" s="52"/>
      <c r="EX1" s="52"/>
      <c r="EY1" s="52"/>
      <c r="EZ1" s="52"/>
      <c r="FA1" s="52"/>
      <c r="FB1" s="52"/>
      <c r="FC1" s="52"/>
      <c r="FD1" s="52"/>
      <c r="FE1" s="52"/>
      <c r="FF1" s="52"/>
      <c r="FG1" s="52"/>
      <c r="FH1" s="52"/>
      <c r="FI1" s="52"/>
      <c r="FJ1" s="52"/>
      <c r="FK1" s="52"/>
      <c r="FL1" s="52"/>
      <c r="FM1" s="52"/>
      <c r="FN1" s="52"/>
      <c r="FO1" s="52"/>
      <c r="FP1" s="52"/>
      <c r="FQ1" s="52"/>
      <c r="FR1" s="52"/>
      <c r="FS1" s="52"/>
      <c r="FT1" s="52"/>
      <c r="FU1" s="52"/>
      <c r="FV1" s="52"/>
      <c r="FW1" s="52"/>
      <c r="FX1" s="52"/>
      <c r="FY1" s="52"/>
      <c r="FZ1" s="52"/>
      <c r="GA1" s="52"/>
      <c r="GB1" s="52"/>
      <c r="GC1" s="52"/>
      <c r="GD1" s="52"/>
      <c r="GE1" s="52"/>
      <c r="GF1" s="52"/>
      <c r="GG1" s="52"/>
      <c r="GH1" s="52"/>
      <c r="GI1" s="52"/>
      <c r="GJ1" s="52"/>
      <c r="GK1" s="52"/>
      <c r="GL1" s="52"/>
      <c r="GM1" s="52"/>
      <c r="GN1" s="52"/>
      <c r="GO1" s="52"/>
      <c r="GP1" s="52"/>
      <c r="GQ1" s="52"/>
      <c r="GR1" s="52"/>
      <c r="GS1" s="52"/>
      <c r="GT1" s="52"/>
      <c r="GU1" s="52"/>
      <c r="GV1" s="52"/>
      <c r="GW1" s="52"/>
      <c r="GX1" s="52"/>
      <c r="GY1" s="52"/>
      <c r="GZ1" s="52"/>
      <c r="HA1" s="52"/>
      <c r="HB1" s="52"/>
      <c r="HC1" s="52"/>
      <c r="HD1" s="52"/>
      <c r="HE1" s="52"/>
      <c r="HF1" s="52"/>
      <c r="HG1" s="52"/>
      <c r="HH1" s="52"/>
      <c r="HI1" s="52"/>
      <c r="HJ1" s="52"/>
      <c r="HK1" s="52"/>
      <c r="HL1" s="52"/>
      <c r="HM1" s="52"/>
      <c r="HN1" s="52"/>
      <c r="HO1" s="52"/>
      <c r="HP1" s="52"/>
      <c r="HQ1" s="52"/>
      <c r="HR1" s="52"/>
      <c r="HS1" s="52"/>
      <c r="HT1" s="52"/>
      <c r="HU1" s="52"/>
      <c r="HV1" s="52"/>
      <c r="HW1" s="52"/>
      <c r="HX1" s="52"/>
      <c r="HY1" s="52"/>
      <c r="HZ1" s="52"/>
      <c r="IA1" s="52"/>
      <c r="IB1" s="52"/>
      <c r="IC1" s="52"/>
      <c r="ID1" s="52"/>
      <c r="IE1" s="52"/>
      <c r="IF1" s="52"/>
      <c r="IG1" s="52"/>
      <c r="IH1" s="52"/>
      <c r="II1" s="52"/>
      <c r="IJ1" s="52"/>
      <c r="IK1" s="52"/>
      <c r="IL1" s="52"/>
      <c r="IM1" s="52"/>
      <c r="IN1" s="52"/>
      <c r="IO1" s="52"/>
      <c r="IP1" s="52"/>
      <c r="IQ1" s="52"/>
      <c r="IR1" s="52"/>
      <c r="IS1" s="52"/>
      <c r="IT1" s="52"/>
      <c r="IU1" s="52"/>
      <c r="IV1" s="52"/>
    </row>
    <row r="2" spans="1:256" ht="16.5" x14ac:dyDescent="0.3">
      <c r="A2" s="52"/>
      <c r="B2" s="52"/>
      <c r="C2" s="52"/>
      <c r="D2" s="52"/>
      <c r="E2" s="206" t="s">
        <v>71</v>
      </c>
      <c r="F2" s="206"/>
      <c r="G2" s="206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G2" s="52"/>
      <c r="CH2" s="52"/>
      <c r="CI2" s="52"/>
      <c r="CJ2" s="52"/>
      <c r="CK2" s="52"/>
      <c r="CL2" s="52"/>
      <c r="CM2" s="52"/>
      <c r="CN2" s="52"/>
      <c r="CO2" s="52"/>
      <c r="CP2" s="52"/>
      <c r="CQ2" s="52"/>
      <c r="CR2" s="52"/>
      <c r="CS2" s="52"/>
      <c r="CT2" s="52"/>
      <c r="CU2" s="52"/>
      <c r="CV2" s="52"/>
      <c r="CW2" s="52"/>
      <c r="CX2" s="52"/>
      <c r="CY2" s="52"/>
      <c r="CZ2" s="52"/>
      <c r="DA2" s="52"/>
      <c r="DB2" s="52"/>
      <c r="DC2" s="52"/>
      <c r="DD2" s="52"/>
      <c r="DE2" s="52"/>
      <c r="DF2" s="52"/>
      <c r="DG2" s="52"/>
      <c r="DH2" s="52"/>
      <c r="DI2" s="52"/>
      <c r="DJ2" s="52"/>
      <c r="DK2" s="52"/>
      <c r="DL2" s="52"/>
      <c r="DM2" s="52"/>
      <c r="DN2" s="52"/>
      <c r="DO2" s="52"/>
      <c r="DP2" s="52"/>
      <c r="DQ2" s="52"/>
      <c r="DR2" s="52"/>
      <c r="DS2" s="52"/>
      <c r="DT2" s="52"/>
      <c r="DU2" s="52"/>
      <c r="DV2" s="52"/>
      <c r="DW2" s="52"/>
      <c r="DX2" s="52"/>
      <c r="DY2" s="52"/>
      <c r="DZ2" s="52"/>
      <c r="EA2" s="52"/>
      <c r="EB2" s="52"/>
      <c r="EC2" s="52"/>
      <c r="ED2" s="52"/>
      <c r="EE2" s="52"/>
      <c r="EF2" s="52"/>
      <c r="EG2" s="52"/>
      <c r="EH2" s="52"/>
      <c r="EI2" s="52"/>
      <c r="EJ2" s="52"/>
      <c r="EK2" s="52"/>
      <c r="EL2" s="52"/>
      <c r="EM2" s="52"/>
      <c r="EN2" s="52"/>
      <c r="EO2" s="52"/>
      <c r="EP2" s="52"/>
      <c r="EQ2" s="52"/>
      <c r="ER2" s="52"/>
      <c r="ES2" s="52"/>
      <c r="ET2" s="52"/>
      <c r="EU2" s="52"/>
      <c r="EV2" s="52"/>
      <c r="EW2" s="52"/>
      <c r="EX2" s="52"/>
      <c r="EY2" s="52"/>
      <c r="EZ2" s="52"/>
      <c r="FA2" s="52"/>
      <c r="FB2" s="52"/>
      <c r="FC2" s="52"/>
      <c r="FD2" s="52"/>
      <c r="FE2" s="52"/>
      <c r="FF2" s="52"/>
      <c r="FG2" s="52"/>
      <c r="FH2" s="52"/>
      <c r="FI2" s="52"/>
      <c r="FJ2" s="52"/>
      <c r="FK2" s="52"/>
      <c r="FL2" s="52"/>
      <c r="FM2" s="52"/>
      <c r="FN2" s="52"/>
      <c r="FO2" s="52"/>
      <c r="FP2" s="52"/>
      <c r="FQ2" s="52"/>
      <c r="FR2" s="52"/>
      <c r="FS2" s="52"/>
      <c r="FT2" s="52"/>
      <c r="FU2" s="52"/>
      <c r="FV2" s="52"/>
      <c r="FW2" s="52"/>
      <c r="FX2" s="52"/>
      <c r="FY2" s="52"/>
      <c r="FZ2" s="52"/>
      <c r="GA2" s="52"/>
      <c r="GB2" s="52"/>
      <c r="GC2" s="52"/>
      <c r="GD2" s="52"/>
      <c r="GE2" s="52"/>
      <c r="GF2" s="52"/>
      <c r="GG2" s="52"/>
      <c r="GH2" s="52"/>
      <c r="GI2" s="52"/>
      <c r="GJ2" s="52"/>
      <c r="GK2" s="52"/>
      <c r="GL2" s="52"/>
      <c r="GM2" s="52"/>
      <c r="GN2" s="52"/>
      <c r="GO2" s="52"/>
      <c r="GP2" s="52"/>
      <c r="GQ2" s="52"/>
      <c r="GR2" s="52"/>
      <c r="GS2" s="52"/>
      <c r="GT2" s="52"/>
      <c r="GU2" s="52"/>
      <c r="GV2" s="52"/>
      <c r="GW2" s="52"/>
      <c r="GX2" s="52"/>
      <c r="GY2" s="52"/>
      <c r="GZ2" s="52"/>
      <c r="HA2" s="52"/>
      <c r="HB2" s="52"/>
      <c r="HC2" s="52"/>
      <c r="HD2" s="52"/>
      <c r="HE2" s="52"/>
      <c r="HF2" s="52"/>
      <c r="HG2" s="52"/>
      <c r="HH2" s="52"/>
      <c r="HI2" s="52"/>
      <c r="HJ2" s="52"/>
      <c r="HK2" s="52"/>
      <c r="HL2" s="52"/>
      <c r="HM2" s="52"/>
      <c r="HN2" s="52"/>
      <c r="HO2" s="52"/>
      <c r="HP2" s="52"/>
      <c r="HQ2" s="52"/>
      <c r="HR2" s="52"/>
      <c r="HS2" s="52"/>
      <c r="HT2" s="52"/>
      <c r="HU2" s="52"/>
      <c r="HV2" s="52"/>
      <c r="HW2" s="52"/>
      <c r="HX2" s="52"/>
      <c r="HY2" s="52"/>
      <c r="HZ2" s="52"/>
      <c r="IA2" s="52"/>
      <c r="IB2" s="52"/>
      <c r="IC2" s="52"/>
      <c r="ID2" s="52"/>
      <c r="IE2" s="52"/>
      <c r="IF2" s="52"/>
      <c r="IG2" s="52"/>
      <c r="IH2" s="52"/>
      <c r="II2" s="52"/>
      <c r="IJ2" s="52"/>
      <c r="IK2" s="52"/>
      <c r="IL2" s="52"/>
      <c r="IM2" s="52"/>
      <c r="IN2" s="52"/>
      <c r="IO2" s="52"/>
      <c r="IP2" s="52"/>
      <c r="IQ2" s="52"/>
      <c r="IR2" s="52"/>
      <c r="IS2" s="52"/>
      <c r="IT2" s="52"/>
      <c r="IU2" s="52"/>
      <c r="IV2" s="52"/>
    </row>
    <row r="3" spans="1:256" ht="16.5" x14ac:dyDescent="0.3">
      <c r="A3" s="52"/>
      <c r="B3" s="52"/>
      <c r="C3" s="52"/>
      <c r="D3" s="52"/>
      <c r="E3" s="52"/>
      <c r="F3" s="202" t="s">
        <v>72</v>
      </c>
      <c r="G3" s="20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  <c r="FW3" s="52"/>
      <c r="FX3" s="52"/>
      <c r="FY3" s="52"/>
      <c r="FZ3" s="52"/>
      <c r="GA3" s="52"/>
      <c r="GB3" s="52"/>
      <c r="GC3" s="52"/>
      <c r="GD3" s="52"/>
      <c r="GE3" s="52"/>
      <c r="GF3" s="52"/>
      <c r="GG3" s="52"/>
      <c r="GH3" s="52"/>
      <c r="GI3" s="52"/>
      <c r="GJ3" s="52"/>
      <c r="GK3" s="52"/>
      <c r="GL3" s="52"/>
      <c r="GM3" s="52"/>
      <c r="GN3" s="52"/>
      <c r="GO3" s="52"/>
      <c r="GP3" s="52"/>
      <c r="GQ3" s="52"/>
      <c r="GR3" s="52"/>
      <c r="GS3" s="52"/>
      <c r="GT3" s="52"/>
      <c r="GU3" s="52"/>
      <c r="GV3" s="52"/>
      <c r="GW3" s="52"/>
      <c r="GX3" s="52"/>
      <c r="GY3" s="52"/>
      <c r="GZ3" s="52"/>
      <c r="HA3" s="52"/>
      <c r="HB3" s="52"/>
      <c r="HC3" s="52"/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  <c r="HW3" s="52"/>
      <c r="HX3" s="52"/>
      <c r="HY3" s="52"/>
      <c r="HZ3" s="52"/>
      <c r="IA3" s="52"/>
      <c r="IB3" s="52"/>
      <c r="IC3" s="52"/>
      <c r="ID3" s="52"/>
      <c r="IE3" s="52"/>
      <c r="IF3" s="52"/>
      <c r="IG3" s="52"/>
      <c r="IH3" s="52"/>
      <c r="II3" s="52"/>
      <c r="IJ3" s="52"/>
      <c r="IK3" s="52"/>
      <c r="IL3" s="52"/>
      <c r="IM3" s="52"/>
      <c r="IN3" s="52"/>
      <c r="IO3" s="52"/>
      <c r="IP3" s="52"/>
      <c r="IQ3" s="52"/>
      <c r="IR3" s="52"/>
      <c r="IS3" s="52"/>
      <c r="IT3" s="52"/>
      <c r="IU3" s="52"/>
      <c r="IV3" s="52"/>
    </row>
    <row r="4" spans="1:256" ht="16.5" x14ac:dyDescent="0.3">
      <c r="A4" s="52"/>
      <c r="B4" s="52"/>
      <c r="C4" s="52"/>
      <c r="D4" s="52"/>
      <c r="E4" s="52"/>
      <c r="F4" s="128"/>
      <c r="G4" s="54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  <c r="IU4" s="52"/>
      <c r="IV4" s="52"/>
    </row>
    <row r="5" spans="1:256" x14ac:dyDescent="0.2">
      <c r="A5" s="203" t="s">
        <v>144</v>
      </c>
      <c r="B5" s="203"/>
      <c r="C5" s="203"/>
      <c r="D5" s="203"/>
      <c r="E5" s="203"/>
      <c r="F5" s="203"/>
      <c r="G5" s="203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/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52"/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  <c r="IU5" s="52"/>
      <c r="IV5" s="52"/>
    </row>
    <row r="6" spans="1:256" ht="19.5" customHeight="1" x14ac:dyDescent="0.2">
      <c r="A6" s="203"/>
      <c r="B6" s="203"/>
      <c r="C6" s="203"/>
      <c r="D6" s="203"/>
      <c r="E6" s="203"/>
      <c r="F6" s="203"/>
      <c r="G6" s="203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  <c r="IU6" s="52"/>
      <c r="IV6" s="52"/>
    </row>
    <row r="7" spans="1:256" ht="15" x14ac:dyDescent="0.25">
      <c r="A7" s="55"/>
    </row>
    <row r="8" spans="1:256" ht="15" x14ac:dyDescent="0.25">
      <c r="A8" s="55"/>
    </row>
    <row r="9" spans="1:256" x14ac:dyDescent="0.2">
      <c r="A9" s="204" t="s">
        <v>73</v>
      </c>
      <c r="B9" s="204" t="s">
        <v>74</v>
      </c>
      <c r="C9" s="204" t="s">
        <v>75</v>
      </c>
      <c r="D9" s="204" t="s">
        <v>76</v>
      </c>
      <c r="E9" s="205" t="s">
        <v>77</v>
      </c>
      <c r="F9" s="205" t="s">
        <v>143</v>
      </c>
      <c r="G9" s="205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2"/>
      <c r="HV9" s="52"/>
      <c r="HW9" s="52"/>
      <c r="HX9" s="52"/>
      <c r="HY9" s="52"/>
      <c r="HZ9" s="52"/>
      <c r="IA9" s="52"/>
      <c r="IB9" s="52"/>
      <c r="IC9" s="52"/>
      <c r="ID9" s="52"/>
      <c r="IE9" s="52"/>
      <c r="IF9" s="52"/>
      <c r="IG9" s="52"/>
      <c r="IH9" s="52"/>
      <c r="II9" s="52"/>
      <c r="IJ9" s="52"/>
      <c r="IK9" s="52"/>
      <c r="IL9" s="52"/>
      <c r="IM9" s="52"/>
      <c r="IN9" s="52"/>
      <c r="IO9" s="52"/>
      <c r="IP9" s="52"/>
      <c r="IQ9" s="52"/>
      <c r="IR9" s="52"/>
      <c r="IS9" s="52"/>
      <c r="IT9" s="52"/>
      <c r="IU9" s="52"/>
      <c r="IV9" s="52"/>
    </row>
    <row r="10" spans="1:256" ht="54" customHeight="1" x14ac:dyDescent="0.2">
      <c r="A10" s="204"/>
      <c r="B10" s="204"/>
      <c r="C10" s="204"/>
      <c r="D10" s="204"/>
      <c r="E10" s="205"/>
      <c r="F10" s="205"/>
      <c r="G10" s="205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52"/>
      <c r="CJ10" s="52"/>
      <c r="CK10" s="52"/>
      <c r="CL10" s="52"/>
      <c r="CM10" s="52"/>
      <c r="CN10" s="52"/>
      <c r="CO10" s="52"/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/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/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52"/>
      <c r="EC10" s="52"/>
      <c r="ED10" s="52"/>
      <c r="EE10" s="52"/>
      <c r="EF10" s="52"/>
      <c r="EG10" s="52"/>
      <c r="EH10" s="52"/>
      <c r="EI10" s="52"/>
      <c r="EJ10" s="52"/>
      <c r="EK10" s="52"/>
      <c r="EL10" s="52"/>
      <c r="EM10" s="52"/>
      <c r="EN10" s="52"/>
      <c r="EO10" s="52"/>
      <c r="EP10" s="52"/>
      <c r="EQ10" s="52"/>
      <c r="ER10" s="52"/>
      <c r="ES10" s="52"/>
      <c r="ET10" s="52"/>
      <c r="EU10" s="52"/>
      <c r="EV10" s="52"/>
      <c r="EW10" s="52"/>
      <c r="EX10" s="52"/>
      <c r="EY10" s="52"/>
      <c r="EZ10" s="52"/>
      <c r="FA10" s="52"/>
      <c r="FB10" s="52"/>
      <c r="FC10" s="52"/>
      <c r="FD10" s="52"/>
      <c r="FE10" s="52"/>
      <c r="FF10" s="52"/>
      <c r="FG10" s="52"/>
      <c r="FH10" s="52"/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52"/>
      <c r="GB10" s="52"/>
      <c r="GC10" s="52"/>
      <c r="GD10" s="52"/>
      <c r="GE10" s="52"/>
      <c r="GF10" s="52"/>
      <c r="GG10" s="52"/>
      <c r="GH10" s="52"/>
      <c r="GI10" s="52"/>
      <c r="GJ10" s="52"/>
      <c r="GK10" s="52"/>
      <c r="GL10" s="52"/>
      <c r="GM10" s="52"/>
      <c r="GN10" s="52"/>
      <c r="GO10" s="52"/>
      <c r="GP10" s="52"/>
      <c r="GQ10" s="52"/>
      <c r="GR10" s="52"/>
      <c r="GS10" s="52"/>
      <c r="GT10" s="52"/>
      <c r="GU10" s="52"/>
      <c r="GV10" s="52"/>
      <c r="GW10" s="52"/>
      <c r="GX10" s="52"/>
      <c r="GY10" s="52"/>
      <c r="GZ10" s="52"/>
      <c r="HA10" s="52"/>
      <c r="HB10" s="52"/>
      <c r="HC10" s="52"/>
      <c r="HD10" s="52"/>
      <c r="HE10" s="52"/>
      <c r="HF10" s="52"/>
      <c r="HG10" s="52"/>
      <c r="HH10" s="52"/>
      <c r="HI10" s="52"/>
      <c r="HJ10" s="52"/>
      <c r="HK10" s="52"/>
      <c r="HL10" s="52"/>
      <c r="HM10" s="52"/>
      <c r="HN10" s="52"/>
      <c r="HO10" s="52"/>
      <c r="HP10" s="52"/>
      <c r="HQ10" s="52"/>
      <c r="HR10" s="52"/>
      <c r="HS10" s="52"/>
      <c r="HT10" s="52"/>
      <c r="HU10" s="52"/>
      <c r="HV10" s="52"/>
      <c r="HW10" s="52"/>
      <c r="HX10" s="52"/>
      <c r="HY10" s="52"/>
      <c r="HZ10" s="52"/>
      <c r="IA10" s="52"/>
      <c r="IB10" s="52"/>
      <c r="IC10" s="52"/>
      <c r="ID10" s="52"/>
      <c r="IE10" s="52"/>
      <c r="IF10" s="52"/>
      <c r="IG10" s="52"/>
      <c r="IH10" s="52"/>
      <c r="II10" s="52"/>
      <c r="IJ10" s="52"/>
      <c r="IK10" s="52"/>
      <c r="IL10" s="52"/>
      <c r="IM10" s="52"/>
      <c r="IN10" s="52"/>
      <c r="IO10" s="52"/>
      <c r="IP10" s="52"/>
      <c r="IQ10" s="52"/>
      <c r="IR10" s="52"/>
      <c r="IS10" s="52"/>
      <c r="IT10" s="52"/>
      <c r="IU10" s="52"/>
      <c r="IV10" s="52"/>
    </row>
    <row r="11" spans="1:256" ht="33" x14ac:dyDescent="0.2">
      <c r="A11" s="204"/>
      <c r="B11" s="204"/>
      <c r="C11" s="204"/>
      <c r="D11" s="204"/>
      <c r="E11" s="205"/>
      <c r="F11" s="155" t="s">
        <v>78</v>
      </c>
      <c r="G11" s="155" t="s">
        <v>79</v>
      </c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52"/>
      <c r="CJ11" s="52"/>
      <c r="CK11" s="52"/>
      <c r="CL11" s="52"/>
      <c r="CM11" s="52"/>
      <c r="CN11" s="52"/>
      <c r="CO11" s="52"/>
      <c r="CP11" s="52"/>
      <c r="CQ11" s="52"/>
      <c r="CR11" s="52"/>
      <c r="CS11" s="52"/>
      <c r="CT11" s="52"/>
      <c r="CU11" s="52"/>
      <c r="CV11" s="52"/>
      <c r="CW11" s="52"/>
      <c r="CX11" s="52"/>
      <c r="CY11" s="52"/>
      <c r="CZ11" s="52"/>
      <c r="DA11" s="52"/>
      <c r="DB11" s="52"/>
      <c r="DC11" s="52"/>
      <c r="DD11" s="52"/>
      <c r="DE11" s="52"/>
      <c r="DF11" s="52"/>
      <c r="DG11" s="52"/>
      <c r="DH11" s="52"/>
      <c r="DI11" s="52"/>
      <c r="DJ11" s="52"/>
      <c r="DK11" s="52"/>
      <c r="DL11" s="52"/>
      <c r="DM11" s="52"/>
      <c r="DN11" s="52"/>
      <c r="DO11" s="52"/>
      <c r="DP11" s="52"/>
      <c r="DQ11" s="52"/>
      <c r="DR11" s="52"/>
      <c r="DS11" s="52"/>
      <c r="DT11" s="52"/>
      <c r="DU11" s="52"/>
      <c r="DV11" s="52"/>
      <c r="DW11" s="52"/>
      <c r="DX11" s="52"/>
      <c r="DY11" s="52"/>
      <c r="DZ11" s="52"/>
      <c r="EA11" s="52"/>
      <c r="EB11" s="52"/>
      <c r="EC11" s="52"/>
      <c r="ED11" s="52"/>
      <c r="EE11" s="52"/>
      <c r="EF11" s="52"/>
      <c r="EG11" s="52"/>
      <c r="EH11" s="52"/>
      <c r="EI11" s="52"/>
      <c r="EJ11" s="52"/>
      <c r="EK11" s="52"/>
      <c r="EL11" s="52"/>
      <c r="EM11" s="52"/>
      <c r="EN11" s="52"/>
      <c r="EO11" s="52"/>
      <c r="EP11" s="52"/>
      <c r="EQ11" s="52"/>
      <c r="ER11" s="52"/>
      <c r="ES11" s="52"/>
      <c r="ET11" s="52"/>
      <c r="EU11" s="52"/>
      <c r="EV11" s="52"/>
      <c r="EW11" s="52"/>
      <c r="EX11" s="52"/>
      <c r="EY11" s="52"/>
      <c r="EZ11" s="52"/>
      <c r="FA11" s="52"/>
      <c r="FB11" s="52"/>
      <c r="FC11" s="52"/>
      <c r="FD11" s="52"/>
      <c r="FE11" s="52"/>
      <c r="FF11" s="52"/>
      <c r="FG11" s="52"/>
      <c r="FH11" s="52"/>
      <c r="FI11" s="52"/>
      <c r="FJ11" s="52"/>
      <c r="FK11" s="52"/>
      <c r="FL11" s="52"/>
      <c r="FM11" s="52"/>
      <c r="FN11" s="52"/>
      <c r="FO11" s="52"/>
      <c r="FP11" s="52"/>
      <c r="FQ11" s="52"/>
      <c r="FR11" s="52"/>
      <c r="FS11" s="52"/>
      <c r="FT11" s="52"/>
      <c r="FU11" s="52"/>
      <c r="FV11" s="52"/>
      <c r="FW11" s="52"/>
      <c r="FX11" s="52"/>
      <c r="FY11" s="52"/>
      <c r="FZ11" s="52"/>
      <c r="GA11" s="52"/>
      <c r="GB11" s="52"/>
      <c r="GC11" s="52"/>
      <c r="GD11" s="52"/>
      <c r="GE11" s="52"/>
      <c r="GF11" s="52"/>
      <c r="GG11" s="52"/>
      <c r="GH11" s="52"/>
      <c r="GI11" s="52"/>
      <c r="GJ11" s="52"/>
      <c r="GK11" s="52"/>
      <c r="GL11" s="52"/>
      <c r="GM11" s="52"/>
      <c r="GN11" s="52"/>
      <c r="GO11" s="52"/>
      <c r="GP11" s="52"/>
      <c r="GQ11" s="52"/>
      <c r="GR11" s="52"/>
      <c r="GS11" s="52"/>
      <c r="GT11" s="52"/>
      <c r="GU11" s="52"/>
      <c r="GV11" s="52"/>
      <c r="GW11" s="52"/>
      <c r="GX11" s="52"/>
      <c r="GY11" s="52"/>
      <c r="GZ11" s="52"/>
      <c r="HA11" s="52"/>
      <c r="HB11" s="52"/>
      <c r="HC11" s="52"/>
      <c r="HD11" s="52"/>
      <c r="HE11" s="52"/>
      <c r="HF11" s="52"/>
      <c r="HG11" s="52"/>
      <c r="HH11" s="52"/>
      <c r="HI11" s="52"/>
      <c r="HJ11" s="52"/>
      <c r="HK11" s="52"/>
      <c r="HL11" s="52"/>
      <c r="HM11" s="52"/>
      <c r="HN11" s="52"/>
      <c r="HO11" s="52"/>
      <c r="HP11" s="52"/>
      <c r="HQ11" s="52"/>
      <c r="HR11" s="52"/>
      <c r="HS11" s="52"/>
      <c r="HT11" s="52"/>
      <c r="HU11" s="52"/>
      <c r="HV11" s="52"/>
      <c r="HW11" s="52"/>
      <c r="HX11" s="52"/>
      <c r="HY11" s="52"/>
      <c r="HZ11" s="52"/>
      <c r="IA11" s="52"/>
      <c r="IB11" s="52"/>
      <c r="IC11" s="52"/>
      <c r="ID11" s="52"/>
      <c r="IE11" s="52"/>
      <c r="IF11" s="52"/>
      <c r="IG11" s="52"/>
      <c r="IH11" s="52"/>
      <c r="II11" s="52"/>
      <c r="IJ11" s="52"/>
      <c r="IK11" s="52"/>
      <c r="IL11" s="52"/>
      <c r="IM11" s="52"/>
      <c r="IN11" s="52"/>
      <c r="IO11" s="52"/>
      <c r="IP11" s="52"/>
      <c r="IQ11" s="52"/>
      <c r="IR11" s="52"/>
      <c r="IS11" s="52"/>
      <c r="IT11" s="52"/>
      <c r="IU11" s="52"/>
      <c r="IV11" s="52"/>
    </row>
    <row r="12" spans="1:256" ht="16.5" x14ac:dyDescent="0.3">
      <c r="A12" s="153">
        <v>1</v>
      </c>
      <c r="B12" s="153">
        <v>2</v>
      </c>
      <c r="C12" s="153">
        <v>3</v>
      </c>
      <c r="D12" s="153">
        <v>4</v>
      </c>
      <c r="E12" s="153">
        <v>5</v>
      </c>
      <c r="F12" s="153">
        <v>6</v>
      </c>
      <c r="G12" s="153">
        <v>7</v>
      </c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  <c r="BM12" s="52"/>
      <c r="BN12" s="52"/>
      <c r="BO12" s="52"/>
      <c r="BP12" s="52"/>
      <c r="BQ12" s="52"/>
      <c r="BR12" s="52"/>
      <c r="BS12" s="52"/>
      <c r="BT12" s="52"/>
      <c r="BU12" s="52"/>
      <c r="BV12" s="52"/>
      <c r="BW12" s="52"/>
      <c r="BX12" s="52"/>
      <c r="BY12" s="52"/>
      <c r="BZ12" s="52"/>
      <c r="CA12" s="52"/>
      <c r="CB12" s="52"/>
      <c r="CC12" s="52"/>
      <c r="CD12" s="52"/>
      <c r="CE12" s="52"/>
      <c r="CF12" s="52"/>
      <c r="CG12" s="52"/>
      <c r="CH12" s="52"/>
      <c r="CI12" s="52"/>
      <c r="CJ12" s="52"/>
      <c r="CK12" s="52"/>
      <c r="CL12" s="52"/>
      <c r="CM12" s="52"/>
      <c r="CN12" s="52"/>
      <c r="CO12" s="52"/>
      <c r="CP12" s="52"/>
      <c r="CQ12" s="52"/>
      <c r="CR12" s="52"/>
      <c r="CS12" s="52"/>
      <c r="CT12" s="52"/>
      <c r="CU12" s="52"/>
      <c r="CV12" s="52"/>
      <c r="CW12" s="52"/>
      <c r="CX12" s="52"/>
      <c r="CY12" s="52"/>
      <c r="CZ12" s="52"/>
      <c r="DA12" s="52"/>
      <c r="DB12" s="52"/>
      <c r="DC12" s="52"/>
      <c r="DD12" s="52"/>
      <c r="DE12" s="52"/>
      <c r="DF12" s="52"/>
      <c r="DG12" s="52"/>
      <c r="DH12" s="52"/>
      <c r="DI12" s="52"/>
      <c r="DJ12" s="52"/>
      <c r="DK12" s="52"/>
      <c r="DL12" s="52"/>
      <c r="DM12" s="52"/>
      <c r="DN12" s="52"/>
      <c r="DO12" s="52"/>
      <c r="DP12" s="52"/>
      <c r="DQ12" s="52"/>
      <c r="DR12" s="52"/>
      <c r="DS12" s="52"/>
      <c r="DT12" s="52"/>
      <c r="DU12" s="52"/>
      <c r="DV12" s="52"/>
      <c r="DW12" s="52"/>
      <c r="DX12" s="52"/>
      <c r="DY12" s="52"/>
      <c r="DZ12" s="52"/>
      <c r="EA12" s="52"/>
      <c r="EB12" s="52"/>
      <c r="EC12" s="52"/>
      <c r="ED12" s="52"/>
      <c r="EE12" s="52"/>
      <c r="EF12" s="52"/>
      <c r="EG12" s="52"/>
      <c r="EH12" s="52"/>
      <c r="EI12" s="52"/>
      <c r="EJ12" s="52"/>
      <c r="EK12" s="52"/>
      <c r="EL12" s="52"/>
      <c r="EM12" s="52"/>
      <c r="EN12" s="52"/>
      <c r="EO12" s="52"/>
      <c r="EP12" s="52"/>
      <c r="EQ12" s="52"/>
      <c r="ER12" s="52"/>
      <c r="ES12" s="52"/>
      <c r="ET12" s="52"/>
      <c r="EU12" s="52"/>
      <c r="EV12" s="52"/>
      <c r="EW12" s="52"/>
      <c r="EX12" s="52"/>
      <c r="EY12" s="52"/>
      <c r="EZ12" s="52"/>
      <c r="FA12" s="52"/>
      <c r="FB12" s="52"/>
      <c r="FC12" s="52"/>
      <c r="FD12" s="52"/>
      <c r="FE12" s="52"/>
      <c r="FF12" s="52"/>
      <c r="FG12" s="52"/>
      <c r="FH12" s="52"/>
      <c r="FI12" s="52"/>
      <c r="FJ12" s="52"/>
      <c r="FK12" s="52"/>
      <c r="FL12" s="52"/>
      <c r="FM12" s="52"/>
      <c r="FN12" s="52"/>
      <c r="FO12" s="52"/>
      <c r="FP12" s="52"/>
      <c r="FQ12" s="52"/>
      <c r="FR12" s="52"/>
      <c r="FS12" s="52"/>
      <c r="FT12" s="52"/>
      <c r="FU12" s="52"/>
      <c r="FV12" s="52"/>
      <c r="FW12" s="52"/>
      <c r="FX12" s="52"/>
      <c r="FY12" s="52"/>
      <c r="FZ12" s="52"/>
      <c r="GA12" s="52"/>
      <c r="GB12" s="52"/>
      <c r="GC12" s="52"/>
      <c r="GD12" s="52"/>
      <c r="GE12" s="52"/>
      <c r="GF12" s="52"/>
      <c r="GG12" s="52"/>
      <c r="GH12" s="52"/>
      <c r="GI12" s="52"/>
      <c r="GJ12" s="52"/>
      <c r="GK12" s="52"/>
      <c r="GL12" s="52"/>
      <c r="GM12" s="52"/>
      <c r="GN12" s="52"/>
      <c r="GO12" s="52"/>
      <c r="GP12" s="52"/>
      <c r="GQ12" s="52"/>
      <c r="GR12" s="52"/>
      <c r="GS12" s="52"/>
      <c r="GT12" s="52"/>
      <c r="GU12" s="52"/>
      <c r="GV12" s="52"/>
      <c r="GW12" s="52"/>
      <c r="GX12" s="52"/>
      <c r="GY12" s="52"/>
      <c r="GZ12" s="52"/>
      <c r="HA12" s="52"/>
      <c r="HB12" s="52"/>
      <c r="HC12" s="52"/>
      <c r="HD12" s="52"/>
      <c r="HE12" s="52"/>
      <c r="HF12" s="52"/>
      <c r="HG12" s="52"/>
      <c r="HH12" s="52"/>
      <c r="HI12" s="52"/>
      <c r="HJ12" s="52"/>
      <c r="HK12" s="52"/>
      <c r="HL12" s="52"/>
      <c r="HM12" s="52"/>
      <c r="HN12" s="52"/>
      <c r="HO12" s="52"/>
      <c r="HP12" s="52"/>
      <c r="HQ12" s="52"/>
      <c r="HR12" s="52"/>
      <c r="HS12" s="52"/>
      <c r="HT12" s="52"/>
      <c r="HU12" s="52"/>
      <c r="HV12" s="52"/>
      <c r="HW12" s="52"/>
      <c r="HX12" s="52"/>
      <c r="HY12" s="52"/>
      <c r="HZ12" s="52"/>
      <c r="IA12" s="52"/>
      <c r="IB12" s="52"/>
      <c r="IC12" s="52"/>
      <c r="ID12" s="52"/>
      <c r="IE12" s="52"/>
      <c r="IF12" s="52"/>
      <c r="IG12" s="52"/>
      <c r="IH12" s="52"/>
      <c r="II12" s="52"/>
      <c r="IJ12" s="52"/>
      <c r="IK12" s="52"/>
      <c r="IL12" s="52"/>
      <c r="IM12" s="52"/>
      <c r="IN12" s="52"/>
      <c r="IO12" s="52"/>
      <c r="IP12" s="52"/>
      <c r="IQ12" s="52"/>
      <c r="IR12" s="52"/>
      <c r="IS12" s="52"/>
      <c r="IT12" s="52"/>
      <c r="IU12" s="52"/>
      <c r="IV12" s="52"/>
    </row>
    <row r="13" spans="1:256" ht="16.5" x14ac:dyDescent="0.3">
      <c r="A13" s="201" t="s">
        <v>29</v>
      </c>
      <c r="B13" s="201"/>
      <c r="C13" s="201"/>
      <c r="D13" s="201"/>
      <c r="E13" s="201"/>
      <c r="F13" s="201"/>
      <c r="G13" s="57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2"/>
      <c r="DX13" s="52"/>
      <c r="DY13" s="52"/>
      <c r="DZ13" s="52"/>
      <c r="EA13" s="52"/>
      <c r="EB13" s="52"/>
      <c r="EC13" s="52"/>
      <c r="ED13" s="52"/>
      <c r="EE13" s="52"/>
      <c r="EF13" s="52"/>
      <c r="EG13" s="52"/>
      <c r="EH13" s="52"/>
      <c r="EI13" s="52"/>
      <c r="EJ13" s="52"/>
      <c r="EK13" s="52"/>
      <c r="EL13" s="52"/>
      <c r="EM13" s="52"/>
      <c r="EN13" s="52"/>
      <c r="EO13" s="52"/>
      <c r="EP13" s="52"/>
      <c r="EQ13" s="52"/>
      <c r="ER13" s="52"/>
      <c r="ES13" s="52"/>
      <c r="ET13" s="52"/>
      <c r="EU13" s="52"/>
      <c r="EV13" s="52"/>
      <c r="EW13" s="52"/>
      <c r="EX13" s="52"/>
      <c r="EY13" s="52"/>
      <c r="EZ13" s="52"/>
      <c r="FA13" s="52"/>
      <c r="FB13" s="52"/>
      <c r="FC13" s="52"/>
      <c r="FD13" s="52"/>
      <c r="FE13" s="52"/>
      <c r="FF13" s="52"/>
      <c r="FG13" s="52"/>
      <c r="FH13" s="52"/>
      <c r="FI13" s="52"/>
      <c r="FJ13" s="52"/>
      <c r="FK13" s="52"/>
      <c r="FL13" s="52"/>
      <c r="FM13" s="52"/>
      <c r="FN13" s="52"/>
      <c r="FO13" s="52"/>
      <c r="FP13" s="52"/>
      <c r="FQ13" s="52"/>
      <c r="FR13" s="52"/>
      <c r="FS13" s="52"/>
      <c r="FT13" s="52"/>
      <c r="FU13" s="52"/>
      <c r="FV13" s="52"/>
      <c r="FW13" s="52"/>
      <c r="FX13" s="52"/>
      <c r="FY13" s="52"/>
      <c r="FZ13" s="52"/>
      <c r="GA13" s="52"/>
      <c r="GB13" s="52"/>
      <c r="GC13" s="52"/>
      <c r="GD13" s="52"/>
      <c r="GE13" s="52"/>
      <c r="GF13" s="52"/>
      <c r="GG13" s="52"/>
      <c r="GH13" s="52"/>
      <c r="GI13" s="52"/>
      <c r="GJ13" s="52"/>
      <c r="GK13" s="52"/>
      <c r="GL13" s="52"/>
      <c r="GM13" s="52"/>
      <c r="GN13" s="52"/>
      <c r="GO13" s="52"/>
      <c r="GP13" s="52"/>
      <c r="GQ13" s="52"/>
      <c r="GR13" s="52"/>
      <c r="GS13" s="52"/>
      <c r="GT13" s="52"/>
      <c r="GU13" s="52"/>
      <c r="GV13" s="52"/>
      <c r="GW13" s="52"/>
      <c r="GX13" s="52"/>
      <c r="GY13" s="52"/>
      <c r="GZ13" s="52"/>
      <c r="HA13" s="52"/>
      <c r="HB13" s="52"/>
      <c r="HC13" s="52"/>
      <c r="HD13" s="52"/>
      <c r="HE13" s="52"/>
      <c r="HF13" s="52"/>
      <c r="HG13" s="52"/>
      <c r="HH13" s="52"/>
      <c r="HI13" s="52"/>
      <c r="HJ13" s="52"/>
      <c r="HK13" s="52"/>
      <c r="HL13" s="52"/>
      <c r="HM13" s="52"/>
      <c r="HN13" s="52"/>
      <c r="HO13" s="52"/>
      <c r="HP13" s="52"/>
      <c r="HQ13" s="52"/>
      <c r="HR13" s="52"/>
      <c r="HS13" s="52"/>
      <c r="HT13" s="52"/>
      <c r="HU13" s="52"/>
      <c r="HV13" s="52"/>
      <c r="HW13" s="52"/>
      <c r="HX13" s="52"/>
      <c r="HY13" s="52"/>
      <c r="HZ13" s="52"/>
      <c r="IA13" s="52"/>
      <c r="IB13" s="52"/>
      <c r="IC13" s="52"/>
      <c r="ID13" s="52"/>
      <c r="IE13" s="52"/>
      <c r="IF13" s="52"/>
      <c r="IG13" s="52"/>
      <c r="IH13" s="52"/>
      <c r="II13" s="52"/>
      <c r="IJ13" s="52"/>
      <c r="IK13" s="52"/>
      <c r="IL13" s="52"/>
      <c r="IM13" s="52"/>
      <c r="IN13" s="52"/>
      <c r="IO13" s="52"/>
      <c r="IP13" s="52"/>
      <c r="IQ13" s="52"/>
      <c r="IR13" s="52"/>
      <c r="IS13" s="52"/>
      <c r="IT13" s="52"/>
      <c r="IU13" s="52"/>
      <c r="IV13" s="52"/>
    </row>
    <row r="14" spans="1:256" ht="16.5" x14ac:dyDescent="0.3">
      <c r="A14" s="58"/>
      <c r="B14" s="59" t="s">
        <v>80</v>
      </c>
      <c r="C14" s="201"/>
      <c r="D14" s="201"/>
      <c r="E14" s="75"/>
      <c r="F14" s="76"/>
      <c r="G14" s="75">
        <f>SUM(G15:G42)</f>
        <v>2314137.2466000007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2"/>
      <c r="CP14" s="52"/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2"/>
      <c r="EA14" s="52"/>
      <c r="EB14" s="52"/>
      <c r="EC14" s="52"/>
      <c r="ED14" s="52"/>
      <c r="EE14" s="52"/>
      <c r="EF14" s="52"/>
      <c r="EG14" s="52"/>
      <c r="EH14" s="52"/>
      <c r="EI14" s="52"/>
      <c r="EJ14" s="52"/>
      <c r="EK14" s="52"/>
      <c r="EL14" s="52"/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  <c r="FF14" s="52"/>
      <c r="FG14" s="52"/>
      <c r="FH14" s="52"/>
      <c r="FI14" s="52"/>
      <c r="FJ14" s="52"/>
      <c r="FK14" s="52"/>
      <c r="FL14" s="52"/>
      <c r="FM14" s="52"/>
      <c r="FN14" s="52"/>
      <c r="FO14" s="52"/>
      <c r="FP14" s="52"/>
      <c r="FQ14" s="52"/>
      <c r="FR14" s="52"/>
      <c r="FS14" s="52"/>
      <c r="FT14" s="52"/>
      <c r="FU14" s="52"/>
      <c r="FV14" s="52"/>
      <c r="FW14" s="52"/>
      <c r="FX14" s="52"/>
      <c r="FY14" s="52"/>
      <c r="FZ14" s="52"/>
      <c r="GA14" s="52"/>
      <c r="GB14" s="52"/>
      <c r="GC14" s="52"/>
      <c r="GD14" s="52"/>
      <c r="GE14" s="52"/>
      <c r="GF14" s="52"/>
      <c r="GG14" s="52"/>
      <c r="GH14" s="52"/>
      <c r="GI14" s="52"/>
      <c r="GJ14" s="52"/>
      <c r="GK14" s="52"/>
      <c r="GL14" s="52"/>
      <c r="GM14" s="52"/>
      <c r="GN14" s="52"/>
      <c r="GO14" s="52"/>
      <c r="GP14" s="52"/>
      <c r="GQ14" s="52"/>
      <c r="GR14" s="52"/>
      <c r="GS14" s="52"/>
      <c r="GT14" s="52"/>
      <c r="GU14" s="52"/>
      <c r="GV14" s="52"/>
      <c r="GW14" s="52"/>
      <c r="GX14" s="52"/>
      <c r="GY14" s="52"/>
      <c r="GZ14" s="52"/>
      <c r="HA14" s="52"/>
      <c r="HB14" s="52"/>
      <c r="HC14" s="52"/>
      <c r="HD14" s="52"/>
      <c r="HE14" s="52"/>
      <c r="HF14" s="52"/>
      <c r="HG14" s="52"/>
      <c r="HH14" s="52"/>
      <c r="HI14" s="52"/>
      <c r="HJ14" s="52"/>
      <c r="HK14" s="52"/>
      <c r="HL14" s="52"/>
      <c r="HM14" s="52"/>
      <c r="HN14" s="52"/>
      <c r="HO14" s="52"/>
      <c r="HP14" s="52"/>
      <c r="HQ14" s="52"/>
      <c r="HR14" s="52"/>
      <c r="HS14" s="52"/>
      <c r="HT14" s="52"/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52"/>
      <c r="IF14" s="52"/>
      <c r="IG14" s="52"/>
      <c r="IH14" s="52"/>
      <c r="II14" s="52"/>
      <c r="IJ14" s="52"/>
      <c r="IK14" s="52"/>
      <c r="IL14" s="52"/>
      <c r="IM14" s="52"/>
      <c r="IN14" s="52"/>
      <c r="IO14" s="52"/>
      <c r="IP14" s="52"/>
      <c r="IQ14" s="52"/>
      <c r="IR14" s="52"/>
      <c r="IS14" s="52"/>
      <c r="IT14" s="52"/>
      <c r="IU14" s="52"/>
      <c r="IV14" s="52"/>
    </row>
    <row r="15" spans="1:256" ht="33" x14ac:dyDescent="0.2">
      <c r="A15" s="79">
        <v>71241200</v>
      </c>
      <c r="B15" s="80" t="s">
        <v>82</v>
      </c>
      <c r="C15" s="154" t="s">
        <v>138</v>
      </c>
      <c r="D15" s="154" t="s">
        <v>81</v>
      </c>
      <c r="E15" s="81">
        <v>6000000</v>
      </c>
      <c r="F15" s="154">
        <v>1</v>
      </c>
      <c r="G15" s="149">
        <v>6000</v>
      </c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52"/>
      <c r="BN15" s="52"/>
      <c r="BO15" s="52"/>
      <c r="BP15" s="52"/>
      <c r="BQ15" s="52"/>
      <c r="BR15" s="52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2"/>
      <c r="CF15" s="52"/>
      <c r="CG15" s="52"/>
      <c r="CH15" s="52"/>
      <c r="CI15" s="52"/>
      <c r="CJ15" s="52"/>
      <c r="CK15" s="52"/>
      <c r="CL15" s="52"/>
      <c r="CM15" s="52"/>
      <c r="CN15" s="52"/>
      <c r="CO15" s="52"/>
      <c r="CP15" s="52"/>
      <c r="CQ15" s="52"/>
      <c r="CR15" s="52"/>
      <c r="CS15" s="52"/>
      <c r="CT15" s="52"/>
      <c r="CU15" s="52"/>
      <c r="CV15" s="52"/>
      <c r="CW15" s="52"/>
      <c r="CX15" s="52"/>
      <c r="CY15" s="52"/>
      <c r="CZ15" s="52"/>
      <c r="DA15" s="52"/>
      <c r="DB15" s="52"/>
      <c r="DC15" s="52"/>
      <c r="DD15" s="52"/>
      <c r="DE15" s="52"/>
      <c r="DF15" s="52"/>
      <c r="DG15" s="52"/>
      <c r="DH15" s="52"/>
      <c r="DI15" s="52"/>
      <c r="DJ15" s="52"/>
      <c r="DK15" s="52"/>
      <c r="DL15" s="52"/>
      <c r="DM15" s="52"/>
      <c r="DN15" s="52"/>
      <c r="DO15" s="52"/>
      <c r="DP15" s="52"/>
      <c r="DQ15" s="52"/>
      <c r="DR15" s="52"/>
      <c r="DS15" s="52"/>
      <c r="DT15" s="52"/>
      <c r="DU15" s="52"/>
      <c r="DV15" s="52"/>
      <c r="DW15" s="52"/>
      <c r="DX15" s="52"/>
      <c r="DY15" s="52"/>
      <c r="DZ15" s="52"/>
      <c r="EA15" s="52"/>
      <c r="EB15" s="52"/>
      <c r="EC15" s="52"/>
      <c r="ED15" s="52"/>
      <c r="EE15" s="52"/>
      <c r="EF15" s="52"/>
      <c r="EG15" s="52"/>
      <c r="EH15" s="52"/>
      <c r="EI15" s="52"/>
      <c r="EJ15" s="52"/>
      <c r="EK15" s="52"/>
      <c r="EL15" s="52"/>
      <c r="EM15" s="52"/>
      <c r="EN15" s="52"/>
      <c r="EO15" s="52"/>
      <c r="EP15" s="52"/>
      <c r="EQ15" s="52"/>
      <c r="ER15" s="52"/>
      <c r="ES15" s="52"/>
      <c r="ET15" s="52"/>
      <c r="EU15" s="52"/>
      <c r="EV15" s="52"/>
      <c r="EW15" s="52"/>
      <c r="EX15" s="52"/>
      <c r="EY15" s="52"/>
      <c r="EZ15" s="52"/>
      <c r="FA15" s="52"/>
      <c r="FB15" s="52"/>
      <c r="FC15" s="52"/>
      <c r="FD15" s="52"/>
      <c r="FE15" s="52"/>
      <c r="FF15" s="52"/>
      <c r="FG15" s="52"/>
      <c r="FH15" s="52"/>
      <c r="FI15" s="52"/>
      <c r="FJ15" s="52"/>
      <c r="FK15" s="52"/>
      <c r="FL15" s="52"/>
      <c r="FM15" s="52"/>
      <c r="FN15" s="52"/>
      <c r="FO15" s="52"/>
      <c r="FP15" s="52"/>
      <c r="FQ15" s="52"/>
      <c r="FR15" s="52"/>
      <c r="FS15" s="52"/>
      <c r="FT15" s="52"/>
      <c r="FU15" s="52"/>
      <c r="FV15" s="52"/>
      <c r="FW15" s="52"/>
      <c r="FX15" s="52"/>
      <c r="FY15" s="52"/>
      <c r="FZ15" s="52"/>
      <c r="GA15" s="52"/>
      <c r="GB15" s="52"/>
      <c r="GC15" s="52"/>
      <c r="GD15" s="52"/>
      <c r="GE15" s="52"/>
      <c r="GF15" s="52"/>
      <c r="GG15" s="52"/>
      <c r="GH15" s="52"/>
      <c r="GI15" s="52"/>
      <c r="GJ15" s="52"/>
      <c r="GK15" s="52"/>
      <c r="GL15" s="52"/>
      <c r="GM15" s="52"/>
      <c r="GN15" s="52"/>
      <c r="GO15" s="52"/>
      <c r="GP15" s="52"/>
      <c r="GQ15" s="52"/>
      <c r="GR15" s="52"/>
      <c r="GS15" s="52"/>
      <c r="GT15" s="52"/>
      <c r="GU15" s="52"/>
      <c r="GV15" s="52"/>
      <c r="GW15" s="52"/>
      <c r="GX15" s="52"/>
      <c r="GY15" s="52"/>
      <c r="GZ15" s="52"/>
      <c r="HA15" s="52"/>
      <c r="HB15" s="52"/>
      <c r="HC15" s="52"/>
      <c r="HD15" s="52"/>
      <c r="HE15" s="52"/>
      <c r="HF15" s="52"/>
      <c r="HG15" s="52"/>
      <c r="HH15" s="52"/>
      <c r="HI15" s="52"/>
      <c r="HJ15" s="52"/>
      <c r="HK15" s="52"/>
      <c r="HL15" s="52"/>
      <c r="HM15" s="52"/>
      <c r="HN15" s="52"/>
      <c r="HO15" s="52"/>
      <c r="HP15" s="52"/>
      <c r="HQ15" s="52"/>
      <c r="HR15" s="52"/>
      <c r="HS15" s="52"/>
      <c r="HT15" s="52"/>
      <c r="HU15" s="52"/>
      <c r="HV15" s="52"/>
      <c r="HW15" s="52"/>
      <c r="HX15" s="52"/>
      <c r="HY15" s="52"/>
      <c r="HZ15" s="52"/>
      <c r="IA15" s="52"/>
      <c r="IB15" s="52"/>
      <c r="IC15" s="52"/>
      <c r="ID15" s="52"/>
      <c r="IE15" s="52"/>
      <c r="IF15" s="52"/>
      <c r="IG15" s="52"/>
      <c r="IH15" s="52"/>
      <c r="II15" s="52"/>
      <c r="IJ15" s="52"/>
      <c r="IK15" s="52"/>
      <c r="IL15" s="52"/>
      <c r="IM15" s="52"/>
      <c r="IN15" s="52"/>
      <c r="IO15" s="52"/>
      <c r="IP15" s="52"/>
      <c r="IQ15" s="52"/>
      <c r="IR15" s="52"/>
      <c r="IS15" s="52"/>
      <c r="IT15" s="52"/>
      <c r="IU15" s="52"/>
      <c r="IV15" s="52"/>
    </row>
    <row r="16" spans="1:256" ht="33" x14ac:dyDescent="0.2">
      <c r="A16" s="60">
        <v>71241200</v>
      </c>
      <c r="B16" s="80" t="s">
        <v>82</v>
      </c>
      <c r="C16" s="154" t="s">
        <v>138</v>
      </c>
      <c r="D16" s="154" t="s">
        <v>81</v>
      </c>
      <c r="E16" s="82">
        <v>5000000</v>
      </c>
      <c r="F16" s="154">
        <v>1</v>
      </c>
      <c r="G16" s="149">
        <v>5000</v>
      </c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  <c r="CC16" s="52"/>
      <c r="CD16" s="52"/>
      <c r="CE16" s="52"/>
      <c r="CF16" s="52"/>
      <c r="CG16" s="52"/>
      <c r="CH16" s="52"/>
      <c r="CI16" s="52"/>
      <c r="CJ16" s="52"/>
      <c r="CK16" s="52"/>
      <c r="CL16" s="52"/>
      <c r="CM16" s="52"/>
      <c r="CN16" s="52"/>
      <c r="CO16" s="52"/>
      <c r="CP16" s="52"/>
      <c r="CQ16" s="52"/>
      <c r="CR16" s="52"/>
      <c r="CS16" s="52"/>
      <c r="CT16" s="52"/>
      <c r="CU16" s="52"/>
      <c r="CV16" s="52"/>
      <c r="CW16" s="52"/>
      <c r="CX16" s="52"/>
      <c r="CY16" s="52"/>
      <c r="CZ16" s="52"/>
      <c r="DA16" s="52"/>
      <c r="DB16" s="52"/>
      <c r="DC16" s="52"/>
      <c r="DD16" s="52"/>
      <c r="DE16" s="52"/>
      <c r="DF16" s="52"/>
      <c r="DG16" s="52"/>
      <c r="DH16" s="52"/>
      <c r="DI16" s="52"/>
      <c r="DJ16" s="52"/>
      <c r="DK16" s="52"/>
      <c r="DL16" s="52"/>
      <c r="DM16" s="52"/>
      <c r="DN16" s="52"/>
      <c r="DO16" s="52"/>
      <c r="DP16" s="52"/>
      <c r="DQ16" s="52"/>
      <c r="DR16" s="52"/>
      <c r="DS16" s="52"/>
      <c r="DT16" s="52"/>
      <c r="DU16" s="52"/>
      <c r="DV16" s="52"/>
      <c r="DW16" s="52"/>
      <c r="DX16" s="52"/>
      <c r="DY16" s="52"/>
      <c r="DZ16" s="52"/>
      <c r="EA16" s="52"/>
      <c r="EB16" s="52"/>
      <c r="EC16" s="52"/>
      <c r="ED16" s="52"/>
      <c r="EE16" s="52"/>
      <c r="EF16" s="52"/>
      <c r="EG16" s="52"/>
      <c r="EH16" s="52"/>
      <c r="EI16" s="52"/>
      <c r="EJ16" s="52"/>
      <c r="EK16" s="52"/>
      <c r="EL16" s="52"/>
      <c r="EM16" s="52"/>
      <c r="EN16" s="52"/>
      <c r="EO16" s="52"/>
      <c r="EP16" s="52"/>
      <c r="EQ16" s="52"/>
      <c r="ER16" s="52"/>
      <c r="ES16" s="52"/>
      <c r="ET16" s="52"/>
      <c r="EU16" s="52"/>
      <c r="EV16" s="52"/>
      <c r="EW16" s="52"/>
      <c r="EX16" s="52"/>
      <c r="EY16" s="52"/>
      <c r="EZ16" s="52"/>
      <c r="FA16" s="52"/>
      <c r="FB16" s="52"/>
      <c r="FC16" s="52"/>
      <c r="FD16" s="52"/>
      <c r="FE16" s="52"/>
      <c r="FF16" s="52"/>
      <c r="FG16" s="52"/>
      <c r="FH16" s="52"/>
      <c r="FI16" s="52"/>
      <c r="FJ16" s="52"/>
      <c r="FK16" s="52"/>
      <c r="FL16" s="52"/>
      <c r="FM16" s="52"/>
      <c r="FN16" s="52"/>
      <c r="FO16" s="52"/>
      <c r="FP16" s="52"/>
      <c r="FQ16" s="52"/>
      <c r="FR16" s="52"/>
      <c r="FS16" s="52"/>
      <c r="FT16" s="52"/>
      <c r="FU16" s="52"/>
      <c r="FV16" s="52"/>
      <c r="FW16" s="52"/>
      <c r="FX16" s="52"/>
      <c r="FY16" s="52"/>
      <c r="FZ16" s="52"/>
      <c r="GA16" s="52"/>
      <c r="GB16" s="52"/>
      <c r="GC16" s="52"/>
      <c r="GD16" s="52"/>
      <c r="GE16" s="52"/>
      <c r="GF16" s="52"/>
      <c r="GG16" s="52"/>
      <c r="GH16" s="52"/>
      <c r="GI16" s="52"/>
      <c r="GJ16" s="52"/>
      <c r="GK16" s="52"/>
      <c r="GL16" s="52"/>
      <c r="GM16" s="52"/>
      <c r="GN16" s="52"/>
      <c r="GO16" s="52"/>
      <c r="GP16" s="52"/>
      <c r="GQ16" s="52"/>
      <c r="GR16" s="52"/>
      <c r="GS16" s="52"/>
      <c r="GT16" s="52"/>
      <c r="GU16" s="52"/>
      <c r="GV16" s="52"/>
      <c r="GW16" s="52"/>
      <c r="GX16" s="52"/>
      <c r="GY16" s="52"/>
      <c r="GZ16" s="52"/>
      <c r="HA16" s="52"/>
      <c r="HB16" s="52"/>
      <c r="HC16" s="52"/>
      <c r="HD16" s="52"/>
      <c r="HE16" s="52"/>
      <c r="HF16" s="52"/>
      <c r="HG16" s="52"/>
      <c r="HH16" s="52"/>
      <c r="HI16" s="52"/>
      <c r="HJ16" s="52"/>
      <c r="HK16" s="52"/>
      <c r="HL16" s="52"/>
      <c r="HM16" s="52"/>
      <c r="HN16" s="52"/>
      <c r="HO16" s="52"/>
      <c r="HP16" s="52"/>
      <c r="HQ16" s="52"/>
      <c r="HR16" s="52"/>
      <c r="HS16" s="52"/>
      <c r="HT16" s="52"/>
      <c r="HU16" s="52"/>
      <c r="HV16" s="52"/>
      <c r="HW16" s="52"/>
      <c r="HX16" s="52"/>
      <c r="HY16" s="52"/>
      <c r="HZ16" s="52"/>
      <c r="IA16" s="52"/>
      <c r="IB16" s="52"/>
      <c r="IC16" s="52"/>
      <c r="ID16" s="52"/>
      <c r="IE16" s="52"/>
      <c r="IF16" s="52"/>
      <c r="IG16" s="52"/>
      <c r="IH16" s="52"/>
      <c r="II16" s="52"/>
      <c r="IJ16" s="52"/>
      <c r="IK16" s="52"/>
      <c r="IL16" s="52"/>
      <c r="IM16" s="52"/>
      <c r="IN16" s="52"/>
      <c r="IO16" s="52"/>
      <c r="IP16" s="52"/>
      <c r="IQ16" s="52"/>
      <c r="IR16" s="52"/>
      <c r="IS16" s="52"/>
      <c r="IT16" s="52"/>
      <c r="IU16" s="52"/>
      <c r="IV16" s="52"/>
    </row>
    <row r="17" spans="1:256" ht="33" x14ac:dyDescent="0.2">
      <c r="A17" s="60">
        <v>71241200</v>
      </c>
      <c r="B17" s="80" t="s">
        <v>82</v>
      </c>
      <c r="C17" s="154" t="s">
        <v>138</v>
      </c>
      <c r="D17" s="154" t="s">
        <v>81</v>
      </c>
      <c r="E17" s="82">
        <v>2500000</v>
      </c>
      <c r="F17" s="154">
        <v>1</v>
      </c>
      <c r="G17" s="149">
        <v>2500</v>
      </c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2"/>
      <c r="CM17" s="52"/>
      <c r="CN17" s="52"/>
      <c r="CO17" s="52"/>
      <c r="CP17" s="52"/>
      <c r="CQ17" s="52"/>
      <c r="CR17" s="52"/>
      <c r="CS17" s="52"/>
      <c r="CT17" s="52"/>
      <c r="CU17" s="52"/>
      <c r="CV17" s="52"/>
      <c r="CW17" s="52"/>
      <c r="CX17" s="52"/>
      <c r="CY17" s="52"/>
      <c r="CZ17" s="52"/>
      <c r="DA17" s="52"/>
      <c r="DB17" s="52"/>
      <c r="DC17" s="52"/>
      <c r="DD17" s="52"/>
      <c r="DE17" s="52"/>
      <c r="DF17" s="52"/>
      <c r="DG17" s="52"/>
      <c r="DH17" s="52"/>
      <c r="DI17" s="52"/>
      <c r="DJ17" s="52"/>
      <c r="DK17" s="52"/>
      <c r="DL17" s="52"/>
      <c r="DM17" s="52"/>
      <c r="DN17" s="52"/>
      <c r="DO17" s="52"/>
      <c r="DP17" s="52"/>
      <c r="DQ17" s="52"/>
      <c r="DR17" s="52"/>
      <c r="DS17" s="52"/>
      <c r="DT17" s="52"/>
      <c r="DU17" s="52"/>
      <c r="DV17" s="52"/>
      <c r="DW17" s="52"/>
      <c r="DX17" s="52"/>
      <c r="DY17" s="52"/>
      <c r="DZ17" s="52"/>
      <c r="EA17" s="52"/>
      <c r="EB17" s="52"/>
      <c r="EC17" s="52"/>
      <c r="ED17" s="52"/>
      <c r="EE17" s="52"/>
      <c r="EF17" s="52"/>
      <c r="EG17" s="52"/>
      <c r="EH17" s="52"/>
      <c r="EI17" s="52"/>
      <c r="EJ17" s="52"/>
      <c r="EK17" s="52"/>
      <c r="EL17" s="52"/>
      <c r="EM17" s="52"/>
      <c r="EN17" s="52"/>
      <c r="EO17" s="52"/>
      <c r="EP17" s="52"/>
      <c r="EQ17" s="52"/>
      <c r="ER17" s="52"/>
      <c r="ES17" s="52"/>
      <c r="ET17" s="52"/>
      <c r="EU17" s="52"/>
      <c r="EV17" s="52"/>
      <c r="EW17" s="52"/>
      <c r="EX17" s="52"/>
      <c r="EY17" s="52"/>
      <c r="EZ17" s="52"/>
      <c r="FA17" s="52"/>
      <c r="FB17" s="52"/>
      <c r="FC17" s="52"/>
      <c r="FD17" s="52"/>
      <c r="FE17" s="52"/>
      <c r="FF17" s="52"/>
      <c r="FG17" s="52"/>
      <c r="FH17" s="52"/>
      <c r="FI17" s="52"/>
      <c r="FJ17" s="52"/>
      <c r="FK17" s="52"/>
      <c r="FL17" s="52"/>
      <c r="FM17" s="52"/>
      <c r="FN17" s="52"/>
      <c r="FO17" s="52"/>
      <c r="FP17" s="52"/>
      <c r="FQ17" s="52"/>
      <c r="FR17" s="52"/>
      <c r="FS17" s="52"/>
      <c r="FT17" s="52"/>
      <c r="FU17" s="52"/>
      <c r="FV17" s="52"/>
      <c r="FW17" s="52"/>
      <c r="FX17" s="52"/>
      <c r="FY17" s="52"/>
      <c r="FZ17" s="52"/>
      <c r="GA17" s="52"/>
      <c r="GB17" s="52"/>
      <c r="GC17" s="52"/>
      <c r="GD17" s="52"/>
      <c r="GE17" s="52"/>
      <c r="GF17" s="52"/>
      <c r="GG17" s="52"/>
      <c r="GH17" s="52"/>
      <c r="GI17" s="52"/>
      <c r="GJ17" s="52"/>
      <c r="GK17" s="52"/>
      <c r="GL17" s="52"/>
      <c r="GM17" s="52"/>
      <c r="GN17" s="52"/>
      <c r="GO17" s="52"/>
      <c r="GP17" s="52"/>
      <c r="GQ17" s="52"/>
      <c r="GR17" s="52"/>
      <c r="GS17" s="52"/>
      <c r="GT17" s="52"/>
      <c r="GU17" s="52"/>
      <c r="GV17" s="52"/>
      <c r="GW17" s="52"/>
      <c r="GX17" s="52"/>
      <c r="GY17" s="52"/>
      <c r="GZ17" s="52"/>
      <c r="HA17" s="52"/>
      <c r="HB17" s="52"/>
      <c r="HC17" s="52"/>
      <c r="HD17" s="52"/>
      <c r="HE17" s="52"/>
      <c r="HF17" s="52"/>
      <c r="HG17" s="52"/>
      <c r="HH17" s="52"/>
      <c r="HI17" s="52"/>
      <c r="HJ17" s="52"/>
      <c r="HK17" s="52"/>
      <c r="HL17" s="52"/>
      <c r="HM17" s="52"/>
      <c r="HN17" s="52"/>
      <c r="HO17" s="52"/>
      <c r="HP17" s="52"/>
      <c r="HQ17" s="52"/>
      <c r="HR17" s="52"/>
      <c r="HS17" s="52"/>
      <c r="HT17" s="52"/>
      <c r="HU17" s="52"/>
      <c r="HV17" s="52"/>
      <c r="HW17" s="52"/>
      <c r="HX17" s="52"/>
      <c r="HY17" s="52"/>
      <c r="HZ17" s="52"/>
      <c r="IA17" s="52"/>
      <c r="IB17" s="52"/>
      <c r="IC17" s="52"/>
      <c r="ID17" s="52"/>
      <c r="IE17" s="52"/>
      <c r="IF17" s="52"/>
      <c r="IG17" s="52"/>
      <c r="IH17" s="52"/>
      <c r="II17" s="52"/>
      <c r="IJ17" s="52"/>
      <c r="IK17" s="52"/>
      <c r="IL17" s="52"/>
      <c r="IM17" s="52"/>
      <c r="IN17" s="52"/>
      <c r="IO17" s="52"/>
      <c r="IP17" s="52"/>
      <c r="IQ17" s="52"/>
      <c r="IR17" s="52"/>
      <c r="IS17" s="52"/>
      <c r="IT17" s="52"/>
      <c r="IU17" s="52"/>
      <c r="IV17" s="52"/>
    </row>
    <row r="18" spans="1:256" ht="33" x14ac:dyDescent="0.2">
      <c r="A18" s="61">
        <v>71241200</v>
      </c>
      <c r="B18" s="80" t="s">
        <v>82</v>
      </c>
      <c r="C18" s="154" t="s">
        <v>138</v>
      </c>
      <c r="D18" s="154" t="s">
        <v>81</v>
      </c>
      <c r="E18" s="83">
        <v>750000</v>
      </c>
      <c r="F18" s="154">
        <v>1</v>
      </c>
      <c r="G18" s="149">
        <v>750</v>
      </c>
    </row>
    <row r="19" spans="1:256" s="84" customFormat="1" ht="33" x14ac:dyDescent="0.2">
      <c r="A19" s="61">
        <v>71241200</v>
      </c>
      <c r="B19" s="80" t="s">
        <v>82</v>
      </c>
      <c r="C19" s="154" t="s">
        <v>138</v>
      </c>
      <c r="D19" s="154" t="s">
        <v>81</v>
      </c>
      <c r="E19" s="83">
        <v>6500000</v>
      </c>
      <c r="F19" s="154">
        <v>1</v>
      </c>
      <c r="G19" s="149">
        <v>6500</v>
      </c>
    </row>
    <row r="20" spans="1:256" s="84" customFormat="1" ht="33" x14ac:dyDescent="0.2">
      <c r="A20" s="61">
        <v>71241200</v>
      </c>
      <c r="B20" s="80" t="s">
        <v>82</v>
      </c>
      <c r="C20" s="154" t="s">
        <v>138</v>
      </c>
      <c r="D20" s="154" t="s">
        <v>81</v>
      </c>
      <c r="E20" s="83">
        <v>4200000</v>
      </c>
      <c r="F20" s="154">
        <v>1</v>
      </c>
      <c r="G20" s="149">
        <v>4200</v>
      </c>
    </row>
    <row r="21" spans="1:256" s="84" customFormat="1" ht="33" x14ac:dyDescent="0.2">
      <c r="A21" s="61">
        <v>71241200</v>
      </c>
      <c r="B21" s="80" t="s">
        <v>82</v>
      </c>
      <c r="C21" s="154" t="s">
        <v>138</v>
      </c>
      <c r="D21" s="154" t="s">
        <v>81</v>
      </c>
      <c r="E21" s="83">
        <v>1889800</v>
      </c>
      <c r="F21" s="154">
        <v>1</v>
      </c>
      <c r="G21" s="149">
        <v>1889.8</v>
      </c>
    </row>
    <row r="22" spans="1:256" s="84" customFormat="1" ht="33" x14ac:dyDescent="0.2">
      <c r="A22" s="61">
        <v>71241200</v>
      </c>
      <c r="B22" s="80" t="s">
        <v>82</v>
      </c>
      <c r="C22" s="154" t="s">
        <v>138</v>
      </c>
      <c r="D22" s="154" t="s">
        <v>81</v>
      </c>
      <c r="E22" s="83">
        <v>5000000</v>
      </c>
      <c r="F22" s="154">
        <v>1</v>
      </c>
      <c r="G22" s="149">
        <v>5000</v>
      </c>
    </row>
    <row r="23" spans="1:256" s="84" customFormat="1" ht="33" x14ac:dyDescent="0.2">
      <c r="A23" s="61">
        <v>71241200</v>
      </c>
      <c r="B23" s="80" t="s">
        <v>82</v>
      </c>
      <c r="C23" s="154" t="s">
        <v>138</v>
      </c>
      <c r="D23" s="154" t="s">
        <v>81</v>
      </c>
      <c r="E23" s="83">
        <v>2300000</v>
      </c>
      <c r="F23" s="154">
        <v>1</v>
      </c>
      <c r="G23" s="149">
        <v>2300</v>
      </c>
    </row>
    <row r="24" spans="1:256" s="84" customFormat="1" ht="33" x14ac:dyDescent="0.2">
      <c r="A24" s="61">
        <v>71241200</v>
      </c>
      <c r="B24" s="80" t="s">
        <v>82</v>
      </c>
      <c r="C24" s="154" t="s">
        <v>138</v>
      </c>
      <c r="D24" s="154" t="s">
        <v>81</v>
      </c>
      <c r="E24" s="85">
        <v>2000000</v>
      </c>
      <c r="F24" s="154">
        <v>1</v>
      </c>
      <c r="G24" s="149">
        <v>2000</v>
      </c>
    </row>
    <row r="25" spans="1:256" s="86" customFormat="1" ht="17.25" x14ac:dyDescent="0.2">
      <c r="A25" s="61">
        <v>45231177</v>
      </c>
      <c r="B25" s="87" t="s">
        <v>107</v>
      </c>
      <c r="C25" s="77" t="s">
        <v>139</v>
      </c>
      <c r="D25" s="154" t="s">
        <v>81</v>
      </c>
      <c r="E25" s="85">
        <v>757241100</v>
      </c>
      <c r="F25" s="154">
        <v>1</v>
      </c>
      <c r="G25" s="150">
        <v>757241.1</v>
      </c>
    </row>
    <row r="26" spans="1:256" s="86" customFormat="1" ht="17.25" x14ac:dyDescent="0.2">
      <c r="A26" s="61">
        <v>45231177</v>
      </c>
      <c r="B26" s="87" t="s">
        <v>107</v>
      </c>
      <c r="C26" s="77" t="s">
        <v>139</v>
      </c>
      <c r="D26" s="154" t="s">
        <v>81</v>
      </c>
      <c r="E26" s="85">
        <v>302273700</v>
      </c>
      <c r="F26" s="154">
        <v>1</v>
      </c>
      <c r="G26" s="150">
        <v>302273.7</v>
      </c>
    </row>
    <row r="27" spans="1:256" s="86" customFormat="1" ht="17.25" x14ac:dyDescent="0.2">
      <c r="A27" s="61">
        <v>45231177</v>
      </c>
      <c r="B27" s="87" t="s">
        <v>107</v>
      </c>
      <c r="C27" s="77" t="s">
        <v>139</v>
      </c>
      <c r="D27" s="154" t="s">
        <v>81</v>
      </c>
      <c r="E27" s="85">
        <v>824377100</v>
      </c>
      <c r="F27" s="154">
        <v>1</v>
      </c>
      <c r="G27" s="150">
        <v>824377.1</v>
      </c>
    </row>
    <row r="28" spans="1:256" s="86" customFormat="1" ht="17.25" x14ac:dyDescent="0.2">
      <c r="A28" s="61">
        <v>45231177</v>
      </c>
      <c r="B28" s="87" t="s">
        <v>107</v>
      </c>
      <c r="C28" s="77" t="s">
        <v>139</v>
      </c>
      <c r="D28" s="154" t="s">
        <v>81</v>
      </c>
      <c r="E28" s="85">
        <v>55848400</v>
      </c>
      <c r="F28" s="154">
        <v>1</v>
      </c>
      <c r="G28" s="150">
        <v>55848.4</v>
      </c>
    </row>
    <row r="29" spans="1:256" s="86" customFormat="1" ht="17.25" x14ac:dyDescent="0.2">
      <c r="A29" s="61">
        <v>45231177</v>
      </c>
      <c r="B29" s="87" t="s">
        <v>107</v>
      </c>
      <c r="C29" s="77" t="s">
        <v>139</v>
      </c>
      <c r="D29" s="154" t="s">
        <v>81</v>
      </c>
      <c r="E29" s="85">
        <v>85097600</v>
      </c>
      <c r="F29" s="154">
        <v>1</v>
      </c>
      <c r="G29" s="150">
        <v>85097.600000000006</v>
      </c>
    </row>
    <row r="30" spans="1:256" s="86" customFormat="1" ht="16.5" x14ac:dyDescent="0.2">
      <c r="A30" s="61">
        <v>45231177</v>
      </c>
      <c r="B30" s="87" t="s">
        <v>107</v>
      </c>
      <c r="C30" s="77" t="s">
        <v>139</v>
      </c>
      <c r="D30" s="154" t="s">
        <v>81</v>
      </c>
      <c r="E30" s="85">
        <v>210537800</v>
      </c>
      <c r="F30" s="154">
        <v>1</v>
      </c>
      <c r="G30" s="151">
        <v>210537.8</v>
      </c>
    </row>
    <row r="31" spans="1:256" s="86" customFormat="1" ht="17.25" x14ac:dyDescent="0.2">
      <c r="A31" s="61">
        <v>71351540</v>
      </c>
      <c r="B31" s="78" t="s">
        <v>108</v>
      </c>
      <c r="C31" s="77" t="s">
        <v>139</v>
      </c>
      <c r="D31" s="154" t="s">
        <v>81</v>
      </c>
      <c r="E31" s="85">
        <v>9086900</v>
      </c>
      <c r="F31" s="154">
        <v>1</v>
      </c>
      <c r="G31" s="147">
        <v>9086.9</v>
      </c>
    </row>
    <row r="32" spans="1:256" ht="17.25" x14ac:dyDescent="0.2">
      <c r="A32" s="61">
        <v>71351540</v>
      </c>
      <c r="B32" s="78" t="s">
        <v>108</v>
      </c>
      <c r="C32" s="77" t="s">
        <v>139</v>
      </c>
      <c r="D32" s="154" t="s">
        <v>81</v>
      </c>
      <c r="E32" s="85">
        <v>4534100</v>
      </c>
      <c r="F32" s="154">
        <v>1</v>
      </c>
      <c r="G32" s="147">
        <v>4534.1000000000004</v>
      </c>
    </row>
    <row r="33" spans="1:7" ht="17.25" x14ac:dyDescent="0.2">
      <c r="A33" s="61">
        <v>71351540</v>
      </c>
      <c r="B33" s="78" t="s">
        <v>108</v>
      </c>
      <c r="C33" s="77" t="s">
        <v>139</v>
      </c>
      <c r="D33" s="154" t="s">
        <v>81</v>
      </c>
      <c r="E33" s="85">
        <v>9892500</v>
      </c>
      <c r="F33" s="154">
        <v>1</v>
      </c>
      <c r="G33" s="147">
        <v>9892.5</v>
      </c>
    </row>
    <row r="34" spans="1:7" ht="17.25" x14ac:dyDescent="0.2">
      <c r="A34" s="61">
        <v>71351540</v>
      </c>
      <c r="B34" s="78" t="s">
        <v>108</v>
      </c>
      <c r="C34" s="77" t="s">
        <v>139</v>
      </c>
      <c r="D34" s="154" t="s">
        <v>81</v>
      </c>
      <c r="E34" s="85">
        <v>1005200</v>
      </c>
      <c r="F34" s="154">
        <v>1</v>
      </c>
      <c r="G34" s="147">
        <v>1005.2</v>
      </c>
    </row>
    <row r="35" spans="1:7" ht="17.25" x14ac:dyDescent="0.2">
      <c r="A35" s="61">
        <v>71351540</v>
      </c>
      <c r="B35" s="78" t="s">
        <v>108</v>
      </c>
      <c r="C35" s="77" t="s">
        <v>139</v>
      </c>
      <c r="D35" s="154" t="s">
        <v>81</v>
      </c>
      <c r="E35" s="85">
        <v>1532700</v>
      </c>
      <c r="F35" s="154">
        <v>1</v>
      </c>
      <c r="G35" s="152">
        <v>1532.7</v>
      </c>
    </row>
    <row r="36" spans="1:7" ht="16.5" x14ac:dyDescent="0.2">
      <c r="A36" s="61">
        <v>71351540</v>
      </c>
      <c r="B36" s="78" t="s">
        <v>108</v>
      </c>
      <c r="C36" s="77" t="s">
        <v>139</v>
      </c>
      <c r="D36" s="154" t="s">
        <v>81</v>
      </c>
      <c r="E36" s="85">
        <v>3158100</v>
      </c>
      <c r="F36" s="154">
        <v>1</v>
      </c>
      <c r="G36" s="148">
        <v>3158.1</v>
      </c>
    </row>
    <row r="37" spans="1:7" ht="17.25" x14ac:dyDescent="0.2">
      <c r="A37" s="61">
        <v>98111140</v>
      </c>
      <c r="B37" s="78" t="s">
        <v>109</v>
      </c>
      <c r="C37" s="154" t="s">
        <v>140</v>
      </c>
      <c r="D37" s="154" t="s">
        <v>81</v>
      </c>
      <c r="E37" s="85">
        <v>4543400</v>
      </c>
      <c r="F37" s="154">
        <v>1</v>
      </c>
      <c r="G37" s="147">
        <v>4543.4466000000002</v>
      </c>
    </row>
    <row r="38" spans="1:7" ht="16.5" x14ac:dyDescent="0.2">
      <c r="A38" s="61">
        <v>98111140</v>
      </c>
      <c r="B38" s="78" t="s">
        <v>109</v>
      </c>
      <c r="C38" s="154" t="s">
        <v>140</v>
      </c>
      <c r="D38" s="154" t="s">
        <v>81</v>
      </c>
      <c r="E38" s="85">
        <v>1813600</v>
      </c>
      <c r="F38" s="154">
        <v>1</v>
      </c>
      <c r="G38" s="66">
        <v>1813.6</v>
      </c>
    </row>
    <row r="39" spans="1:7" ht="16.5" x14ac:dyDescent="0.2">
      <c r="A39" s="61">
        <v>98111140</v>
      </c>
      <c r="B39" s="78" t="s">
        <v>109</v>
      </c>
      <c r="C39" s="154" t="s">
        <v>140</v>
      </c>
      <c r="D39" s="154" t="s">
        <v>81</v>
      </c>
      <c r="E39" s="85">
        <v>4946300</v>
      </c>
      <c r="F39" s="154">
        <v>1</v>
      </c>
      <c r="G39" s="66">
        <v>4946.3</v>
      </c>
    </row>
    <row r="40" spans="1:7" ht="16.5" x14ac:dyDescent="0.2">
      <c r="A40" s="61">
        <v>98111140</v>
      </c>
      <c r="B40" s="78" t="s">
        <v>109</v>
      </c>
      <c r="C40" s="154" t="s">
        <v>140</v>
      </c>
      <c r="D40" s="154" t="s">
        <v>81</v>
      </c>
      <c r="E40" s="85">
        <v>335100</v>
      </c>
      <c r="F40" s="154">
        <v>1</v>
      </c>
      <c r="G40" s="66">
        <v>335.1</v>
      </c>
    </row>
    <row r="41" spans="1:7" ht="16.5" x14ac:dyDescent="0.2">
      <c r="A41" s="61">
        <v>98111140</v>
      </c>
      <c r="B41" s="78" t="s">
        <v>109</v>
      </c>
      <c r="C41" s="154" t="s">
        <v>140</v>
      </c>
      <c r="D41" s="154" t="s">
        <v>81</v>
      </c>
      <c r="E41" s="85">
        <v>510600</v>
      </c>
      <c r="F41" s="154">
        <v>1</v>
      </c>
      <c r="G41" s="66">
        <v>510.6</v>
      </c>
    </row>
    <row r="42" spans="1:7" ht="16.5" x14ac:dyDescent="0.2">
      <c r="A42" s="61">
        <v>98111140</v>
      </c>
      <c r="B42" s="78" t="s">
        <v>109</v>
      </c>
      <c r="C42" s="154" t="s">
        <v>140</v>
      </c>
      <c r="D42" s="154" t="s">
        <v>81</v>
      </c>
      <c r="E42" s="85">
        <v>1263200</v>
      </c>
      <c r="F42" s="154">
        <v>1</v>
      </c>
      <c r="G42" s="66">
        <v>1263.2</v>
      </c>
    </row>
  </sheetData>
  <mergeCells count="12">
    <mergeCell ref="C14:D14"/>
    <mergeCell ref="A13:F13"/>
    <mergeCell ref="F1:G1"/>
    <mergeCell ref="F3:G3"/>
    <mergeCell ref="A5:G6"/>
    <mergeCell ref="A9:A11"/>
    <mergeCell ref="B9:B11"/>
    <mergeCell ref="C9:C11"/>
    <mergeCell ref="D9:D11"/>
    <mergeCell ref="E9:E11"/>
    <mergeCell ref="F9:G10"/>
    <mergeCell ref="E2:G2"/>
  </mergeCells>
  <pageMargins left="0.7" right="0.42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'2'!Print_Titles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Lilit Harutyunyan</dc:creator>
  <cp:keywords>Mulberry 2.0</cp:keywords>
  <cp:lastModifiedBy>Arpine Martirosyan</cp:lastModifiedBy>
  <cp:lastPrinted>2019-05-21T12:59:25Z</cp:lastPrinted>
  <dcterms:created xsi:type="dcterms:W3CDTF">2019-05-20T11:45:28Z</dcterms:created>
  <dcterms:modified xsi:type="dcterms:W3CDTF">2019-05-21T12:59:57Z</dcterms:modified>
</cp:coreProperties>
</file>