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pinem\Desktop\"/>
    </mc:Choice>
  </mc:AlternateContent>
  <bookViews>
    <workbookView xWindow="0" yWindow="0" windowWidth="28800" windowHeight="12480" tabRatio="765"/>
  </bookViews>
  <sheets>
    <sheet name="havelvac 1" sheetId="12" r:id="rId1"/>
    <sheet name="havelvac 2" sheetId="3" r:id="rId2"/>
    <sheet name="havelvac 4" sheetId="48" r:id="rId3"/>
    <sheet name="havelvac 5" sheetId="45" r:id="rId4"/>
    <sheet name="havelvac 6" sheetId="7" r:id="rId5"/>
    <sheet name="havelvac 7" sheetId="40" r:id="rId6"/>
    <sheet name="havelvac 8" sheetId="46" r:id="rId7"/>
    <sheet name="havelvac 9" sheetId="47" r:id="rId8"/>
    <sheet name="havelvac 10" sheetId="42" r:id="rId9"/>
    <sheet name="havelvac 11" sheetId="43" r:id="rId10"/>
    <sheet name="havelvac 12" sheetId="36" r:id="rId11"/>
  </sheets>
  <definedNames>
    <definedName name="_xlnm.Print_Area" localSheetId="0">'havelvac 1'!$A$1:$B$11</definedName>
    <definedName name="_xlnm.Print_Area" localSheetId="9">'havelvac 11'!$A$1:$E$22</definedName>
    <definedName name="_xlnm.Print_Area" localSheetId="1">'havelvac 2'!$A$1:$D$11</definedName>
    <definedName name="_xlnm.Print_Area" localSheetId="2">'havelvac 4'!$A$1:$E$13</definedName>
    <definedName name="_xlnm.Print_Area" localSheetId="3">'havelvac 5'!$A$1:$D$35</definedName>
    <definedName name="_xlnm.Print_Area" localSheetId="7">'havelvac 9'!$A$1:$F$43</definedName>
    <definedName name="_xlnm.Print_Titles" localSheetId="4">'havelvac 6'!$7:$7</definedName>
  </definedNames>
  <calcPr calcId="162913"/>
</workbook>
</file>

<file path=xl/calcChain.xml><?xml version="1.0" encoding="utf-8"?>
<calcChain xmlns="http://schemas.openxmlformats.org/spreadsheetml/2006/main">
  <c r="G23" i="36" l="1"/>
  <c r="G24" i="36"/>
  <c r="E30" i="47" l="1"/>
  <c r="E29" i="47" s="1"/>
  <c r="E28" i="47" s="1"/>
  <c r="E27" i="47" s="1"/>
  <c r="E25" i="47" s="1"/>
  <c r="E23" i="47" s="1"/>
  <c r="E21" i="47" s="1"/>
  <c r="E17" i="47" s="1"/>
  <c r="E15" i="47" s="1"/>
  <c r="F30" i="47"/>
  <c r="F29" i="47" s="1"/>
  <c r="F28" i="47" s="1"/>
  <c r="F27" i="47" s="1"/>
  <c r="F25" i="47" s="1"/>
  <c r="F23" i="47" s="1"/>
  <c r="F21" i="47" s="1"/>
  <c r="F17" i="47" s="1"/>
  <c r="F15" i="47" s="1"/>
  <c r="D30" i="47"/>
  <c r="D29" i="47" s="1"/>
  <c r="D28" i="47" s="1"/>
  <c r="D27" i="47" s="1"/>
  <c r="D25" i="47" s="1"/>
  <c r="D23" i="47" s="1"/>
  <c r="D21" i="47" s="1"/>
  <c r="D17" i="47" s="1"/>
  <c r="D15" i="47" s="1"/>
  <c r="E12" i="48" l="1"/>
  <c r="E11" i="48" s="1"/>
  <c r="B11" i="12" l="1"/>
  <c r="F21" i="46"/>
  <c r="F19" i="46" s="1"/>
  <c r="F17" i="46" s="1"/>
  <c r="F16" i="46" s="1"/>
  <c r="F14" i="46" s="1"/>
  <c r="F13" i="46" s="1"/>
  <c r="H21" i="46"/>
  <c r="H19" i="46" s="1"/>
  <c r="H17" i="46" s="1"/>
  <c r="H16" i="46" s="1"/>
  <c r="H14" i="46" s="1"/>
  <c r="H13" i="46" s="1"/>
  <c r="I21" i="46"/>
  <c r="K21" i="46"/>
  <c r="L21" i="46"/>
  <c r="L19" i="46" s="1"/>
  <c r="L17" i="46" s="1"/>
  <c r="L16" i="46" s="1"/>
  <c r="L14" i="46" s="1"/>
  <c r="L13" i="46" s="1"/>
  <c r="I19" i="46"/>
  <c r="I17" i="46" s="1"/>
  <c r="I16" i="46" s="1"/>
  <c r="I14" i="46" s="1"/>
  <c r="I13" i="46" s="1"/>
  <c r="K19" i="46"/>
  <c r="K17" i="46" s="1"/>
  <c r="K16" i="46" s="1"/>
  <c r="K14" i="46" s="1"/>
  <c r="K13" i="46" s="1"/>
  <c r="E21" i="46"/>
  <c r="E19" i="46" s="1"/>
  <c r="E17" i="46" s="1"/>
  <c r="E16" i="46" s="1"/>
  <c r="E14" i="46" s="1"/>
  <c r="E13" i="46" s="1"/>
  <c r="J22" i="46"/>
  <c r="J21" i="46" s="1"/>
  <c r="J19" i="46" s="1"/>
  <c r="J17" i="46" s="1"/>
  <c r="J16" i="46" s="1"/>
  <c r="J14" i="46" s="1"/>
  <c r="J13" i="46" s="1"/>
  <c r="G22" i="46"/>
  <c r="G21" i="46" s="1"/>
  <c r="G19" i="46" s="1"/>
  <c r="G17" i="46" s="1"/>
  <c r="G16" i="46" s="1"/>
  <c r="G14" i="46" s="1"/>
  <c r="G13" i="46" s="1"/>
  <c r="D22" i="46"/>
  <c r="F12" i="46" l="1"/>
  <c r="F10" i="46" s="1"/>
  <c r="G12" i="46"/>
  <c r="G10" i="46" s="1"/>
  <c r="E12" i="46"/>
  <c r="E10" i="46" s="1"/>
  <c r="I12" i="46"/>
  <c r="I10" i="46" s="1"/>
  <c r="L12" i="46"/>
  <c r="L10" i="46" s="1"/>
  <c r="J12" i="46"/>
  <c r="J10" i="46" s="1"/>
  <c r="K12" i="46"/>
  <c r="K10" i="46" s="1"/>
  <c r="H12" i="46"/>
  <c r="H10" i="46" s="1"/>
  <c r="D21" i="46"/>
  <c r="D19" i="46" s="1"/>
  <c r="D17" i="46" s="1"/>
  <c r="D16" i="46" s="1"/>
  <c r="D14" i="46" s="1"/>
  <c r="D13" i="46" s="1"/>
  <c r="D26" i="45"/>
  <c r="D24" i="45" s="1"/>
  <c r="D12" i="46" l="1"/>
  <c r="D10" i="46" s="1"/>
  <c r="D18" i="45"/>
  <c r="D13" i="45" s="1"/>
  <c r="I20" i="7"/>
  <c r="I19" i="7" s="1"/>
  <c r="I18" i="7" s="1"/>
  <c r="I17" i="7" s="1"/>
  <c r="H20" i="7"/>
  <c r="H19" i="7" s="1"/>
  <c r="H18" i="7" s="1"/>
  <c r="H17" i="7" s="1"/>
  <c r="G20" i="7"/>
  <c r="G19" i="7" s="1"/>
  <c r="G18" i="7" s="1"/>
  <c r="G17" i="7" s="1"/>
  <c r="D10" i="3"/>
  <c r="C10" i="3"/>
  <c r="B10" i="3"/>
  <c r="I23" i="36"/>
  <c r="D12" i="45" l="1"/>
  <c r="D10" i="45" s="1"/>
  <c r="I21" i="36"/>
  <c r="I24" i="36"/>
  <c r="I22" i="36" s="1"/>
  <c r="I13" i="36"/>
  <c r="I15" i="36"/>
  <c r="I18" i="36"/>
  <c r="I19" i="36"/>
  <c r="I20" i="36"/>
  <c r="I12" i="36"/>
  <c r="I14" i="36"/>
  <c r="I16" i="36"/>
  <c r="I17" i="36"/>
  <c r="E15" i="40"/>
  <c r="E13" i="40" s="1"/>
  <c r="E11" i="40" s="1"/>
  <c r="F15" i="40"/>
  <c r="F13" i="40" s="1"/>
  <c r="F11" i="40" s="1"/>
  <c r="D15" i="40"/>
  <c r="D13" i="40" s="1"/>
  <c r="D11" i="40" s="1"/>
  <c r="I13" i="7"/>
  <c r="I10" i="7" s="1"/>
  <c r="I9" i="7" s="1"/>
  <c r="H13" i="7"/>
  <c r="H10" i="7" s="1"/>
  <c r="H9" i="7" s="1"/>
  <c r="G13" i="7"/>
  <c r="G10" i="7" s="1"/>
  <c r="G9" i="7" s="1"/>
  <c r="I12" i="7" l="1"/>
  <c r="I11" i="7" s="1"/>
  <c r="G12" i="7"/>
  <c r="G11" i="7" s="1"/>
  <c r="H12" i="7"/>
  <c r="H11" i="7" s="1"/>
  <c r="I11" i="36"/>
  <c r="I10" i="36" s="1"/>
  <c r="I9" i="36" s="1"/>
  <c r="I8" i="36" s="1"/>
</calcChain>
</file>

<file path=xl/sharedStrings.xml><?xml version="1.0" encoding="utf-8"?>
<sst xmlns="http://schemas.openxmlformats.org/spreadsheetml/2006/main" count="341" uniqueCount="174">
  <si>
    <t>Եկամուտների գծով</t>
  </si>
  <si>
    <t>Ծախսերի գծով</t>
  </si>
  <si>
    <t>Դեֆիցիտը (պակասուրդը)</t>
  </si>
  <si>
    <t>այդ թվում՝</t>
  </si>
  <si>
    <t>ԸՆԴԱՄԵՆԸ</t>
  </si>
  <si>
    <t>09</t>
  </si>
  <si>
    <t>Պաշտոնական դրամաշնորհներ</t>
  </si>
  <si>
    <t>(հազ. դրամ)</t>
  </si>
  <si>
    <t>Ծրագրային դասիչը</t>
  </si>
  <si>
    <t>06</t>
  </si>
  <si>
    <t>Կրթությանը տրամադրվող օժանդակ ծառայություններ</t>
  </si>
  <si>
    <t>ՀՀ կրթության և գիտության նախարարություն</t>
  </si>
  <si>
    <t>Ցուցանիշների փոփոխությունը (ավելացումները նշված են դրական նշանով)</t>
  </si>
  <si>
    <t>ՀԻՄՆԱԿԱՆ ՄԻՋՈՑՆԵՐ</t>
  </si>
  <si>
    <t xml:space="preserve">     ------------ N ------------   որոշման</t>
  </si>
  <si>
    <t>Գնման առարկայի</t>
  </si>
  <si>
    <t>Կոդը</t>
  </si>
  <si>
    <t>Անվանումը</t>
  </si>
  <si>
    <t>Գնման ձևը</t>
  </si>
  <si>
    <t>Չափման միավորը</t>
  </si>
  <si>
    <t>Միավորի գինը</t>
  </si>
  <si>
    <t>Քանակը</t>
  </si>
  <si>
    <t>Բաժին N 09</t>
  </si>
  <si>
    <t>դրամ</t>
  </si>
  <si>
    <t>Դաս N 01</t>
  </si>
  <si>
    <t>Խումբ N 06</t>
  </si>
  <si>
    <t>ԳՀ</t>
  </si>
  <si>
    <t>Եկամտատեսակներ</t>
  </si>
  <si>
    <t>Առաջին կիսամյակ</t>
  </si>
  <si>
    <t>Ինն ամիս</t>
  </si>
  <si>
    <t>Տարի</t>
  </si>
  <si>
    <t>ՊԵՏԱԿԱՆ ԲՅՈՒՋԵԻ ԵԿԱՄՈՒՏՆԵՐ</t>
  </si>
  <si>
    <t>(հազար դրամներով)</t>
  </si>
  <si>
    <t xml:space="preserve"> Գործառական դասիչը</t>
  </si>
  <si>
    <t xml:space="preserve"> Ծրագրային դասիչը</t>
  </si>
  <si>
    <t xml:space="preserve"> Բյուջետային հատկացումների գլխավոր կարգադրիչների, ծրագրերի, միջոցառումների և միջոցառումները կատարող պետական մարմինների անվանումները</t>
  </si>
  <si>
    <t xml:space="preserve"> Բաժին</t>
  </si>
  <si>
    <t xml:space="preserve"> Խումբ</t>
  </si>
  <si>
    <t xml:space="preserve"> Դաս</t>
  </si>
  <si>
    <t xml:space="preserve"> Ծրագիր</t>
  </si>
  <si>
    <t xml:space="preserve"> Միջոցառում</t>
  </si>
  <si>
    <t xml:space="preserve"> Առաջին կիսամյակ</t>
  </si>
  <si>
    <t xml:space="preserve"> Ինն ամիս</t>
  </si>
  <si>
    <t xml:space="preserve"> Տարի</t>
  </si>
  <si>
    <t xml:space="preserve"> ԸՆԴԱՄԵՆԸ</t>
  </si>
  <si>
    <t xml:space="preserve"> 01</t>
  </si>
  <si>
    <t xml:space="preserve"> այդ թվում` բյուջետային ծախսերի տնտեսագիտական դասակարգման հոդվածներ</t>
  </si>
  <si>
    <t xml:space="preserve"> ԸՆԴԱՄԵՆԸ ԾԱԽՍԵՐ</t>
  </si>
  <si>
    <t>հազար դրամներով</t>
  </si>
  <si>
    <t>Ոչ ֆինանսական ակտիվների գծով ծախսեր</t>
  </si>
  <si>
    <t>ՇԵՆՔԵՐ և ՇԻՆՈՒԹՅՈՒՆՆԵՐ</t>
  </si>
  <si>
    <t>-Շենքեր շինությունների կապիտալ վերանորոգում</t>
  </si>
  <si>
    <t>Հավելված 1</t>
  </si>
  <si>
    <t xml:space="preserve">ՀՀ կառավարության 2019 թվականի </t>
  </si>
  <si>
    <t xml:space="preserve">        ------------  N ---------- որոշման</t>
  </si>
  <si>
    <t>Ընդամենը</t>
  </si>
  <si>
    <t>Ծրագիր</t>
  </si>
  <si>
    <t>Միջոցառում</t>
  </si>
  <si>
    <t>ՀՀ  ԿՐԹՈՒԹՅԱՆ ԵՎ ԳԻՏՈՒԹՅԱՆ ՆԱԽԱՐԱՐՈՒԹՅՈՒՆ</t>
  </si>
  <si>
    <t>Հավելված 2</t>
  </si>
  <si>
    <t>Հավելված 3</t>
  </si>
  <si>
    <t>Հավելված 4</t>
  </si>
  <si>
    <t>Հավելված 5</t>
  </si>
  <si>
    <t xml:space="preserve">Բյուջետային հատկացումների գլխավոր կարգադրիչների, ծրագրերի և միջոցառումների անվանումները </t>
  </si>
  <si>
    <t>Ծրագրի անվանումը՝</t>
  </si>
  <si>
    <t>Ծրագրի նպատակը՝</t>
  </si>
  <si>
    <t>Վերջնական արդյունքի նկարագրությունը՝</t>
  </si>
  <si>
    <t>Ծրագրի միջոցառումներ</t>
  </si>
  <si>
    <t xml:space="preserve"> Միջոցառման անվանումը`</t>
  </si>
  <si>
    <t xml:space="preserve"> Միջոցառման նկարագրությունը`</t>
  </si>
  <si>
    <t xml:space="preserve"> Միջոցառման տեսակը</t>
  </si>
  <si>
    <t>Այլ պետական կազմակերպությունների կողմից օգտագործվող ոչ ֆինանսական ակտիվների հետ գործառնություններ</t>
  </si>
  <si>
    <t>Հավելված 9</t>
  </si>
  <si>
    <t>Մտավոր, հոգևոր, ֆիզիկական և սոցիալական ունակությունների համակողմանի և ներդաշնակ զարգացմամբ, հայրենասիրության, պետականության և մարդասիրության ոգով դաստիրակված, պատշաճ վարքով և վարվելակերպով անձի ձևավորում</t>
  </si>
  <si>
    <t>Հավելված 7</t>
  </si>
  <si>
    <t>ՄԱՍ 2․ՊԵՏԱԿԱՆ ՄԱՐՄՆԻ ԳԾՈՎ ԱՐԴՅՈՒՆՔԱՅԻՆ 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</si>
  <si>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</si>
  <si>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</si>
  <si>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</si>
  <si>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</si>
  <si>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</si>
  <si>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Ինն ամիս </t>
  </si>
  <si>
    <t>Միջոցառման անվանումը՝</t>
  </si>
  <si>
    <t>Նկարագրությունը՝</t>
  </si>
  <si>
    <t>Միջոցառման տեսակը՝</t>
  </si>
  <si>
    <t>Ակտիվն օգտագործող կազմակերպությունների անվանումները</t>
  </si>
  <si>
    <t>Արդյունքի չափորոշիչներ</t>
  </si>
  <si>
    <t>Կազմակերպությունների թիվը, որտեղ կատարվում են ներդրումները, հատ</t>
  </si>
  <si>
    <t xml:space="preserve">Աշխատանքների ակտիվության աստիճանը, </t>
  </si>
  <si>
    <t>Միջոցառման վրա կատարվող ծախսը (հազար դրամ)</t>
  </si>
  <si>
    <t>ՄԱՍ 1,ՊԵՏԱԿԱՆ ՄԱՐՄՆԻ ԳԾՈՎ ԱՐԴՅՈՒՆՔԱՅԻՆ  (ԿԱՏԱՐՈՂԱԿԱՆ) ՑՈՒՑԱՆԻՇՆԵՐԸ</t>
  </si>
  <si>
    <t>Ծրագրի անվանումը`</t>
  </si>
  <si>
    <t xml:space="preserve">                                                                                                                                                         </t>
  </si>
  <si>
    <t xml:space="preserve">                 </t>
  </si>
  <si>
    <t>Ուսումնական հաստատություններ/դպրոցներ/</t>
  </si>
  <si>
    <t>ՄԱՍ  II. ԱՇԽԱՏԱՆՔՆԵՐ</t>
  </si>
  <si>
    <t>45611100-1</t>
  </si>
  <si>
    <t>Կրթական օբյեկտների հիմնանորոգում</t>
  </si>
  <si>
    <t>45611100-2</t>
  </si>
  <si>
    <t>45611100-3</t>
  </si>
  <si>
    <t>45611100-4</t>
  </si>
  <si>
    <t>45611100-5</t>
  </si>
  <si>
    <t>45611100-6</t>
  </si>
  <si>
    <t>45611100-7</t>
  </si>
  <si>
    <t>45611100-8</t>
  </si>
  <si>
    <t>45611100-9</t>
  </si>
  <si>
    <t>45611100-10</t>
  </si>
  <si>
    <t>ՄԱՍ  III. Ծառայություններ</t>
  </si>
  <si>
    <t>71351540-1</t>
  </si>
  <si>
    <t>Տեխնիկական հսկողության ծառայություններ</t>
  </si>
  <si>
    <t>98111140-1</t>
  </si>
  <si>
    <t>Հեղինակային հսկողության ծառայություններ</t>
  </si>
  <si>
    <t>ՄԱ</t>
  </si>
  <si>
    <t>Հավելված 10</t>
  </si>
  <si>
    <t xml:space="preserve">     ՀՀ կառավարության 2019թվականի</t>
  </si>
  <si>
    <t>«ՀԱՅԱՍՏԱՆԻ ՀԱՆՐԱՊԵՏՈՒԹՅԱՆ 2019 ԹՎԱԿԱՆԻ ՊԵՏԱԿԱՆ ԲՅՈՒՋԵԻ  ՄԱՍԻՆ» ՀԱՅԱՍՏԱՆԻ ՀԱՆՐԱՊԵՏՈՒԹՅԱՆ ՕՐԵՆՔԻ 6-ՐԴ ՀՈԴՎԱԾԻ ԱՂՅՈՒՍԱԿՈՒՄ ԵՎ ՀԱՅԱՍՏԱՆԻ ՀԱՆՐԱՊԵՏՈՒԹՅԱՆ ԿԱՌԱՎԱՐՈՒԹՅԱՆ 2018 ԹՎԱԿԱՆԻ ԴԵԿՏԵՄԲԵՐԻ 27-Ի N 1515-Ն ՈՐՈՇՄԱՆ N 2 ՀԱՎԵԼՎԱԾՈՒՄ ԿԱՏԱՐՎՈՂ   ԿԱՏԱՐՎՈՂ ՓՈՓՈԽՈՒԹՅՈՒՆՆԵՐԸ</t>
  </si>
  <si>
    <t>Ներառական կրթության համակարգի հզորացում Հայաստանում</t>
  </si>
  <si>
    <t>Ծրագրային դասիչ</t>
  </si>
  <si>
    <t>Դրամաշնորհային միջոցներ</t>
  </si>
  <si>
    <t>Համաֆինանսավորում</t>
  </si>
  <si>
    <t>Արտաբյուջետային հաշիվների 2019 թվականի եկամութները, ծախսերը և դեֆիցիտը /պակասուրդը/, ինչպես նաև դեֆիցիտի /պակասուրդի/ ֆինանսավորման աղբյուրներն ըստ բյուջետային գլխավոր կարգադրիչների, ծրագրերի և միջոցառումների անվանումների</t>
  </si>
  <si>
    <t>ԸՆԴԱՄԵՆԸ ԵԿԱՄՈՒՏՆԵՐ</t>
  </si>
  <si>
    <t>որից՝</t>
  </si>
  <si>
    <t>ՀԱՐԿԱՅԻՆ ԵԿԱՄՈՒՏՆԵՐԻ ԵՎ ՊԵՏԱԿԱՆ ՏՈՒՐՔ</t>
  </si>
  <si>
    <t>ԱՅԼ ԵԿԱՄՈՒՏՆԵՐ</t>
  </si>
  <si>
    <t>ԸՆԴԱՄԵՆԸ ԾԱԽՍԵՐ</t>
  </si>
  <si>
    <t>ԸՆԴԱՄԵՆԸ ԴԵՖԻՑԻՏ /ՊԱԿԱՍՈՒՐԴ/</t>
  </si>
  <si>
    <t>այդ թվում՝ ըստ ծրագրերի</t>
  </si>
  <si>
    <t>ԴԵՖԻՑԻՏ /ՊԱԿԱՍՈՒՐԴ/ ՖԻՆԱՆՍԱՎՈՐՄԱՆ ԱՂԲՅՈՒՐՆԵՐ</t>
  </si>
  <si>
    <t>Միջոցառման նկարագրությունը՝</t>
  </si>
  <si>
    <t xml:space="preserve">Միջոցառման մատուցումը՝ </t>
  </si>
  <si>
    <t>Պետական մարմինների կողմից օգտագործվող ոչ ֆինանսական ակտիվների հետ գործառնություն</t>
  </si>
  <si>
    <t>Հավելված 6</t>
  </si>
  <si>
    <t>-Ոչ ֆինանսական ակտիվների գծով ծախսեր</t>
  </si>
  <si>
    <t>այդ թվում՝ ըստ կատարողի</t>
  </si>
  <si>
    <t>այդ թվում՝ բյուջետային ծախսերի տնտեսագիտական դասակարգման հոդվածներ</t>
  </si>
  <si>
    <t>ՈՉ ՖԻՆԱՆՍԱԿԱՆ ԱԿՏԻՎՆԵՐԻ ԳԾՈՎ ԾԱԽՍԵՐ</t>
  </si>
  <si>
    <t>-ԸՆԹԱՑԻԿ ԾԱԽՍԵՐ</t>
  </si>
  <si>
    <t>0</t>
  </si>
  <si>
    <t>Արտաբյուջետային հաշիվների 2019 թվականի եկամուտները, ծախսերը, դեֆիցիտը (պակասուրդի), ինչպես նաև դեֆիցիտի (պակասուրդի) ֆինանսավորման աղբյուրներն ըստ բյուջետային գլխավոր կարգադրիչների, ծրագրերի և միջոցառումների անվանումների</t>
  </si>
  <si>
    <t>ԱՐՏԱԲՅՈՒՋԵՏԱՅԻՆ ՀԱՇԻՎՆԵՐԻ 2019 ԹՎԱԿԱՆԻ ԵԿԱՄՈՒՏՆԵՐԻ, ԾԱԽՍԵՐԻ ԵՎ ԴԵՖԻՑԻՏԻ /ՊԱԿԱՍՈՒՐԴԻ/ ԵՎ ԴԵՖԻՑԻՏԻ /ՊԱԿԱՍՈՒՐԴԻ/ ՖԻՆԱՆՍԱՎՈՐՄԱՆ ԱՂԲՅՈՒՐՆԵՐԻ ԱՄՓՈՓ ՑՈՒՑԱՆԻՇՆԵՐ</t>
  </si>
  <si>
    <t>ՊԱՇՏՈՆԱԿԱՆ ԴՐԱՄԱՇՆՈՐՀՆԵՐ</t>
  </si>
  <si>
    <t>այդ թվում՝ ըստ կատարողների</t>
  </si>
  <si>
    <t>ՀՀ կրթության և գիտության նախարարությունը</t>
  </si>
  <si>
    <t>Ներառական կրթության համակարգի ներդնում</t>
  </si>
  <si>
    <t>«ՀԱՅԱՍՏԱՆԻ ՀԱՆՐԱՊԵՏՈՒԹՅԱՆ 2019 ԹՎԱԿԱՆԻ ՊԵՏԱԿԱՆ ԲՅՈՒՋԵԻ ՄԱՍԻՆ» ՀԱՅԱՍՏԱՆԻ ՀԱՆՐԱՊԵՏՈՒԹՅԱՆ ՕՐԵՆՔԻ N 8 ՀԱՎԵԼՎԱԾՈՒՄ ԿԱՏԱՐՎՈՂ ՓՈՓՈԽՈՒԹՅՈՒՆՆԵՐԸ</t>
  </si>
  <si>
    <t>Գումարը                          /հազար դրամ/</t>
  </si>
  <si>
    <t>Հավելված 8</t>
  </si>
  <si>
    <t>Պետական մարմնի անվանումը</t>
  </si>
  <si>
    <t>Ծրագրերի և միջոցառումների անվանումը</t>
  </si>
  <si>
    <t>«ՀԱՅԱՍՏԱՆԻ ՀԱՆՐԱՊԵՏՈՒԹՅԱՆ  2019 ԹՎԱԿԱՆԻ ՊԵՏԱԿԱՆ ԲՅՈՒՋԵԻ  ՄԱՍԻՆ» ՀԱՅԱՍՏԱՆԻ ՀԱՆՐԱՊԵՏՈՒԹՅԱՆ ՕՐԵՆՔԻ 2-ՐԴ ՀՈԴՎԱԾԻ ԱՂՅՈՒՍԱԿՈՒՄ ԿԱՏԱՐՎՈՂ ՓՈՓՈԽՈՒԹՅՈՒՆՆԵՐԸ</t>
  </si>
  <si>
    <t xml:space="preserve"> ՀԱՅԱՍՏԱՆԻ ՀԱՆՐԱՊԵՏՈՒԹՅԱՆ ԿԱՌԱՎԱՐՈՒԹՅԱՆ 2018 ԹՎԱԿԱՆԻ ԴԵԿՏԵՄԲԵՐԻ 27-Ի N 1515-Ն ՈՐՈՇՄԱՆ  N 3 ԵՎ 4 ՀԱՎԵԼՎԱԾՆԵՐՈՒՄ  ԿԱՏԱՐՎՈՂ ԼՐԱՑՈՒՄՆԵՐԸ ԵՎ ՓՈՓՈԽՈՒԹՅՈՒՆՆԵՐԸ</t>
  </si>
  <si>
    <t xml:space="preserve">«ՀԱՅԱUՏԱՆԻ ՀԱՆՐԱՊԵՏՈՒԹՅԱՆ 2019 ԹՎԱԿԱՆԻ ՊԵՏԱԿԱՆ ԲՅՈՒՋԵԻ ՄԱUԻՆ» ՀԱՅԱUՏԱՆԻ ՀԱՆՐԱՊԵՏՈՒԹՅԱՆ OՐԵՆՔԻ N 1 ՀԱՎԵԼՎԱԾԻ N 2 ԱՂՅՈՒՍԱԿՈՒՄ ԵՎ ՀԱՅԱՍՏԱՆԻ ՀԱՆՐԱՊԵՏՈՒԹՅԱՆ ԿԱՌԱՎԱՐՈՒԹՅԱՆ 2018 ԹՎԱԿԱՆԻ ԴԵԿՏԵՄԲԵՐԻ 27-Ի ԹԻՎ 1515-Ն ՈՐՈՇՄԱՆ N 5  ՀԱՎԵԼՎԱԾԻ  N 1  ԱՂՅՈՒՍԱԿՈՒՄ ԿԱՏԱՐՎՈՂ ԼՐԱՑՈՒՄՆԵՐԸ ՓՈՓՈԽՈՒԹՅՈՒՆՆԵՐԸ </t>
  </si>
  <si>
    <t xml:space="preserve">Մանկավարժահոգեբանական աջակցության կենտրոնների հիմնադրում /վերանորոգման աշխատանքներ/: Փոքրածավալ  ենթակառուցվածքների  հարմարեցում հանրակրթական թվով 10 ուսումնական հաստատություններում (վերանորոգման աշխատանքների իրականացում)   </t>
  </si>
  <si>
    <t xml:space="preserve">Մանկավարժահոգեբանական աջակցության կենտրոնների հիմնադրում /վերանորոգման աշխատանքներ/: Փոքրածավալ  ենթակառուցվածքների  հարմարեցում հանրակրթական թվով 10 ուսումնական հաստատությունների շենքերի վերանորոգման աշխատանքների իրականացում(վերանորոգման աշխատանքների իրականացում)              </t>
  </si>
  <si>
    <t>56371.7</t>
  </si>
  <si>
    <t>Կրթությանը տրամադրվող օժանդակ ծառայություններ,                                               այդ թվում՝</t>
  </si>
  <si>
    <t>ԿՐԹՈՒԹՅՈՒՆ,                                                          այդ թվում՝</t>
  </si>
  <si>
    <t>Կրթությանը տրամադրվող օժանդակ ծառայություններ,                                         այդ թվում՝</t>
  </si>
  <si>
    <t xml:space="preserve">Ցուցանիշների փոփոխությունը (գումարների  ավելացումները նշված են դրական նշանով)     </t>
  </si>
  <si>
    <t xml:space="preserve"> Ցուցանիշների փոփոխությունը                                                        (ավելացումները նշված են դրական նշանով)                                                                                                                        </t>
  </si>
  <si>
    <t xml:space="preserve">Ցուցանիշների փոփոխությունը (ավելացումները նշված են դրական նշանով)     </t>
  </si>
  <si>
    <t>Գումարը</t>
  </si>
  <si>
    <t>Գումարը (հազար դրամով) Ցուցանիշների փոփոխությունները       (ավելացումները նշված են դրական նշանով)</t>
  </si>
  <si>
    <t>«ՀԱՅԱՍՏԱՆԻ ՀԱՆՐԱՊԵՏՈՒԹՅԱՆ  2019 ԹՎԱԿԱՆԻ ՊԵՏԱԿԱՆ ԲՅՈՒՋԵԻ  ՄԱՍԻՆ» ՀԱՅԱՍՏԱՆԻ ՀԱՆՐԱՊԵՏՈՒԹՅԱՆ ՕՐԵՆՔԻ 1-ԻՆ ՀԱՎԵԼՎԱԾԻ 8-ՐԴ  ԱՂՅՈՒՍԱԿՈՒՄ ԿԱՏԱՐՎՈՂ ՓՈՓՈԽՈՒԹՅՈՒՆՆԵՐԸ ԵՎ ԼՐԱՑՈՒՄՆԵՐԸ</t>
  </si>
  <si>
    <t xml:space="preserve">ՀԱՅԱՍՏԱՆԻ ՀԱՆՐԱՊԵՏՈՒԹՅԱՆ 2019 ԹՎԱԿԱՆԻ ՊԵՏԱԿԱՆ ԲՅՈՒՋԵԻ ՄԱՍԻՆ ՀԱՅԱՍՏԱՆԻ ՀԱՆՐԱՊԵՏՈՒԹՅԱՆ ՕՐԵՆՔԻ N1 ՀԱՎԵԼՎԱԾԻ N5 ԱՂՅՈՒՍԱԿՈՒՄ ԵՎ ՀԱՅԱՍՏԱՆԻ ՀԱՆՐԱՊԵՏՈՒԹՅԱՆ ԿԱՌԱՎԱՐՈՒԹՅԱՆ 2018 ԹՎԱԿԱՆԻ ԴԵԿՏԵՄԲԵՐԻ 27-Ի N 1515-Ն ՈՐՈՇՄԱՆ N 5 ՀԱՎԵԼՎԱԾԻ N 4 ԱՂՅՈՒՍԱԿՈՒՄ ԿԱՏԱՐՎՈՂ ԼՐԱՑՈՒՄՆԵՐԸ ԵՎ ՓՈՓՈԽՈՒԹՅՈՒՆՆԵՐԸ </t>
  </si>
  <si>
    <t xml:space="preserve">ՀԱՅԱՍՏԱՆԻ ՀԱՆՐԱՊԵՏՈՒԹՅԱՆ ԿԱՌԱՎԱՐՈՒԹՅԱՆ 2018 ԹՎԱԿԱՆԻ ԴԵԿՏԵՄԲԵՐԻ 27-Ի N 1515-Ն ՈՐՈՇՄԱՆ N 10 ՀԱՎԵԼՎԱԾԻ  ԿԱՏԱՐՎՈՂ ԼՐԱՑՈՒՄՆԵՐԸ ԵՎ ՓՈՓՈԽՈՒԹՅՈՒՆՆԵՐԸ </t>
  </si>
  <si>
    <t>ԸՆԴԱՄԵՆԸ ԴԵՖԻՑԻՏ (ՊԱԿԱՍՈՒՐԴ)</t>
  </si>
  <si>
    <t xml:space="preserve"> ԴԵՖԻՑԻՏ (ՊԱԿԱՍՈՒՐԴ) ՖԻՆԱՆՍԱՎՈՐՄԱՆ ԱՂԲՅՈՒՐՆԵՐ</t>
  </si>
  <si>
    <t>ՀԱՅԱՍՏԱՆԻ ՀԱՆՐԱՊԵՏՈՒԹՅԱՆ ԿԱՌԱՎԱՐՈՒԹՅԱՆ 2018 ԹՎԱԿԱՆԻ ԴԵԿՏԵՄԲԵՐԻ 27-Ի N 1515-Ն ՈՐՈՇՄԱՆ N 11 ՀԱՎԵԼՎԱԾԻ N 11.16 ԱՂՅՈՒՍԱԿՈՒՄ ԿԱՏԱՐՎՈՂ ՓՈՓՈԽՈՒԹՅՈՒՆՆԵՐԸ ԵՎ ԼՐԱՑՈՒՄՆԵՐԸ</t>
  </si>
  <si>
    <t>ՀԱՅԱՍՏԱՆԻ ՀԱՆՐԱՊԵՏՈՒԹՅԱՆ ԿԱՌԱՎԱՐՈՒԹՅԱՆ 2018 ԹՎԱԿԱՆԻ ԴԵԿՏԵՄԲԵՐԻ 27-Ի N 1515-Ն ՈՐՈՇՄԱՆ N 11.1 ՀԱՎԵԼՎԱԾԻ N 11.1.16 ԱՂՅՈՒՍԱԿՈՒՄ ԿԱՏԱՐՎՈՂ ՓՈՓՈԽՈՒԹՅՈՒՆՆԵՐԸ ԵՎ ԼՐԱՑՈՒՄՆԵՐԸ</t>
  </si>
  <si>
    <t>9019   31001  Ներառական կրթության համակարգի ներդնում</t>
  </si>
  <si>
    <t>ՀԱՅԱՍՏԱՆԻ ՀԱՆՐԱՊԵՏՈՒԹՅԱՆ ԿԱՌԱՎԱՐՈՒԹՅԱՆ 2018 ԹՎԱԿԱՆԻ ԴԵԿՏԵՄԲԵՐԻ 27-Ի N 1515-Ն ՈՐՈՇՄԱՆ N 12 ՀԱՎԵԼՎԱԾՈՒՄ ԿԱՏԱՐՎՈՂ ՓՈՓՈԽՈՒԹՅՈՒՆՆԵՐԸ ԵՎ ԼՐԱՑՈՒՄՆԵՐԸ</t>
  </si>
  <si>
    <t>Հավելված N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</si>
</sst>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64" formatCode="_-* #,##0.00_р_._-;\-* #,##0.00_р_._-;_-* &quot;-&quot;??_р_._-;_-@_-"/>
    <numFmt numFmtId="165" formatCode="_ * #,##0.00_)_ _ ;_ * \(#,##0.00\)_ _ ;_ * &quot;-&quot;??_)_ _ ;_ @_ "/>
    <numFmt numFmtId="166" formatCode="#,##0.0"/>
    <numFmt numFmtId="167" formatCode="_-* #,##0.0_р_._-;\-* #,##0.0_р_._-;_-* &quot;-&quot;??_р_._-;_-@_-"/>
    <numFmt numFmtId="168" formatCode="0.0"/>
    <numFmt numFmtId="169" formatCode="_-* #,##0.0_р_._-;\-* #,##0.0_р_._-;_-* &quot;-&quot;?_р_._-;_-@_-"/>
    <numFmt numFmtId="170" formatCode="#,##0.0_);\(#,##0.0\)"/>
    <numFmt numFmtId="171" formatCode="0.0_);\(0.0\)"/>
  </numFmts>
  <fonts count="61">
    <font>
      <sz val="10"/>
      <name val="Arial"/>
      <charset val="204"/>
    </font>
    <font>
      <sz val="10"/>
      <name val="Arial"/>
      <charset val="204"/>
    </font>
    <font>
      <sz val="10"/>
      <name val="Arial Armenian"/>
      <family val="2"/>
    </font>
    <font>
      <sz val="10"/>
      <name val="Arial Armenian"/>
      <family val="2"/>
    </font>
    <font>
      <sz val="10"/>
      <name val="Times Armenian"/>
      <family val="1"/>
    </font>
    <font>
      <sz val="8"/>
      <name val="Arial"/>
      <family val="2"/>
    </font>
    <font>
      <sz val="10"/>
      <name val="Arial Armenian"/>
      <family val="2"/>
    </font>
    <font>
      <sz val="11"/>
      <color indexed="8"/>
      <name val="Times Armenian"/>
      <family val="2"/>
    </font>
    <font>
      <sz val="11"/>
      <color indexed="9"/>
      <name val="Times Armenian"/>
      <family val="2"/>
    </font>
    <font>
      <sz val="11"/>
      <color indexed="20"/>
      <name val="Times Armenian"/>
      <family val="2"/>
    </font>
    <font>
      <b/>
      <sz val="11"/>
      <color indexed="52"/>
      <name val="Times Armenian"/>
      <family val="2"/>
    </font>
    <font>
      <b/>
      <sz val="11"/>
      <color indexed="9"/>
      <name val="Times Armenian"/>
      <family val="2"/>
    </font>
    <font>
      <i/>
      <sz val="11"/>
      <color indexed="23"/>
      <name val="Times Armenian"/>
      <family val="2"/>
    </font>
    <font>
      <sz val="11"/>
      <color indexed="17"/>
      <name val="Times Armenian"/>
      <family val="2"/>
    </font>
    <font>
      <b/>
      <sz val="15"/>
      <color indexed="56"/>
      <name val="Times Armenian"/>
      <family val="2"/>
    </font>
    <font>
      <b/>
      <sz val="13"/>
      <color indexed="56"/>
      <name val="Times Armenian"/>
      <family val="2"/>
    </font>
    <font>
      <b/>
      <sz val="11"/>
      <color indexed="56"/>
      <name val="Times Armenian"/>
      <family val="2"/>
    </font>
    <font>
      <sz val="11"/>
      <color indexed="62"/>
      <name val="Times Armenian"/>
      <family val="2"/>
    </font>
    <font>
      <sz val="11"/>
      <color indexed="52"/>
      <name val="Times Armenian"/>
      <family val="2"/>
    </font>
    <font>
      <sz val="11"/>
      <color indexed="60"/>
      <name val="Times Armenian"/>
      <family val="2"/>
    </font>
    <font>
      <b/>
      <sz val="11"/>
      <color indexed="63"/>
      <name val="Times Armenian"/>
      <family val="2"/>
    </font>
    <font>
      <b/>
      <sz val="18"/>
      <color indexed="56"/>
      <name val="Cambria"/>
      <family val="2"/>
    </font>
    <font>
      <b/>
      <sz val="11"/>
      <color indexed="8"/>
      <name val="Times Armenian"/>
      <family val="2"/>
    </font>
    <font>
      <sz val="11"/>
      <color indexed="10"/>
      <name val="Times Armenian"/>
      <family val="2"/>
    </font>
    <font>
      <sz val="10"/>
      <name val="Arial"/>
      <family val="2"/>
      <charset val="204"/>
    </font>
    <font>
      <sz val="10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  <font>
      <sz val="10"/>
      <color indexed="9"/>
      <name val="GHEA Grapalat"/>
      <family val="3"/>
    </font>
    <font>
      <b/>
      <sz val="9"/>
      <name val="GHEA Grapalat"/>
      <family val="3"/>
    </font>
    <font>
      <sz val="9"/>
      <name val="GHEA Grapalat"/>
      <family val="3"/>
    </font>
    <font>
      <sz val="10"/>
      <name val="Arial"/>
      <family val="2"/>
    </font>
    <font>
      <sz val="11"/>
      <name val="GHEA Grapalat"/>
      <family val="3"/>
    </font>
    <font>
      <b/>
      <sz val="12"/>
      <name val="GHEA Grapalat"/>
      <family val="3"/>
    </font>
    <font>
      <sz val="12"/>
      <name val="GHEA Grapalat"/>
      <family val="3"/>
    </font>
    <font>
      <u/>
      <sz val="12"/>
      <name val="GHEA Grapalat"/>
      <family val="3"/>
    </font>
    <font>
      <sz val="10"/>
      <name val="Arial"/>
      <family val="2"/>
    </font>
    <font>
      <sz val="8"/>
      <name val="Arial"/>
      <family val="2"/>
    </font>
    <font>
      <sz val="14"/>
      <name val="GHEA Grapalat"/>
      <family val="3"/>
    </font>
    <font>
      <b/>
      <i/>
      <sz val="12"/>
      <name val="GHEA Grapalat"/>
      <family val="3"/>
    </font>
    <font>
      <b/>
      <sz val="10"/>
      <name val="GHEA Grapalat"/>
      <family val="2"/>
    </font>
    <font>
      <sz val="10"/>
      <name val="Arial Unicode"/>
      <family val="2"/>
    </font>
    <font>
      <i/>
      <sz val="10"/>
      <name val="GHEA Grapalat"/>
      <family val="3"/>
    </font>
    <font>
      <sz val="10"/>
      <name val="Times Armenian"/>
    </font>
    <font>
      <i/>
      <sz val="9"/>
      <name val="GHEA Grapalat"/>
      <family val="3"/>
    </font>
    <font>
      <i/>
      <sz val="10"/>
      <name val="Times Armenian"/>
      <family val="1"/>
    </font>
    <font>
      <b/>
      <i/>
      <sz val="9"/>
      <name val="GHEA Grapalat"/>
      <family val="3"/>
    </font>
    <font>
      <u/>
      <sz val="9"/>
      <name val="GHEA Grapalat"/>
      <family val="3"/>
    </font>
    <font>
      <b/>
      <sz val="11"/>
      <name val="GHEA Grapalat"/>
      <family val="3"/>
    </font>
    <font>
      <sz val="11"/>
      <color theme="1"/>
      <name val="Calibri"/>
      <family val="2"/>
      <charset val="1"/>
      <scheme val="minor"/>
    </font>
    <font>
      <sz val="10"/>
      <color theme="1"/>
      <name val="GHEA Grapalat"/>
      <family val="3"/>
    </font>
    <font>
      <sz val="10"/>
      <color theme="1"/>
      <name val="Calibri"/>
      <family val="2"/>
      <charset val="1"/>
      <scheme val="minor"/>
    </font>
    <font>
      <b/>
      <sz val="10"/>
      <color theme="1"/>
      <name val="GHEA Grapalat"/>
      <family val="3"/>
    </font>
    <font>
      <sz val="9"/>
      <color theme="1"/>
      <name val="GHEA Grapalat"/>
      <family val="3"/>
    </font>
    <font>
      <sz val="11"/>
      <color rgb="FFFF0000"/>
      <name val="GHEA Grapalat"/>
      <family val="3"/>
    </font>
    <font>
      <b/>
      <sz val="9"/>
      <color rgb="FFFF0000"/>
      <name val="GHEA Grapalat"/>
      <family val="3"/>
    </font>
    <font>
      <b/>
      <sz val="9"/>
      <color theme="1"/>
      <name val="GHEA Grapalat"/>
      <family val="3"/>
    </font>
    <font>
      <sz val="9"/>
      <color rgb="FFFF0000"/>
      <name val="GHEA Grapalat"/>
      <family val="3"/>
    </font>
    <font>
      <sz val="12"/>
      <color theme="1"/>
      <name val="GHEA Grapalat"/>
      <family val="3"/>
    </font>
    <font>
      <b/>
      <sz val="11"/>
      <color rgb="FF000000"/>
      <name val="GHEA Grapalat"/>
      <family val="3"/>
    </font>
    <font>
      <sz val="11"/>
      <color rgb="FF000000"/>
      <name val="GHEA Grapalat"/>
      <family val="3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0">
    <xf numFmtId="0" fontId="0" fillId="0" borderId="0"/>
    <xf numFmtId="0" fontId="1" fillId="0" borderId="0"/>
    <xf numFmtId="0" fontId="31" fillId="0" borderId="0"/>
    <xf numFmtId="0" fontId="31" fillId="0" borderId="0"/>
    <xf numFmtId="0" fontId="36" fillId="0" borderId="0"/>
    <xf numFmtId="0" fontId="31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24" fillId="0" borderId="0"/>
    <xf numFmtId="0" fontId="31" fillId="0" borderId="0"/>
    <xf numFmtId="0" fontId="31" fillId="0" borderId="0"/>
    <xf numFmtId="0" fontId="43" fillId="0" borderId="0"/>
    <xf numFmtId="0" fontId="49" fillId="0" borderId="0"/>
    <xf numFmtId="0" fontId="41" fillId="0" borderId="0"/>
    <xf numFmtId="0" fontId="4" fillId="0" borderId="0"/>
    <xf numFmtId="0" fontId="3" fillId="0" borderId="0"/>
    <xf numFmtId="0" fontId="4" fillId="0" borderId="0"/>
    <xf numFmtId="0" fontId="7" fillId="23" borderId="7" applyNumberFormat="0" applyFont="0" applyAlignment="0" applyProtection="0"/>
    <xf numFmtId="0" fontId="20" fillId="20" borderId="8" applyNumberFormat="0" applyAlignment="0" applyProtection="0"/>
    <xf numFmtId="9" fontId="6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31" fillId="0" borderId="0"/>
    <xf numFmtId="164" fontId="31" fillId="0" borderId="0" applyFont="0" applyFill="0" applyBorder="0" applyAlignment="0" applyProtection="0"/>
  </cellStyleXfs>
  <cellXfs count="359">
    <xf numFmtId="0" fontId="0" fillId="0" borderId="0" xfId="0"/>
    <xf numFmtId="0" fontId="25" fillId="0" borderId="0" xfId="0" applyFont="1"/>
    <xf numFmtId="0" fontId="26" fillId="0" borderId="0" xfId="0" applyFont="1" applyFill="1" applyAlignment="1"/>
    <xf numFmtId="0" fontId="27" fillId="0" borderId="0" xfId="0" applyFont="1" applyFill="1" applyAlignment="1">
      <alignment wrapText="1"/>
    </xf>
    <xf numFmtId="0" fontId="26" fillId="0" borderId="0" xfId="0" applyFont="1" applyFill="1" applyAlignment="1">
      <alignment horizontal="right" vertical="center"/>
    </xf>
    <xf numFmtId="0" fontId="26" fillId="0" borderId="0" xfId="0" applyFont="1" applyBorder="1" applyAlignment="1">
      <alignment wrapText="1"/>
    </xf>
    <xf numFmtId="0" fontId="25" fillId="0" borderId="0" xfId="0" applyFont="1" applyBorder="1"/>
    <xf numFmtId="165" fontId="25" fillId="0" borderId="0" xfId="0" applyNumberFormat="1" applyFont="1"/>
    <xf numFmtId="0" fontId="25" fillId="0" borderId="0" xfId="0" applyFont="1" applyFill="1"/>
    <xf numFmtId="0" fontId="26" fillId="0" borderId="0" xfId="0" applyFont="1" applyFill="1" applyBorder="1" applyAlignment="1">
      <alignment wrapText="1"/>
    </xf>
    <xf numFmtId="0" fontId="25" fillId="0" borderId="0" xfId="0" applyFont="1" applyFill="1" applyBorder="1"/>
    <xf numFmtId="3" fontId="25" fillId="0" borderId="0" xfId="47" applyNumberFormat="1" applyFont="1" applyFill="1" applyBorder="1" applyAlignment="1">
      <alignment horizontal="center" vertical="center" wrapText="1"/>
    </xf>
    <xf numFmtId="0" fontId="27" fillId="0" borderId="0" xfId="68" applyFont="1" applyFill="1" applyBorder="1" applyAlignment="1">
      <alignment vertical="center" wrapText="1"/>
    </xf>
    <xf numFmtId="4" fontId="27" fillId="0" borderId="0" xfId="68" applyNumberFormat="1" applyFont="1" applyFill="1" applyAlignment="1">
      <alignment vertical="center" wrapText="1"/>
    </xf>
    <xf numFmtId="0" fontId="27" fillId="0" borderId="0" xfId="68" applyFont="1" applyFill="1" applyAlignment="1">
      <alignment vertical="center" wrapText="1"/>
    </xf>
    <xf numFmtId="4" fontId="25" fillId="0" borderId="0" xfId="69" applyNumberFormat="1" applyFont="1" applyFill="1" applyAlignment="1">
      <alignment vertical="center" wrapText="1"/>
    </xf>
    <xf numFmtId="0" fontId="25" fillId="0" borderId="0" xfId="69" applyFont="1" applyFill="1" applyAlignment="1">
      <alignment horizontal="center" vertical="center" wrapText="1"/>
    </xf>
    <xf numFmtId="0" fontId="25" fillId="0" borderId="0" xfId="0" applyFont="1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5" fillId="0" borderId="0" xfId="0" applyFont="1" applyAlignment="1">
      <alignment vertical="center"/>
    </xf>
    <xf numFmtId="169" fontId="25" fillId="0" borderId="0" xfId="0" applyNumberFormat="1" applyFont="1" applyFill="1" applyBorder="1" applyAlignment="1">
      <alignment vertical="center"/>
    </xf>
    <xf numFmtId="169" fontId="25" fillId="0" borderId="0" xfId="0" applyNumberFormat="1" applyFont="1" applyBorder="1" applyAlignment="1">
      <alignment vertical="center"/>
    </xf>
    <xf numFmtId="167" fontId="25" fillId="0" borderId="0" xfId="33" applyNumberFormat="1" applyFont="1" applyFill="1" applyBorder="1" applyAlignment="1">
      <alignment vertical="center"/>
    </xf>
    <xf numFmtId="169" fontId="28" fillId="0" borderId="0" xfId="0" applyNumberFormat="1" applyFont="1" applyBorder="1" applyAlignment="1">
      <alignment vertical="center"/>
    </xf>
    <xf numFmtId="165" fontId="25" fillId="0" borderId="0" xfId="0" applyNumberFormat="1" applyFont="1" applyBorder="1" applyAlignment="1">
      <alignment vertical="center"/>
    </xf>
    <xf numFmtId="43" fontId="25" fillId="0" borderId="0" xfId="0" applyNumberFormat="1" applyFont="1" applyAlignment="1">
      <alignment vertical="center"/>
    </xf>
    <xf numFmtId="0" fontId="25" fillId="0" borderId="0" xfId="0" applyFont="1" applyFill="1" applyAlignment="1">
      <alignment wrapText="1"/>
    </xf>
    <xf numFmtId="43" fontId="25" fillId="0" borderId="0" xfId="0" applyNumberFormat="1" applyFont="1"/>
    <xf numFmtId="0" fontId="32" fillId="0" borderId="0" xfId="0" applyFont="1"/>
    <xf numFmtId="0" fontId="33" fillId="0" borderId="0" xfId="0" applyFont="1" applyBorder="1" applyAlignment="1">
      <alignment horizontal="center" wrapText="1"/>
    </xf>
    <xf numFmtId="0" fontId="34" fillId="0" borderId="0" xfId="0" applyFont="1" applyFill="1"/>
    <xf numFmtId="0" fontId="34" fillId="0" borderId="0" xfId="0" applyFont="1" applyFill="1" applyAlignment="1">
      <alignment horizontal="right"/>
    </xf>
    <xf numFmtId="0" fontId="34" fillId="0" borderId="0" xfId="0" applyFont="1" applyFill="1" applyAlignment="1">
      <alignment horizontal="center" wrapText="1"/>
    </xf>
    <xf numFmtId="0" fontId="34" fillId="0" borderId="0" xfId="0" applyFont="1" applyFill="1" applyAlignment="1">
      <alignment wrapText="1"/>
    </xf>
    <xf numFmtId="0" fontId="34" fillId="0" borderId="0" xfId="0" applyFont="1" applyFill="1" applyBorder="1" applyAlignment="1">
      <alignment horizontal="center" wrapText="1"/>
    </xf>
    <xf numFmtId="0" fontId="34" fillId="0" borderId="0" xfId="0" applyFont="1"/>
    <xf numFmtId="0" fontId="34" fillId="0" borderId="0" xfId="0" applyFont="1" applyAlignment="1">
      <alignment horizontal="right"/>
    </xf>
    <xf numFmtId="0" fontId="34" fillId="0" borderId="0" xfId="0" applyFont="1" applyBorder="1" applyAlignment="1">
      <alignment horizontal="center" wrapText="1"/>
    </xf>
    <xf numFmtId="0" fontId="34" fillId="0" borderId="11" xfId="0" applyFont="1" applyBorder="1"/>
    <xf numFmtId="0" fontId="34" fillId="0" borderId="0" xfId="68" applyFont="1" applyFill="1" applyAlignment="1">
      <alignment horizontal="right" vertical="center" wrapText="1"/>
    </xf>
    <xf numFmtId="0" fontId="33" fillId="0" borderId="0" xfId="68" applyFont="1" applyFill="1" applyAlignment="1">
      <alignment horizontal="right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right" wrapText="1"/>
    </xf>
    <xf numFmtId="0" fontId="34" fillId="0" borderId="11" xfId="0" applyFont="1" applyBorder="1" applyAlignment="1">
      <alignment horizontal="left" vertical="center"/>
    </xf>
    <xf numFmtId="0" fontId="34" fillId="0" borderId="11" xfId="0" applyNumberFormat="1" applyFont="1" applyBorder="1" applyAlignment="1">
      <alignment horizontal="center" vertical="center" wrapText="1"/>
    </xf>
    <xf numFmtId="0" fontId="34" fillId="0" borderId="0" xfId="0" applyFont="1" applyFill="1" applyAlignment="1"/>
    <xf numFmtId="0" fontId="34" fillId="0" borderId="0" xfId="0" applyFont="1" applyAlignment="1">
      <alignment horizontal="center" vertical="center" wrapText="1"/>
    </xf>
    <xf numFmtId="0" fontId="34" fillId="25" borderId="11" xfId="0" applyFont="1" applyFill="1" applyBorder="1" applyAlignment="1">
      <alignment horizontal="center" vertical="center" wrapText="1"/>
    </xf>
    <xf numFmtId="168" fontId="34" fillId="0" borderId="0" xfId="0" applyNumberFormat="1" applyFont="1" applyAlignment="1">
      <alignment horizontal="center" vertical="center" wrapText="1"/>
    </xf>
    <xf numFmtId="0" fontId="34" fillId="0" borderId="12" xfId="0" applyFont="1" applyFill="1" applyBorder="1" applyAlignment="1">
      <alignment horizontal="right" wrapText="1"/>
    </xf>
    <xf numFmtId="0" fontId="50" fillId="0" borderId="10" xfId="0" applyFont="1" applyBorder="1" applyAlignment="1">
      <alignment horizontal="center" vertical="top" wrapText="1"/>
    </xf>
    <xf numFmtId="0" fontId="50" fillId="0" borderId="11" xfId="0" applyFont="1" applyBorder="1" applyAlignment="1">
      <alignment horizontal="center" vertical="center" wrapText="1"/>
    </xf>
    <xf numFmtId="0" fontId="50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left" vertical="top" wrapText="1"/>
    </xf>
    <xf numFmtId="0" fontId="26" fillId="0" borderId="0" xfId="0" applyFont="1" applyAlignment="1">
      <alignment horizontal="left" vertical="top" wrapText="1"/>
    </xf>
    <xf numFmtId="0" fontId="0" fillId="0" borderId="11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40" fillId="0" borderId="11" xfId="0" applyFont="1" applyBorder="1" applyAlignment="1">
      <alignment horizontal="left" vertical="top" wrapText="1"/>
    </xf>
    <xf numFmtId="0" fontId="50" fillId="0" borderId="11" xfId="0" applyFont="1" applyBorder="1" applyAlignment="1">
      <alignment horizontal="left" vertical="top" wrapText="1"/>
    </xf>
    <xf numFmtId="0" fontId="51" fillId="26" borderId="16" xfId="0" applyFont="1" applyFill="1" applyBorder="1" applyAlignment="1">
      <alignment horizontal="center" vertical="top" wrapText="1"/>
    </xf>
    <xf numFmtId="0" fontId="51" fillId="26" borderId="13" xfId="0" applyFont="1" applyFill="1" applyBorder="1" applyAlignment="1">
      <alignment horizontal="center" vertical="top" wrapText="1"/>
    </xf>
    <xf numFmtId="0" fontId="51" fillId="26" borderId="17" xfId="0" applyFont="1" applyFill="1" applyBorder="1" applyAlignment="1">
      <alignment horizontal="center" vertical="top" wrapText="1"/>
    </xf>
    <xf numFmtId="0" fontId="30" fillId="0" borderId="0" xfId="64" applyFont="1" applyFill="1" applyAlignment="1">
      <alignment horizontal="right"/>
    </xf>
    <xf numFmtId="0" fontId="30" fillId="0" borderId="0" xfId="64" applyFont="1" applyFill="1" applyAlignment="1">
      <alignment horizontal="right" vertical="center"/>
    </xf>
    <xf numFmtId="0" fontId="54" fillId="0" borderId="0" xfId="67" applyFont="1"/>
    <xf numFmtId="0" fontId="30" fillId="0" borderId="0" xfId="67" applyFont="1" applyFill="1" applyAlignment="1">
      <alignment horizontal="right"/>
    </xf>
    <xf numFmtId="0" fontId="4" fillId="0" borderId="0" xfId="67"/>
    <xf numFmtId="0" fontId="32" fillId="0" borderId="0" xfId="67" applyFont="1"/>
    <xf numFmtId="0" fontId="27" fillId="0" borderId="0" xfId="67" applyFont="1"/>
    <xf numFmtId="0" fontId="27" fillId="0" borderId="0" xfId="67" applyFont="1" applyBorder="1" applyAlignment="1"/>
    <xf numFmtId="0" fontId="29" fillId="0" borderId="15" xfId="67" applyFont="1" applyFill="1" applyBorder="1" applyAlignment="1">
      <alignment horizontal="center" vertical="center" wrapText="1"/>
    </xf>
    <xf numFmtId="0" fontId="29" fillId="0" borderId="11" xfId="67" applyFont="1" applyFill="1" applyBorder="1" applyAlignment="1">
      <alignment horizontal="center" vertical="center" wrapText="1"/>
    </xf>
    <xf numFmtId="0" fontId="30" fillId="0" borderId="11" xfId="67" applyFont="1" applyFill="1" applyBorder="1" applyAlignment="1">
      <alignment horizontal="center" wrapText="1"/>
    </xf>
    <xf numFmtId="0" fontId="45" fillId="0" borderId="11" xfId="67" applyFont="1" applyBorder="1"/>
    <xf numFmtId="0" fontId="44" fillId="0" borderId="15" xfId="67" applyFont="1" applyFill="1" applyBorder="1" applyAlignment="1">
      <alignment horizontal="left" vertical="center" wrapText="1"/>
    </xf>
    <xf numFmtId="0" fontId="29" fillId="0" borderId="11" xfId="67" applyFont="1" applyBorder="1" applyAlignment="1">
      <alignment horizontal="center" vertical="center"/>
    </xf>
    <xf numFmtId="0" fontId="30" fillId="0" borderId="11" xfId="67" applyFont="1" applyFill="1" applyBorder="1" applyAlignment="1">
      <alignment horizontal="left" vertical="center" wrapText="1"/>
    </xf>
    <xf numFmtId="168" fontId="42" fillId="0" borderId="11" xfId="67" applyNumberFormat="1" applyFont="1" applyBorder="1" applyAlignment="1">
      <alignment horizontal="center"/>
    </xf>
    <xf numFmtId="0" fontId="42" fillId="0" borderId="15" xfId="67" applyFont="1" applyBorder="1" applyAlignment="1">
      <alignment horizontal="center" vertical="center" wrapText="1"/>
    </xf>
    <xf numFmtId="0" fontId="4" fillId="0" borderId="11" xfId="67" applyBorder="1"/>
    <xf numFmtId="0" fontId="30" fillId="0" borderId="15" xfId="67" applyFont="1" applyFill="1" applyBorder="1" applyAlignment="1">
      <alignment horizontal="left" vertical="center" wrapText="1"/>
    </xf>
    <xf numFmtId="0" fontId="30" fillId="0" borderId="11" xfId="67" applyFont="1" applyBorder="1"/>
    <xf numFmtId="0" fontId="29" fillId="0" borderId="11" xfId="67" applyFont="1" applyBorder="1" applyAlignment="1">
      <alignment horizontal="center"/>
    </xf>
    <xf numFmtId="0" fontId="42" fillId="0" borderId="11" xfId="67" applyFont="1" applyBorder="1" applyAlignment="1">
      <alignment horizontal="left" vertical="top" wrapText="1"/>
    </xf>
    <xf numFmtId="0" fontId="30" fillId="0" borderId="11" xfId="67" applyFont="1" applyBorder="1" applyAlignment="1">
      <alignment wrapText="1"/>
    </xf>
    <xf numFmtId="0" fontId="32" fillId="0" borderId="11" xfId="67" applyFont="1" applyBorder="1"/>
    <xf numFmtId="0" fontId="29" fillId="0" borderId="0" xfId="67" applyFont="1" applyFill="1"/>
    <xf numFmtId="0" fontId="55" fillId="0" borderId="0" xfId="67" applyFont="1"/>
    <xf numFmtId="0" fontId="56" fillId="26" borderId="11" xfId="67" applyFont="1" applyFill="1" applyBorder="1" applyAlignment="1">
      <alignment vertical="top" wrapText="1"/>
    </xf>
    <xf numFmtId="0" fontId="50" fillId="0" borderId="0" xfId="67" applyFont="1"/>
    <xf numFmtId="0" fontId="30" fillId="0" borderId="11" xfId="67" applyFont="1" applyFill="1" applyBorder="1" applyAlignment="1">
      <alignment horizontal="right" vertical="top" wrapText="1"/>
    </xf>
    <xf numFmtId="0" fontId="47" fillId="0" borderId="11" xfId="67" applyFont="1" applyFill="1" applyBorder="1" applyAlignment="1">
      <alignment vertical="center" wrapText="1"/>
    </xf>
    <xf numFmtId="0" fontId="33" fillId="0" borderId="0" xfId="67" applyFont="1" applyFill="1"/>
    <xf numFmtId="0" fontId="33" fillId="0" borderId="11" xfId="67" applyFont="1" applyFill="1" applyBorder="1" applyAlignment="1">
      <alignment horizontal="left" vertical="center"/>
    </xf>
    <xf numFmtId="0" fontId="34" fillId="0" borderId="0" xfId="67" applyFont="1" applyFill="1"/>
    <xf numFmtId="0" fontId="34" fillId="0" borderId="11" xfId="67" applyFont="1" applyFill="1" applyBorder="1" applyAlignment="1">
      <alignment horizontal="left" vertical="center"/>
    </xf>
    <xf numFmtId="0" fontId="34" fillId="0" borderId="15" xfId="67" applyFont="1" applyFill="1" applyBorder="1" applyAlignment="1">
      <alignment horizontal="left" vertical="center"/>
    </xf>
    <xf numFmtId="0" fontId="34" fillId="0" borderId="20" xfId="67" applyFont="1" applyFill="1" applyBorder="1" applyAlignment="1">
      <alignment horizontal="left" vertical="center" wrapText="1"/>
    </xf>
    <xf numFmtId="0" fontId="34" fillId="0" borderId="15" xfId="67" applyFont="1" applyFill="1" applyBorder="1" applyAlignment="1">
      <alignment horizontal="left" vertical="top"/>
    </xf>
    <xf numFmtId="0" fontId="34" fillId="0" borderId="20" xfId="67" applyFont="1" applyFill="1" applyBorder="1" applyAlignment="1">
      <alignment horizontal="left" vertical="top" wrapText="1"/>
    </xf>
    <xf numFmtId="0" fontId="34" fillId="0" borderId="15" xfId="67" applyFont="1" applyFill="1" applyBorder="1" applyAlignment="1">
      <alignment horizontal="left" vertical="top" wrapText="1"/>
    </xf>
    <xf numFmtId="0" fontId="34" fillId="0" borderId="11" xfId="67" applyFont="1" applyFill="1" applyBorder="1" applyAlignment="1">
      <alignment horizontal="left" vertical="top" wrapText="1"/>
    </xf>
    <xf numFmtId="0" fontId="34" fillId="0" borderId="11" xfId="67" applyFont="1" applyFill="1" applyBorder="1" applyAlignment="1">
      <alignment horizontal="left" vertical="center" wrapText="1"/>
    </xf>
    <xf numFmtId="0" fontId="34" fillId="0" borderId="11" xfId="67" applyFont="1" applyFill="1" applyBorder="1" applyAlignment="1">
      <alignment horizontal="right" vertical="top" wrapText="1"/>
    </xf>
    <xf numFmtId="0" fontId="35" fillId="0" borderId="11" xfId="67" applyFont="1" applyFill="1" applyBorder="1" applyAlignment="1">
      <alignment vertical="center" wrapText="1"/>
    </xf>
    <xf numFmtId="0" fontId="25" fillId="0" borderId="11" xfId="67" applyFont="1" applyFill="1" applyBorder="1" applyAlignment="1">
      <alignment horizontal="left" vertical="center"/>
    </xf>
    <xf numFmtId="0" fontId="30" fillId="26" borderId="11" xfId="0" applyFont="1" applyFill="1" applyBorder="1" applyAlignment="1">
      <alignment horizontal="center" vertical="center" wrapText="1"/>
    </xf>
    <xf numFmtId="1" fontId="57" fillId="26" borderId="11" xfId="0" applyNumberFormat="1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2" fontId="34" fillId="0" borderId="0" xfId="0" applyNumberFormat="1" applyFont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21" xfId="67" applyFont="1" applyFill="1" applyBorder="1" applyAlignment="1">
      <alignment horizontal="left" vertical="center" wrapText="1"/>
    </xf>
    <xf numFmtId="0" fontId="34" fillId="0" borderId="11" xfId="0" applyFont="1" applyBorder="1" applyAlignment="1">
      <alignment horizontal="center" vertical="center" wrapText="1"/>
    </xf>
    <xf numFmtId="0" fontId="33" fillId="0" borderId="11" xfId="0" applyFont="1" applyFill="1" applyBorder="1" applyAlignment="1">
      <alignment horizontal="center" vertical="center" wrapText="1"/>
    </xf>
    <xf numFmtId="0" fontId="34" fillId="24" borderId="0" xfId="0" applyFont="1" applyFill="1" applyBorder="1" applyAlignment="1">
      <alignment vertical="center" wrapText="1"/>
    </xf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0" xfId="64" applyFont="1" applyFill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34" fillId="0" borderId="0" xfId="0" applyFont="1" applyFill="1" applyBorder="1" applyAlignment="1">
      <alignment vertical="center" wrapText="1"/>
    </xf>
    <xf numFmtId="0" fontId="34" fillId="0" borderId="0" xfId="0" applyFont="1" applyFill="1" applyAlignment="1">
      <alignment horizontal="right" vertical="center" wrapText="1"/>
    </xf>
    <xf numFmtId="0" fontId="25" fillId="0" borderId="11" xfId="0" applyFont="1" applyBorder="1" applyAlignment="1">
      <alignment horizontal="left" vertical="center" wrapText="1"/>
    </xf>
    <xf numFmtId="166" fontId="25" fillId="0" borderId="11" xfId="0" applyNumberFormat="1" applyFont="1" applyBorder="1" applyAlignment="1">
      <alignment horizontal="center" vertical="center" wrapText="1"/>
    </xf>
    <xf numFmtId="0" fontId="34" fillId="0" borderId="11" xfId="0" applyFont="1" applyBorder="1" applyAlignment="1">
      <alignment vertical="center" wrapText="1"/>
    </xf>
    <xf numFmtId="0" fontId="32" fillId="0" borderId="11" xfId="0" applyFont="1" applyBorder="1" applyAlignment="1">
      <alignment vertical="center" wrapText="1"/>
    </xf>
    <xf numFmtId="0" fontId="34" fillId="0" borderId="0" xfId="64" applyFont="1" applyFill="1" applyAlignment="1">
      <alignment vertical="center" wrapText="1"/>
    </xf>
    <xf numFmtId="0" fontId="34" fillId="0" borderId="0" xfId="0" applyFont="1" applyAlignment="1">
      <alignment vertical="center" wrapText="1"/>
    </xf>
    <xf numFmtId="0" fontId="25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vertical="center" wrapText="1"/>
    </xf>
    <xf numFmtId="0" fontId="34" fillId="0" borderId="0" xfId="64" applyFont="1" applyFill="1" applyAlignment="1">
      <alignment horizontal="right" vertical="center" wrapText="1"/>
    </xf>
    <xf numFmtId="0" fontId="34" fillId="0" borderId="0" xfId="67" applyFont="1" applyFill="1" applyAlignment="1">
      <alignment horizontal="right"/>
    </xf>
    <xf numFmtId="0" fontId="34" fillId="0" borderId="20" xfId="67" applyNumberFormat="1" applyFont="1" applyFill="1" applyBorder="1" applyAlignment="1">
      <alignment horizontal="left" vertical="top" wrapText="1"/>
    </xf>
    <xf numFmtId="0" fontId="34" fillId="0" borderId="21" xfId="67" applyNumberFormat="1" applyFont="1" applyFill="1" applyBorder="1" applyAlignment="1">
      <alignment horizontal="left" vertical="center" wrapText="1"/>
    </xf>
    <xf numFmtId="0" fontId="25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25" fillId="0" borderId="21" xfId="67" applyFont="1" applyFill="1" applyBorder="1" applyAlignment="1">
      <alignment horizontal="left" vertical="center" wrapText="1"/>
    </xf>
    <xf numFmtId="0" fontId="34" fillId="0" borderId="0" xfId="0" applyFont="1" applyFill="1" applyAlignment="1">
      <alignment horizontal="center" vertical="center" wrapText="1"/>
    </xf>
    <xf numFmtId="0" fontId="58" fillId="0" borderId="11" xfId="0" applyFont="1" applyBorder="1" applyAlignment="1">
      <alignment horizontal="center" vertical="center" wrapText="1"/>
    </xf>
    <xf numFmtId="49" fontId="34" fillId="0" borderId="11" xfId="0" applyNumberFormat="1" applyFont="1" applyBorder="1" applyAlignment="1">
      <alignment vertical="center" wrapText="1"/>
    </xf>
    <xf numFmtId="0" fontId="34" fillId="0" borderId="11" xfId="0" applyFont="1" applyBorder="1" applyAlignment="1">
      <alignment horizontal="left" vertical="center" wrapText="1"/>
    </xf>
    <xf numFmtId="49" fontId="25" fillId="0" borderId="11" xfId="66" applyNumberFormat="1" applyFont="1" applyFill="1" applyBorder="1" applyAlignment="1">
      <alignment vertical="center" wrapText="1"/>
    </xf>
    <xf numFmtId="49" fontId="34" fillId="0" borderId="11" xfId="66" applyNumberFormat="1" applyFont="1" applyFill="1" applyBorder="1" applyAlignment="1">
      <alignment vertical="center" wrapText="1"/>
    </xf>
    <xf numFmtId="0" fontId="33" fillId="0" borderId="0" xfId="67" applyFont="1" applyFill="1" applyBorder="1" applyAlignment="1">
      <alignment vertical="center" wrapText="1"/>
    </xf>
    <xf numFmtId="0" fontId="25" fillId="0" borderId="11" xfId="66" applyFont="1" applyFill="1" applyBorder="1" applyAlignment="1">
      <alignment vertical="center" wrapText="1"/>
    </xf>
    <xf numFmtId="170" fontId="34" fillId="24" borderId="11" xfId="33" applyNumberFormat="1" applyFont="1" applyFill="1" applyBorder="1" applyAlignment="1">
      <alignment horizontal="right"/>
    </xf>
    <xf numFmtId="0" fontId="42" fillId="0" borderId="11" xfId="67" applyFont="1" applyBorder="1" applyAlignment="1">
      <alignment horizontal="left" vertical="center" wrapText="1"/>
    </xf>
    <xf numFmtId="166" fontId="34" fillId="0" borderId="11" xfId="0" applyNumberFormat="1" applyFont="1" applyBorder="1" applyAlignment="1">
      <alignment horizontal="center" vertical="center" wrapText="1"/>
    </xf>
    <xf numFmtId="0" fontId="30" fillId="0" borderId="11" xfId="67" applyFont="1" applyBorder="1" applyAlignment="1">
      <alignment horizontal="left" vertical="center" wrapText="1"/>
    </xf>
    <xf numFmtId="49" fontId="25" fillId="0" borderId="11" xfId="66" applyNumberFormat="1" applyFont="1" applyFill="1" applyBorder="1" applyAlignment="1">
      <alignment horizontal="center" vertical="center" wrapText="1"/>
    </xf>
    <xf numFmtId="49" fontId="25" fillId="0" borderId="11" xfId="0" applyNumberFormat="1" applyFont="1" applyBorder="1" applyAlignment="1">
      <alignment horizontal="center" vertical="center" wrapText="1"/>
    </xf>
    <xf numFmtId="171" fontId="25" fillId="0" borderId="11" xfId="0" applyNumberFormat="1" applyFont="1" applyBorder="1" applyAlignment="1">
      <alignment horizontal="center" vertical="center" wrapText="1"/>
    </xf>
    <xf numFmtId="0" fontId="26" fillId="0" borderId="11" xfId="67" applyFont="1" applyFill="1" applyBorder="1" applyAlignment="1">
      <alignment horizontal="left" vertical="center"/>
    </xf>
    <xf numFmtId="0" fontId="25" fillId="0" borderId="15" xfId="67" applyFont="1" applyFill="1" applyBorder="1" applyAlignment="1">
      <alignment horizontal="left" vertical="center"/>
    </xf>
    <xf numFmtId="0" fontId="25" fillId="0" borderId="20" xfId="67" applyFont="1" applyFill="1" applyBorder="1" applyAlignment="1">
      <alignment horizontal="left" vertical="center" wrapText="1"/>
    </xf>
    <xf numFmtId="0" fontId="25" fillId="0" borderId="15" xfId="67" applyFont="1" applyFill="1" applyBorder="1" applyAlignment="1">
      <alignment horizontal="left" vertical="top"/>
    </xf>
    <xf numFmtId="0" fontId="25" fillId="0" borderId="20" xfId="67" applyFont="1" applyFill="1" applyBorder="1" applyAlignment="1">
      <alignment horizontal="left" vertical="top" wrapText="1"/>
    </xf>
    <xf numFmtId="0" fontId="25" fillId="0" borderId="15" xfId="67" applyFont="1" applyFill="1" applyBorder="1" applyAlignment="1">
      <alignment horizontal="left" vertical="top" wrapText="1"/>
    </xf>
    <xf numFmtId="0" fontId="25" fillId="0" borderId="20" xfId="67" applyNumberFormat="1" applyFont="1" applyFill="1" applyBorder="1" applyAlignment="1">
      <alignment horizontal="left" vertical="top" wrapText="1"/>
    </xf>
    <xf numFmtId="0" fontId="25" fillId="0" borderId="11" xfId="67" applyFont="1" applyFill="1" applyBorder="1" applyAlignment="1">
      <alignment horizontal="left" vertical="top" wrapText="1"/>
    </xf>
    <xf numFmtId="0" fontId="25" fillId="0" borderId="21" xfId="67" applyNumberFormat="1" applyFont="1" applyFill="1" applyBorder="1" applyAlignment="1">
      <alignment horizontal="left" vertical="center" wrapText="1"/>
    </xf>
    <xf numFmtId="0" fontId="25" fillId="0" borderId="11" xfId="67" applyFont="1" applyFill="1" applyBorder="1" applyAlignment="1">
      <alignment horizontal="left" vertical="center" wrapText="1"/>
    </xf>
    <xf numFmtId="0" fontId="34" fillId="0" borderId="11" xfId="0" applyFont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top" wrapText="1"/>
    </xf>
    <xf numFmtId="2" fontId="34" fillId="0" borderId="11" xfId="0" applyNumberFormat="1" applyFont="1" applyBorder="1" applyAlignment="1">
      <alignment horizontal="center" vertical="center" wrapText="1"/>
    </xf>
    <xf numFmtId="0" fontId="25" fillId="26" borderId="11" xfId="66" applyFont="1" applyFill="1" applyBorder="1" applyAlignment="1">
      <alignment vertical="center" wrapText="1"/>
    </xf>
    <xf numFmtId="0" fontId="42" fillId="26" borderId="11" xfId="66" applyFont="1" applyFill="1" applyBorder="1" applyAlignment="1">
      <alignment vertical="center" wrapText="1"/>
    </xf>
    <xf numFmtId="168" fontId="34" fillId="26" borderId="11" xfId="0" applyNumberFormat="1" applyFont="1" applyFill="1" applyBorder="1" applyAlignment="1">
      <alignment horizontal="center" vertical="center" wrapText="1"/>
    </xf>
    <xf numFmtId="168" fontId="50" fillId="26" borderId="11" xfId="0" applyNumberFormat="1" applyFont="1" applyFill="1" applyBorder="1" applyAlignment="1">
      <alignment horizontal="center" vertical="center" wrapText="1"/>
    </xf>
    <xf numFmtId="166" fontId="34" fillId="26" borderId="11" xfId="0" applyNumberFormat="1" applyFont="1" applyFill="1" applyBorder="1" applyAlignment="1">
      <alignment horizontal="center" vertical="center" wrapText="1"/>
    </xf>
    <xf numFmtId="166" fontId="34" fillId="24" borderId="11" xfId="33" applyNumberFormat="1" applyFont="1" applyFill="1" applyBorder="1" applyAlignment="1">
      <alignment horizontal="center" vertical="center"/>
    </xf>
    <xf numFmtId="166" fontId="34" fillId="24" borderId="11" xfId="33" applyNumberFormat="1" applyFont="1" applyFill="1" applyBorder="1" applyAlignment="1">
      <alignment horizontal="right"/>
    </xf>
    <xf numFmtId="168" fontId="34" fillId="0" borderId="11" xfId="0" applyNumberFormat="1" applyFont="1" applyBorder="1" applyAlignment="1">
      <alignment horizontal="center" vertical="center" wrapText="1"/>
    </xf>
    <xf numFmtId="168" fontId="34" fillId="0" borderId="11" xfId="0" applyNumberFormat="1" applyFont="1" applyBorder="1" applyAlignment="1">
      <alignment vertical="center" wrapText="1"/>
    </xf>
    <xf numFmtId="168" fontId="44" fillId="0" borderId="11" xfId="67" applyNumberFormat="1" applyFont="1" applyBorder="1" applyAlignment="1">
      <alignment horizontal="right"/>
    </xf>
    <xf numFmtId="168" fontId="44" fillId="0" borderId="15" xfId="67" applyNumberFormat="1" applyFont="1" applyBorder="1" applyAlignment="1">
      <alignment horizontal="right" vertical="center" wrapText="1"/>
    </xf>
    <xf numFmtId="168" fontId="45" fillId="0" borderId="11" xfId="67" applyNumberFormat="1" applyFont="1" applyBorder="1"/>
    <xf numFmtId="166" fontId="34" fillId="0" borderId="11" xfId="66" applyNumberFormat="1" applyFont="1" applyFill="1" applyBorder="1" applyAlignment="1">
      <alignment horizontal="center" vertical="center" wrapText="1"/>
    </xf>
    <xf numFmtId="168" fontId="44" fillId="24" borderId="11" xfId="67" applyNumberFormat="1" applyFont="1" applyFill="1" applyBorder="1" applyAlignment="1">
      <alignment horizontal="right" wrapText="1"/>
    </xf>
    <xf numFmtId="168" fontId="34" fillId="0" borderId="21" xfId="67" applyNumberFormat="1" applyFont="1" applyFill="1" applyBorder="1" applyAlignment="1">
      <alignment vertical="center" wrapText="1"/>
    </xf>
    <xf numFmtId="168" fontId="34" fillId="0" borderId="11" xfId="67" applyNumberFormat="1" applyFont="1" applyFill="1" applyBorder="1" applyAlignment="1">
      <alignment vertical="center" wrapText="1"/>
    </xf>
    <xf numFmtId="171" fontId="38" fillId="0" borderId="11" xfId="0" applyNumberFormat="1" applyFont="1" applyFill="1" applyBorder="1" applyAlignment="1">
      <alignment horizontal="center" vertical="center"/>
    </xf>
    <xf numFmtId="171" fontId="38" fillId="25" borderId="11" xfId="0" applyNumberFormat="1" applyFont="1" applyFill="1" applyBorder="1" applyAlignment="1">
      <alignment horizontal="center" vertical="center" wrapText="1"/>
    </xf>
    <xf numFmtId="171" fontId="38" fillId="0" borderId="11" xfId="0" applyNumberFormat="1" applyFont="1" applyFill="1" applyBorder="1" applyAlignment="1">
      <alignment horizontal="center" vertical="center" wrapText="1"/>
    </xf>
    <xf numFmtId="0" fontId="50" fillId="0" borderId="10" xfId="0" applyFont="1" applyBorder="1" applyAlignment="1">
      <alignment vertical="top" wrapText="1"/>
    </xf>
    <xf numFmtId="0" fontId="25" fillId="0" borderId="0" xfId="0" applyFont="1" applyBorder="1" applyAlignment="1"/>
    <xf numFmtId="0" fontId="34" fillId="0" borderId="11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right"/>
    </xf>
    <xf numFmtId="0" fontId="34" fillId="0" borderId="11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 wrapText="1"/>
    </xf>
    <xf numFmtId="0" fontId="33" fillId="0" borderId="0" xfId="67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right" vertical="center" wrapText="1"/>
    </xf>
    <xf numFmtId="0" fontId="34" fillId="0" borderId="11" xfId="0" applyFont="1" applyBorder="1" applyAlignment="1">
      <alignment horizontal="center" vertical="center" wrapText="1"/>
    </xf>
    <xf numFmtId="39" fontId="30" fillId="0" borderId="0" xfId="0" applyNumberFormat="1" applyFont="1" applyAlignment="1">
      <alignment horizontal="right" wrapText="1"/>
    </xf>
    <xf numFmtId="0" fontId="3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right"/>
    </xf>
    <xf numFmtId="0" fontId="34" fillId="24" borderId="0" xfId="0" applyFont="1" applyFill="1" applyBorder="1" applyAlignment="1">
      <alignment horizontal="center" vertical="center" wrapText="1"/>
    </xf>
    <xf numFmtId="0" fontId="34" fillId="0" borderId="11" xfId="0" applyFont="1" applyBorder="1" applyAlignment="1">
      <alignment horizontal="center" vertical="center" wrapText="1"/>
    </xf>
    <xf numFmtId="0" fontId="34" fillId="0" borderId="11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34" fillId="0" borderId="16" xfId="0" applyFont="1" applyBorder="1" applyAlignment="1">
      <alignment horizontal="center" vertical="center" wrapText="1"/>
    </xf>
    <xf numFmtId="0" fontId="25" fillId="0" borderId="0" xfId="0" applyFont="1" applyFill="1" applyAlignment="1">
      <alignment horizontal="right" vertical="center" wrapText="1"/>
    </xf>
    <xf numFmtId="0" fontId="25" fillId="0" borderId="0" xfId="64" applyFont="1" applyFill="1" applyAlignment="1">
      <alignment horizontal="right" vertical="center" wrapText="1"/>
    </xf>
    <xf numFmtId="168" fontId="34" fillId="0" borderId="10" xfId="0" applyNumberFormat="1" applyFont="1" applyBorder="1" applyAlignment="1">
      <alignment horizontal="center" vertical="center" wrapText="1"/>
    </xf>
    <xf numFmtId="168" fontId="34" fillId="0" borderId="14" xfId="0" applyNumberFormat="1" applyFont="1" applyBorder="1" applyAlignment="1">
      <alignment horizontal="center" vertical="center" wrapText="1"/>
    </xf>
    <xf numFmtId="168" fontId="34" fillId="0" borderId="15" xfId="0" applyNumberFormat="1" applyFont="1" applyBorder="1" applyAlignment="1">
      <alignment horizontal="center" vertical="center" wrapText="1"/>
    </xf>
    <xf numFmtId="0" fontId="34" fillId="0" borderId="0" xfId="64" applyFont="1" applyFill="1" applyAlignment="1">
      <alignment horizontal="right" vertical="center" wrapText="1"/>
    </xf>
    <xf numFmtId="0" fontId="0" fillId="0" borderId="11" xfId="0" applyBorder="1" applyAlignment="1">
      <alignment horizontal="center" vertical="top" wrapText="1"/>
    </xf>
    <xf numFmtId="0" fontId="34" fillId="0" borderId="0" xfId="0" applyFont="1" applyFill="1" applyAlignment="1">
      <alignment horizontal="right"/>
    </xf>
    <xf numFmtId="0" fontId="50" fillId="0" borderId="21" xfId="0" applyFont="1" applyBorder="1" applyAlignment="1">
      <alignment horizontal="center" vertical="top" wrapText="1"/>
    </xf>
    <xf numFmtId="0" fontId="50" fillId="0" borderId="19" xfId="0" applyFont="1" applyBorder="1" applyAlignment="1">
      <alignment horizontal="center" vertical="top" wrapText="1"/>
    </xf>
    <xf numFmtId="0" fontId="50" fillId="0" borderId="16" xfId="0" applyFont="1" applyBorder="1" applyAlignment="1">
      <alignment horizontal="center" vertical="top" wrapText="1"/>
    </xf>
    <xf numFmtId="0" fontId="50" fillId="0" borderId="11" xfId="0" applyFont="1" applyBorder="1" applyAlignment="1">
      <alignment horizontal="center" vertical="center" wrapText="1"/>
    </xf>
    <xf numFmtId="0" fontId="50" fillId="0" borderId="21" xfId="0" applyFont="1" applyBorder="1" applyAlignment="1">
      <alignment horizontal="center" vertical="center" wrapText="1"/>
    </xf>
    <xf numFmtId="0" fontId="50" fillId="0" borderId="19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25" fillId="0" borderId="12" xfId="0" applyFont="1" applyFill="1" applyBorder="1" applyAlignment="1">
      <alignment horizontal="right" vertical="center" wrapText="1"/>
    </xf>
    <xf numFmtId="49" fontId="40" fillId="26" borderId="10" xfId="0" applyNumberFormat="1" applyFont="1" applyFill="1" applyBorder="1" applyAlignment="1">
      <alignment horizontal="center" vertical="top" wrapText="1"/>
    </xf>
    <xf numFmtId="49" fontId="40" fillId="26" borderId="14" xfId="0" applyNumberFormat="1" applyFont="1" applyFill="1" applyBorder="1" applyAlignment="1">
      <alignment horizontal="center" vertical="top" wrapText="1"/>
    </xf>
    <xf numFmtId="49" fontId="40" fillId="26" borderId="15" xfId="0" applyNumberFormat="1" applyFont="1" applyFill="1" applyBorder="1" applyAlignment="1">
      <alignment horizontal="center" vertical="top" wrapText="1"/>
    </xf>
    <xf numFmtId="0" fontId="40" fillId="26" borderId="10" xfId="0" applyFont="1" applyFill="1" applyBorder="1" applyAlignment="1">
      <alignment horizontal="center" vertical="top" wrapText="1"/>
    </xf>
    <xf numFmtId="0" fontId="40" fillId="26" borderId="14" xfId="0" applyFont="1" applyFill="1" applyBorder="1" applyAlignment="1">
      <alignment horizontal="center" vertical="top" wrapText="1"/>
    </xf>
    <xf numFmtId="0" fontId="40" fillId="26" borderId="15" xfId="0" applyFont="1" applyFill="1" applyBorder="1" applyAlignment="1">
      <alignment horizontal="center" vertical="top" wrapText="1"/>
    </xf>
    <xf numFmtId="0" fontId="50" fillId="0" borderId="10" xfId="0" applyFont="1" applyBorder="1" applyAlignment="1">
      <alignment horizontal="center" vertical="top" wrapText="1"/>
    </xf>
    <xf numFmtId="0" fontId="50" fillId="0" borderId="14" xfId="0" applyFont="1" applyBorder="1" applyAlignment="1">
      <alignment horizontal="center" vertical="top" wrapText="1"/>
    </xf>
    <xf numFmtId="0" fontId="50" fillId="0" borderId="15" xfId="0" applyFont="1" applyBorder="1" applyAlignment="1">
      <alignment horizontal="center" vertical="top" wrapText="1"/>
    </xf>
    <xf numFmtId="0" fontId="25" fillId="26" borderId="14" xfId="66" applyFont="1" applyFill="1" applyBorder="1" applyAlignment="1">
      <alignment horizontal="center" vertical="top" wrapText="1"/>
    </xf>
    <xf numFmtId="0" fontId="25" fillId="26" borderId="15" xfId="66" applyFont="1" applyFill="1" applyBorder="1" applyAlignment="1">
      <alignment horizontal="center" vertical="top" wrapText="1"/>
    </xf>
    <xf numFmtId="168" fontId="44" fillId="0" borderId="10" xfId="67" applyNumberFormat="1" applyFont="1" applyBorder="1" applyAlignment="1">
      <alignment horizontal="center" vertical="top" wrapText="1"/>
    </xf>
    <xf numFmtId="168" fontId="44" fillId="0" borderId="14" xfId="67" applyNumberFormat="1" applyFont="1" applyBorder="1" applyAlignment="1">
      <alignment horizontal="center" vertical="top" wrapText="1"/>
    </xf>
    <xf numFmtId="168" fontId="44" fillId="0" borderId="15" xfId="67" applyNumberFormat="1" applyFont="1" applyBorder="1" applyAlignment="1">
      <alignment horizontal="center" vertical="top" wrapText="1"/>
    </xf>
    <xf numFmtId="0" fontId="30" fillId="0" borderId="21" xfId="67" applyFont="1" applyFill="1" applyBorder="1" applyAlignment="1">
      <alignment horizontal="center" vertical="center" wrapText="1"/>
    </xf>
    <xf numFmtId="0" fontId="30" fillId="0" borderId="19" xfId="67" applyFont="1" applyFill="1" applyBorder="1" applyAlignment="1">
      <alignment horizontal="center" vertical="center" wrapText="1"/>
    </xf>
    <xf numFmtId="0" fontId="30" fillId="0" borderId="16" xfId="67" applyFont="1" applyFill="1" applyBorder="1" applyAlignment="1">
      <alignment horizontal="center" vertical="center" wrapText="1"/>
    </xf>
    <xf numFmtId="0" fontId="52" fillId="0" borderId="0" xfId="67" applyFont="1" applyAlignment="1">
      <alignment horizontal="center" vertical="center" wrapText="1"/>
    </xf>
    <xf numFmtId="0" fontId="25" fillId="0" borderId="13" xfId="67" applyFont="1" applyFill="1" applyBorder="1" applyAlignment="1">
      <alignment horizontal="center" wrapText="1"/>
    </xf>
    <xf numFmtId="0" fontId="25" fillId="0" borderId="18" xfId="67" applyFont="1" applyFill="1" applyBorder="1" applyAlignment="1">
      <alignment horizontal="center" wrapText="1"/>
    </xf>
    <xf numFmtId="0" fontId="25" fillId="0" borderId="20" xfId="67" applyFont="1" applyFill="1" applyBorder="1" applyAlignment="1">
      <alignment horizontal="center" wrapText="1"/>
    </xf>
    <xf numFmtId="0" fontId="25" fillId="0" borderId="22" xfId="67" applyFont="1" applyFill="1" applyBorder="1" applyAlignment="1">
      <alignment horizontal="center" wrapText="1"/>
    </xf>
    <xf numFmtId="0" fontId="25" fillId="0" borderId="10" xfId="67" applyFont="1" applyFill="1" applyBorder="1" applyAlignment="1">
      <alignment horizontal="center" vertical="center" wrapText="1"/>
    </xf>
    <xf numFmtId="0" fontId="25" fillId="0" borderId="14" xfId="67" applyFont="1" applyFill="1" applyBorder="1" applyAlignment="1">
      <alignment horizontal="center" vertical="center" wrapText="1"/>
    </xf>
    <xf numFmtId="0" fontId="25" fillId="0" borderId="15" xfId="67" applyFont="1" applyFill="1" applyBorder="1" applyAlignment="1">
      <alignment horizontal="center" vertical="center" wrapText="1"/>
    </xf>
    <xf numFmtId="0" fontId="53" fillId="0" borderId="21" xfId="67" applyFont="1" applyBorder="1" applyAlignment="1">
      <alignment horizontal="center" vertical="center" wrapText="1"/>
    </xf>
    <xf numFmtId="0" fontId="53" fillId="0" borderId="19" xfId="67" applyFont="1" applyBorder="1" applyAlignment="1">
      <alignment horizontal="center" vertical="center" wrapText="1"/>
    </xf>
    <xf numFmtId="0" fontId="53" fillId="0" borderId="16" xfId="67" applyFont="1" applyBorder="1" applyAlignment="1">
      <alignment horizontal="center" vertical="center" wrapText="1"/>
    </xf>
    <xf numFmtId="0" fontId="25" fillId="0" borderId="10" xfId="67" applyFont="1" applyBorder="1" applyAlignment="1">
      <alignment horizontal="center" vertical="center" wrapText="1"/>
    </xf>
    <xf numFmtId="0" fontId="25" fillId="0" borderId="14" xfId="67" applyFont="1" applyBorder="1" applyAlignment="1">
      <alignment horizontal="center" vertical="center" wrapText="1"/>
    </xf>
    <xf numFmtId="0" fontId="25" fillId="0" borderId="15" xfId="67" applyFont="1" applyBorder="1" applyAlignment="1">
      <alignment horizontal="center" vertical="center" wrapText="1"/>
    </xf>
    <xf numFmtId="0" fontId="30" fillId="0" borderId="10" xfId="67" applyFont="1" applyFill="1" applyBorder="1" applyAlignment="1">
      <alignment horizontal="center" vertical="center" wrapText="1"/>
    </xf>
    <xf numFmtId="0" fontId="30" fillId="0" borderId="15" xfId="67" applyFont="1" applyFill="1" applyBorder="1" applyAlignment="1">
      <alignment horizontal="center" vertical="center" wrapText="1"/>
    </xf>
    <xf numFmtId="0" fontId="33" fillId="0" borderId="0" xfId="67" applyFont="1" applyFill="1" applyBorder="1" applyAlignment="1">
      <alignment horizontal="center" vertical="center" wrapText="1"/>
    </xf>
    <xf numFmtId="0" fontId="58" fillId="0" borderId="13" xfId="0" applyFont="1" applyBorder="1" applyAlignment="1">
      <alignment horizontal="center" vertical="center" wrapText="1"/>
    </xf>
    <xf numFmtId="0" fontId="58" fillId="0" borderId="18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center" wrapText="1"/>
    </xf>
    <xf numFmtId="0" fontId="58" fillId="0" borderId="22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34" fillId="0" borderId="21" xfId="0" applyFont="1" applyBorder="1" applyAlignment="1">
      <alignment horizontal="center" vertical="center" wrapText="1"/>
    </xf>
    <xf numFmtId="0" fontId="34" fillId="0" borderId="19" xfId="0" applyFont="1" applyBorder="1" applyAlignment="1">
      <alignment horizontal="center" vertical="center" wrapText="1"/>
    </xf>
    <xf numFmtId="0" fontId="34" fillId="0" borderId="12" xfId="67" applyFont="1" applyFill="1" applyBorder="1" applyAlignment="1">
      <alignment horizontal="right" wrapText="1"/>
    </xf>
    <xf numFmtId="0" fontId="25" fillId="0" borderId="11" xfId="0" applyFont="1" applyBorder="1" applyAlignment="1">
      <alignment horizontal="center" vertical="top" wrapText="1"/>
    </xf>
    <xf numFmtId="0" fontId="58" fillId="0" borderId="11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0" borderId="15" xfId="0" applyFont="1" applyBorder="1" applyAlignment="1">
      <alignment horizontal="center" vertical="center" wrapText="1"/>
    </xf>
    <xf numFmtId="0" fontId="25" fillId="0" borderId="21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right" wrapText="1"/>
    </xf>
    <xf numFmtId="0" fontId="30" fillId="0" borderId="21" xfId="67" applyFont="1" applyFill="1" applyBorder="1" applyAlignment="1">
      <alignment horizontal="left" vertical="top" wrapText="1"/>
    </xf>
    <xf numFmtId="0" fontId="30" fillId="0" borderId="19" xfId="67" applyFont="1" applyFill="1" applyBorder="1" applyAlignment="1">
      <alignment horizontal="left" vertical="top" wrapText="1"/>
    </xf>
    <xf numFmtId="0" fontId="30" fillId="0" borderId="21" xfId="67" applyFont="1" applyFill="1" applyBorder="1" applyAlignment="1">
      <alignment horizontal="left" vertical="center" wrapText="1"/>
    </xf>
    <xf numFmtId="0" fontId="30" fillId="0" borderId="19" xfId="67" applyFont="1" applyFill="1" applyBorder="1" applyAlignment="1">
      <alignment horizontal="left" vertical="center" wrapText="1"/>
    </xf>
    <xf numFmtId="0" fontId="30" fillId="26" borderId="21" xfId="67" applyFont="1" applyFill="1" applyBorder="1" applyAlignment="1">
      <alignment horizontal="left" vertical="top"/>
    </xf>
    <xf numFmtId="0" fontId="30" fillId="26" borderId="16" xfId="67" applyFont="1" applyFill="1" applyBorder="1" applyAlignment="1">
      <alignment horizontal="left" vertical="top"/>
    </xf>
    <xf numFmtId="0" fontId="26" fillId="0" borderId="21" xfId="67" applyFont="1" applyFill="1" applyBorder="1" applyAlignment="1">
      <alignment horizontal="center" vertical="center" wrapText="1"/>
    </xf>
    <xf numFmtId="0" fontId="26" fillId="0" borderId="19" xfId="67" applyFont="1" applyFill="1" applyBorder="1" applyAlignment="1">
      <alignment horizontal="center" vertical="center" wrapText="1"/>
    </xf>
    <xf numFmtId="0" fontId="26" fillId="0" borderId="16" xfId="67" applyFont="1" applyFill="1" applyBorder="1" applyAlignment="1">
      <alignment horizontal="center" vertical="center" wrapText="1"/>
    </xf>
    <xf numFmtId="0" fontId="50" fillId="0" borderId="21" xfId="67" applyFont="1" applyBorder="1" applyAlignment="1">
      <alignment horizontal="center" vertical="center" wrapText="1"/>
    </xf>
    <xf numFmtId="0" fontId="50" fillId="0" borderId="19" xfId="67" applyFont="1" applyBorder="1" applyAlignment="1">
      <alignment horizontal="center" vertical="center" wrapText="1"/>
    </xf>
    <xf numFmtId="0" fontId="50" fillId="0" borderId="16" xfId="67" applyFont="1" applyBorder="1" applyAlignment="1">
      <alignment horizontal="center" vertical="center" wrapText="1"/>
    </xf>
    <xf numFmtId="0" fontId="25" fillId="0" borderId="10" xfId="67" applyFont="1" applyFill="1" applyBorder="1" applyAlignment="1">
      <alignment horizontal="center" vertical="top" wrapText="1"/>
    </xf>
    <xf numFmtId="0" fontId="25" fillId="0" borderId="14" xfId="67" applyFont="1" applyFill="1" applyBorder="1" applyAlignment="1">
      <alignment horizontal="center" vertical="top" wrapText="1"/>
    </xf>
    <xf numFmtId="0" fontId="25" fillId="0" borderId="15" xfId="67" applyFont="1" applyFill="1" applyBorder="1" applyAlignment="1">
      <alignment horizontal="center" vertical="top" wrapText="1"/>
    </xf>
    <xf numFmtId="0" fontId="25" fillId="0" borderId="18" xfId="67" applyFont="1" applyFill="1" applyBorder="1" applyAlignment="1">
      <alignment horizontal="center" vertical="top" wrapText="1"/>
    </xf>
    <xf numFmtId="0" fontId="25" fillId="0" borderId="24" xfId="67" applyFont="1" applyFill="1" applyBorder="1" applyAlignment="1">
      <alignment horizontal="center" vertical="top" wrapText="1"/>
    </xf>
    <xf numFmtId="0" fontId="25" fillId="0" borderId="22" xfId="67" applyFont="1" applyFill="1" applyBorder="1" applyAlignment="1">
      <alignment horizontal="center" vertical="top" wrapText="1"/>
    </xf>
    <xf numFmtId="0" fontId="25" fillId="0" borderId="21" xfId="67" applyFont="1" applyFill="1" applyBorder="1" applyAlignment="1">
      <alignment horizontal="center" vertical="center" wrapText="1"/>
    </xf>
    <xf numFmtId="0" fontId="25" fillId="0" borderId="19" xfId="67" applyFont="1" applyFill="1" applyBorder="1" applyAlignment="1">
      <alignment horizontal="center" vertical="center" wrapText="1"/>
    </xf>
    <xf numFmtId="0" fontId="26" fillId="0" borderId="0" xfId="67" applyFont="1" applyFill="1" applyBorder="1" applyAlignment="1">
      <alignment horizontal="center" wrapText="1"/>
    </xf>
    <xf numFmtId="0" fontId="29" fillId="0" borderId="12" xfId="67" applyFont="1" applyFill="1" applyBorder="1" applyAlignment="1">
      <alignment horizontal="center" vertical="center" wrapText="1"/>
    </xf>
    <xf numFmtId="0" fontId="46" fillId="24" borderId="19" xfId="67" applyFont="1" applyFill="1" applyBorder="1" applyAlignment="1">
      <alignment horizontal="left" wrapText="1"/>
    </xf>
    <xf numFmtId="0" fontId="46" fillId="24" borderId="16" xfId="67" applyFont="1" applyFill="1" applyBorder="1" applyAlignment="1">
      <alignment horizontal="left" wrapText="1"/>
    </xf>
    <xf numFmtId="0" fontId="56" fillId="26" borderId="11" xfId="67" applyFont="1" applyFill="1" applyBorder="1" applyAlignment="1">
      <alignment horizontal="left" vertical="top" wrapText="1"/>
    </xf>
    <xf numFmtId="0" fontId="25" fillId="0" borderId="21" xfId="67" applyFont="1" applyFill="1" applyBorder="1" applyAlignment="1">
      <alignment horizontal="left" vertical="center" wrapText="1"/>
    </xf>
    <xf numFmtId="0" fontId="25" fillId="0" borderId="19" xfId="67" applyFont="1" applyFill="1" applyBorder="1" applyAlignment="1">
      <alignment horizontal="left" vertical="center" wrapText="1"/>
    </xf>
    <xf numFmtId="0" fontId="25" fillId="0" borderId="16" xfId="67" applyFont="1" applyFill="1" applyBorder="1" applyAlignment="1">
      <alignment horizontal="left" vertical="center" wrapText="1"/>
    </xf>
    <xf numFmtId="0" fontId="33" fillId="0" borderId="21" xfId="67" applyFont="1" applyFill="1" applyBorder="1" applyAlignment="1">
      <alignment horizontal="center" vertical="center" wrapText="1"/>
    </xf>
    <xf numFmtId="0" fontId="33" fillId="0" borderId="19" xfId="67" applyFont="1" applyFill="1" applyBorder="1" applyAlignment="1">
      <alignment horizontal="center" vertical="center" wrapText="1"/>
    </xf>
    <xf numFmtId="0" fontId="33" fillId="0" borderId="16" xfId="67" applyFont="1" applyFill="1" applyBorder="1" applyAlignment="1">
      <alignment horizontal="center" vertical="center" wrapText="1"/>
    </xf>
    <xf numFmtId="0" fontId="34" fillId="0" borderId="21" xfId="67" applyFont="1" applyFill="1" applyBorder="1" applyAlignment="1">
      <alignment horizontal="center" vertical="center" wrapText="1"/>
    </xf>
    <xf numFmtId="0" fontId="34" fillId="0" borderId="19" xfId="67" applyFont="1" applyFill="1" applyBorder="1" applyAlignment="1">
      <alignment horizontal="center" vertical="center" wrapText="1"/>
    </xf>
    <xf numFmtId="0" fontId="34" fillId="0" borderId="16" xfId="67" applyFont="1" applyFill="1" applyBorder="1" applyAlignment="1">
      <alignment horizontal="center" vertical="center" wrapText="1"/>
    </xf>
    <xf numFmtId="0" fontId="34" fillId="0" borderId="21" xfId="67" applyFont="1" applyFill="1" applyBorder="1" applyAlignment="1">
      <alignment horizontal="left" vertical="top" wrapText="1"/>
    </xf>
    <xf numFmtId="0" fontId="34" fillId="0" borderId="19" xfId="67" applyFont="1" applyFill="1" applyBorder="1" applyAlignment="1">
      <alignment horizontal="left" vertical="top" wrapText="1"/>
    </xf>
    <xf numFmtId="0" fontId="34" fillId="0" borderId="21" xfId="67" applyFont="1" applyFill="1" applyBorder="1" applyAlignment="1">
      <alignment horizontal="left" vertical="center" wrapText="1"/>
    </xf>
    <xf numFmtId="0" fontId="34" fillId="0" borderId="19" xfId="67" applyFont="1" applyFill="1" applyBorder="1" applyAlignment="1">
      <alignment horizontal="left" vertical="center" wrapText="1"/>
    </xf>
    <xf numFmtId="0" fontId="34" fillId="0" borderId="16" xfId="67" applyFont="1" applyFill="1" applyBorder="1" applyAlignment="1">
      <alignment horizontal="left" vertical="center" wrapText="1"/>
    </xf>
    <xf numFmtId="0" fontId="58" fillId="0" borderId="21" xfId="67" applyFont="1" applyBorder="1" applyAlignment="1">
      <alignment horizontal="center" vertical="center" wrapText="1"/>
    </xf>
    <xf numFmtId="0" fontId="58" fillId="0" borderId="19" xfId="67" applyFont="1" applyBorder="1" applyAlignment="1">
      <alignment horizontal="center" vertical="center" wrapText="1"/>
    </xf>
    <xf numFmtId="0" fontId="58" fillId="0" borderId="16" xfId="67" applyFont="1" applyBorder="1" applyAlignment="1">
      <alignment horizontal="center" vertical="center" wrapText="1"/>
    </xf>
    <xf numFmtId="0" fontId="34" fillId="0" borderId="10" xfId="67" applyFont="1" applyFill="1" applyBorder="1" applyAlignment="1">
      <alignment horizontal="center" vertical="top" wrapText="1"/>
    </xf>
    <xf numFmtId="0" fontId="34" fillId="0" borderId="14" xfId="67" applyFont="1" applyFill="1" applyBorder="1" applyAlignment="1">
      <alignment horizontal="center" vertical="top" wrapText="1"/>
    </xf>
    <xf numFmtId="0" fontId="34" fillId="0" borderId="15" xfId="67" applyFont="1" applyFill="1" applyBorder="1" applyAlignment="1">
      <alignment horizontal="center" vertical="top" wrapText="1"/>
    </xf>
    <xf numFmtId="0" fontId="34" fillId="0" borderId="18" xfId="67" applyFont="1" applyFill="1" applyBorder="1" applyAlignment="1">
      <alignment horizontal="center" vertical="top" wrapText="1"/>
    </xf>
    <xf numFmtId="0" fontId="34" fillId="0" borderId="24" xfId="67" applyFont="1" applyFill="1" applyBorder="1" applyAlignment="1">
      <alignment horizontal="center" vertical="top" wrapText="1"/>
    </xf>
    <xf numFmtId="0" fontId="34" fillId="0" borderId="22" xfId="67" applyFont="1" applyFill="1" applyBorder="1" applyAlignment="1">
      <alignment horizontal="center" vertical="top" wrapText="1"/>
    </xf>
    <xf numFmtId="0" fontId="33" fillId="0" borderId="0" xfId="67" applyFont="1" applyFill="1" applyBorder="1" applyAlignment="1">
      <alignment horizontal="center" wrapText="1"/>
    </xf>
    <xf numFmtId="0" fontId="33" fillId="0" borderId="12" xfId="67" applyFont="1" applyFill="1" applyBorder="1" applyAlignment="1">
      <alignment horizontal="center" vertical="center" wrapText="1"/>
    </xf>
    <xf numFmtId="0" fontId="39" fillId="24" borderId="19" xfId="67" applyFont="1" applyFill="1" applyBorder="1" applyAlignment="1">
      <alignment horizontal="left" wrapText="1"/>
    </xf>
    <xf numFmtId="0" fontId="39" fillId="24" borderId="16" xfId="67" applyFont="1" applyFill="1" applyBorder="1" applyAlignment="1">
      <alignment horizontal="left" wrapText="1"/>
    </xf>
    <xf numFmtId="0" fontId="33" fillId="0" borderId="21" xfId="67" applyFont="1" applyFill="1" applyBorder="1" applyAlignment="1">
      <alignment horizontal="left" vertical="center"/>
    </xf>
    <xf numFmtId="0" fontId="33" fillId="0" borderId="19" xfId="67" applyFont="1" applyFill="1" applyBorder="1" applyAlignment="1">
      <alignment horizontal="left" vertical="center"/>
    </xf>
    <xf numFmtId="0" fontId="33" fillId="0" borderId="16" xfId="67" applyFont="1" applyFill="1" applyBorder="1" applyAlignment="1">
      <alignment horizontal="left" vertical="center"/>
    </xf>
    <xf numFmtId="0" fontId="48" fillId="26" borderId="11" xfId="0" applyFont="1" applyFill="1" applyBorder="1" applyAlignment="1">
      <alignment horizontal="center" vertical="center" wrapText="1"/>
    </xf>
    <xf numFmtId="0" fontId="34" fillId="0" borderId="21" xfId="0" applyFont="1" applyBorder="1" applyAlignment="1">
      <alignment horizontal="left" vertical="center" wrapText="1"/>
    </xf>
    <xf numFmtId="0" fontId="34" fillId="0" borderId="19" xfId="0" applyFont="1" applyBorder="1" applyAlignment="1">
      <alignment horizontal="left" vertical="center" wrapText="1"/>
    </xf>
    <xf numFmtId="0" fontId="34" fillId="0" borderId="16" xfId="0" applyFont="1" applyBorder="1" applyAlignment="1">
      <alignment horizontal="left" vertical="center" wrapText="1"/>
    </xf>
    <xf numFmtId="0" fontId="30" fillId="0" borderId="0" xfId="0" applyFont="1" applyAlignment="1">
      <alignment horizontal="right" vertical="center" wrapText="1"/>
    </xf>
    <xf numFmtId="0" fontId="33" fillId="26" borderId="11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0" fontId="34" fillId="25" borderId="21" xfId="0" applyFont="1" applyFill="1" applyBorder="1" applyAlignment="1">
      <alignment horizontal="left" vertical="center" wrapText="1"/>
    </xf>
    <xf numFmtId="0" fontId="34" fillId="25" borderId="19" xfId="0" applyFont="1" applyFill="1" applyBorder="1" applyAlignment="1">
      <alignment horizontal="left" vertical="center" wrapText="1"/>
    </xf>
    <xf numFmtId="0" fontId="34" fillId="25" borderId="16" xfId="0" applyFont="1" applyFill="1" applyBorder="1" applyAlignment="1">
      <alignment horizontal="left" vertical="center" wrapText="1"/>
    </xf>
    <xf numFmtId="0" fontId="34" fillId="0" borderId="21" xfId="0" applyFont="1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/>
    </xf>
    <xf numFmtId="0" fontId="0" fillId="0" borderId="16" xfId="0" applyFill="1" applyBorder="1" applyAlignment="1">
      <alignment horizontal="left"/>
    </xf>
    <xf numFmtId="0" fontId="34" fillId="26" borderId="11" xfId="0" applyFont="1" applyFill="1" applyBorder="1" applyAlignment="1">
      <alignment horizontal="center" vertical="center" wrapText="1"/>
    </xf>
    <xf numFmtId="0" fontId="59" fillId="26" borderId="0" xfId="0" applyFont="1" applyFill="1" applyBorder="1" applyAlignment="1">
      <alignment horizontal="left" vertical="top"/>
    </xf>
    <xf numFmtId="0" fontId="60" fillId="26" borderId="0" xfId="0" applyFont="1" applyFill="1" applyBorder="1" applyAlignment="1">
      <alignment horizontal="left" vertical="top"/>
    </xf>
    <xf numFmtId="49" fontId="25" fillId="0" borderId="21" xfId="0" applyNumberFormat="1" applyFont="1" applyBorder="1" applyAlignment="1">
      <alignment horizontal="center" vertical="center" wrapText="1"/>
    </xf>
    <xf numFmtId="49" fontId="25" fillId="0" borderId="21" xfId="66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66" fontId="59" fillId="26" borderId="0" xfId="33" applyNumberFormat="1" applyFont="1" applyFill="1" applyBorder="1" applyAlignment="1">
      <alignment vertical="top" wrapText="1"/>
    </xf>
    <xf numFmtId="166" fontId="59" fillId="26" borderId="0" xfId="0" applyNumberFormat="1" applyFont="1" applyFill="1" applyBorder="1" applyAlignment="1">
      <alignment vertical="top"/>
    </xf>
    <xf numFmtId="166" fontId="59" fillId="26" borderId="23" xfId="0" applyNumberFormat="1" applyFont="1" applyFill="1" applyBorder="1" applyAlignment="1">
      <alignment horizontal="center" vertical="center" wrapText="1"/>
    </xf>
    <xf numFmtId="166" fontId="59" fillId="26" borderId="13" xfId="0" applyNumberFormat="1" applyFont="1" applyFill="1" applyBorder="1" applyAlignment="1">
      <alignment horizontal="center" vertical="center" wrapText="1"/>
    </xf>
    <xf numFmtId="166" fontId="59" fillId="26" borderId="18" xfId="0" applyNumberFormat="1" applyFont="1" applyFill="1" applyBorder="1" applyAlignment="1">
      <alignment horizontal="center" vertical="center" wrapText="1"/>
    </xf>
    <xf numFmtId="166" fontId="59" fillId="26" borderId="24" xfId="0" applyNumberFormat="1" applyFont="1" applyFill="1" applyBorder="1" applyAlignment="1">
      <alignment horizontal="center" vertical="center" wrapText="1"/>
    </xf>
    <xf numFmtId="166" fontId="59" fillId="26" borderId="20" xfId="0" applyNumberFormat="1" applyFont="1" applyFill="1" applyBorder="1" applyAlignment="1">
      <alignment horizontal="center" vertical="center" wrapText="1"/>
    </xf>
    <xf numFmtId="166" fontId="59" fillId="26" borderId="22" xfId="0" applyNumberFormat="1" applyFont="1" applyFill="1" applyBorder="1" applyAlignment="1">
      <alignment horizontal="center" vertical="center" wrapText="1"/>
    </xf>
    <xf numFmtId="166" fontId="60" fillId="26" borderId="11" xfId="0" applyNumberFormat="1" applyFont="1" applyFill="1" applyBorder="1" applyAlignment="1">
      <alignment vertical="top"/>
    </xf>
  </cellXfs>
  <cellStyles count="80">
    <cellStyle name="_artabyuje" xfId="1"/>
    <cellStyle name="_artabyuje 2" xfId="2"/>
    <cellStyle name="_artabyuje 3" xfId="3"/>
    <cellStyle name="_artabyuje 4" xfId="4"/>
    <cellStyle name="_artabyuje 4 2" xfId="78"/>
    <cellStyle name="_artabyuje 4_havelvacnerVERGNAKAN" xfId="5"/>
    <cellStyle name="20% - Accent1" xfId="6" builtinId="30" customBuiltin="1"/>
    <cellStyle name="20% - Accent2" xfId="7" builtinId="34" customBuiltin="1"/>
    <cellStyle name="20% - Accent3" xfId="8" builtinId="38" customBuiltin="1"/>
    <cellStyle name="20% - Accent4" xfId="9" builtinId="42" customBuiltin="1"/>
    <cellStyle name="20% - Accent5" xfId="10" builtinId="46" customBuiltin="1"/>
    <cellStyle name="20% - Accent6" xfId="11" builtinId="50" customBuiltin="1"/>
    <cellStyle name="40% - Accent1" xfId="12" builtinId="31" customBuiltin="1"/>
    <cellStyle name="40% - Accent2" xfId="13" builtinId="35" customBuiltin="1"/>
    <cellStyle name="40% - Accent3" xfId="14" builtinId="39" customBuiltin="1"/>
    <cellStyle name="40% - Accent4" xfId="15" builtinId="43" customBuiltin="1"/>
    <cellStyle name="40% - Accent5" xfId="16" builtinId="47" customBuiltin="1"/>
    <cellStyle name="40% - Accent6" xfId="17" builtinId="51" customBuiltin="1"/>
    <cellStyle name="60% - Accent1" xfId="18" builtinId="32" customBuiltin="1"/>
    <cellStyle name="60% - Accent2" xfId="19" builtinId="36" customBuiltin="1"/>
    <cellStyle name="60% - Accent3" xfId="20" builtinId="40" customBuiltin="1"/>
    <cellStyle name="60% - Accent4" xfId="21" builtinId="44" customBuiltin="1"/>
    <cellStyle name="60% - Accent5" xfId="22" builtinId="48" customBuiltin="1"/>
    <cellStyle name="60% - Accent6" xfId="23" builtinId="52" customBuiltin="1"/>
    <cellStyle name="Accent1" xfId="24" builtinId="29" customBuiltin="1"/>
    <cellStyle name="Accent2" xfId="25" builtinId="33" customBuiltin="1"/>
    <cellStyle name="Accent3" xfId="26" builtinId="37" customBuiltin="1"/>
    <cellStyle name="Accent4" xfId="27" builtinId="41" customBuiltin="1"/>
    <cellStyle name="Accent5" xfId="28" builtinId="45" customBuiltin="1"/>
    <cellStyle name="Accent6" xfId="29" builtinId="49" customBuiltin="1"/>
    <cellStyle name="Bad" xfId="30" builtinId="27" customBuiltin="1"/>
    <cellStyle name="Calculation" xfId="31" builtinId="22" customBuiltin="1"/>
    <cellStyle name="Check Cell" xfId="32" builtinId="23" customBuiltin="1"/>
    <cellStyle name="Comma" xfId="33" builtinId="3"/>
    <cellStyle name="Comma 2" xfId="34"/>
    <cellStyle name="Comma 2 2" xfId="35"/>
    <cellStyle name="Comma 3" xfId="36"/>
    <cellStyle name="Comma 3 2" xfId="37"/>
    <cellStyle name="Comma 3 3" xfId="38"/>
    <cellStyle name="Comma 4" xfId="39"/>
    <cellStyle name="Comma 4 2" xfId="40"/>
    <cellStyle name="Comma 4 3" xfId="41"/>
    <cellStyle name="Comma 5" xfId="42"/>
    <cellStyle name="Comma 6" xfId="43"/>
    <cellStyle name="Comma 7" xfId="44"/>
    <cellStyle name="Comma 7 2" xfId="79"/>
    <cellStyle name="Comma 8" xfId="45"/>
    <cellStyle name="Comma 9" xfId="46"/>
    <cellStyle name="Comma_General" xfId="47"/>
    <cellStyle name="Explanatory Text" xfId="48" builtinId="53" customBuiltin="1"/>
    <cellStyle name="Good" xfId="49" builtinId="26" customBuiltin="1"/>
    <cellStyle name="Heading 1" xfId="50" builtinId="16" customBuiltin="1"/>
    <cellStyle name="Heading 2" xfId="51" builtinId="17" customBuiltin="1"/>
    <cellStyle name="Heading 3" xfId="52" builtinId="18" customBuiltin="1"/>
    <cellStyle name="Heading 4" xfId="53" builtinId="19" customBuiltin="1"/>
    <cellStyle name="Input" xfId="54" builtinId="20" customBuiltin="1"/>
    <cellStyle name="Linked Cell" xfId="55" builtinId="24" customBuiltin="1"/>
    <cellStyle name="Neutral" xfId="56" builtinId="28" customBuiltin="1"/>
    <cellStyle name="Normal" xfId="0" builtinId="0"/>
    <cellStyle name="Normal 2" xfId="57"/>
    <cellStyle name="Normal 2 2" xfId="58"/>
    <cellStyle name="Normal 2 3" xfId="59"/>
    <cellStyle name="Normal 2_havelvacnerVERGNAKAN" xfId="60"/>
    <cellStyle name="Normal 3" xfId="61"/>
    <cellStyle name="Normal 4" xfId="62"/>
    <cellStyle name="Normal 5" xfId="63"/>
    <cellStyle name="Normal 6" xfId="64"/>
    <cellStyle name="Normal 7" xfId="65"/>
    <cellStyle name="Normal 8" xfId="66"/>
    <cellStyle name="Normal 9" xfId="67"/>
    <cellStyle name="Normal_General" xfId="68"/>
    <cellStyle name="Normal_send-calc-turq" xfId="69"/>
    <cellStyle name="Note" xfId="70" builtinId="10" customBuiltin="1"/>
    <cellStyle name="Output" xfId="71" builtinId="21" customBuiltin="1"/>
    <cellStyle name="Percent 2" xfId="72"/>
    <cellStyle name="Percent 2 2" xfId="73"/>
    <cellStyle name="Percent 2 3" xfId="74"/>
    <cellStyle name="Title" xfId="75" builtinId="15" customBuiltin="1"/>
    <cellStyle name="Total" xfId="76" builtinId="25" customBuiltin="1"/>
    <cellStyle name="Warning Text" xfId="7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2085975</xdr:colOff>
      <xdr:row>4</xdr:row>
      <xdr:rowOff>762000</xdr:rowOff>
    </xdr:from>
    <xdr:ext cx="184731" cy="264560"/>
    <xdr:sp macro="" textlink="">
      <xdr:nvSpPr>
        <xdr:cNvPr id="2" name="TextBox 1"/>
        <xdr:cNvSpPr txBox="1"/>
      </xdr:nvSpPr>
      <xdr:spPr>
        <a:xfrm>
          <a:off x="5305425" y="1638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9"/>
  <sheetViews>
    <sheetView tabSelected="1" view="pageBreakPreview" zoomScaleNormal="100" zoomScaleSheetLayoutView="100" workbookViewId="0">
      <selection activeCell="B27" sqref="B27"/>
    </sheetView>
  </sheetViews>
  <sheetFormatPr defaultColWidth="13.42578125" defaultRowHeight="13.5"/>
  <cols>
    <col min="1" max="1" width="51.85546875" style="1" customWidth="1"/>
    <col min="2" max="2" width="43" style="1" customWidth="1"/>
    <col min="3" max="3" width="13.42578125" style="1" customWidth="1"/>
    <col min="4" max="4" width="15.85546875" style="1" customWidth="1"/>
    <col min="5" max="16384" width="13.42578125" style="1"/>
  </cols>
  <sheetData>
    <row r="1" spans="1:9" ht="14.25">
      <c r="A1" s="63"/>
      <c r="B1" s="63" t="s">
        <v>52</v>
      </c>
      <c r="C1" s="2"/>
    </row>
    <row r="2" spans="1:9">
      <c r="A2" s="63"/>
      <c r="B2" s="63" t="s">
        <v>53</v>
      </c>
      <c r="C2" s="27"/>
    </row>
    <row r="3" spans="1:9">
      <c r="A3" s="63"/>
      <c r="B3" s="63" t="s">
        <v>54</v>
      </c>
      <c r="C3" s="27"/>
    </row>
    <row r="4" spans="1:9" ht="17.25">
      <c r="A4" s="36"/>
      <c r="B4" s="37"/>
      <c r="C4" s="3"/>
      <c r="D4" s="4"/>
    </row>
    <row r="5" spans="1:9" ht="63.75" customHeight="1">
      <c r="A5" s="199" t="s">
        <v>150</v>
      </c>
      <c r="B5" s="199"/>
      <c r="C5" s="5"/>
      <c r="D5" s="5"/>
      <c r="E5" s="5"/>
      <c r="F5" s="5"/>
    </row>
    <row r="6" spans="1:9" ht="20.25" customHeight="1">
      <c r="A6" s="30"/>
      <c r="B6" s="30"/>
      <c r="C6" s="5"/>
      <c r="D6" s="5"/>
      <c r="E6" s="5"/>
      <c r="F6" s="5"/>
    </row>
    <row r="7" spans="1:9" s="6" customFormat="1" ht="18.75" customHeight="1">
      <c r="A7" s="38"/>
      <c r="B7" s="43" t="s">
        <v>7</v>
      </c>
      <c r="G7" s="1"/>
    </row>
    <row r="8" spans="1:9" ht="68.25" customHeight="1">
      <c r="A8" s="114"/>
      <c r="B8" s="45" t="s">
        <v>160</v>
      </c>
    </row>
    <row r="9" spans="1:9" ht="21" customHeight="1">
      <c r="A9" s="39" t="s">
        <v>0</v>
      </c>
      <c r="B9" s="174">
        <v>56371.7</v>
      </c>
    </row>
    <row r="10" spans="1:9" ht="21" customHeight="1">
      <c r="A10" s="39" t="s">
        <v>1</v>
      </c>
      <c r="B10" s="174">
        <v>56371.7</v>
      </c>
    </row>
    <row r="11" spans="1:9" ht="21" customHeight="1">
      <c r="A11" s="39" t="s">
        <v>2</v>
      </c>
      <c r="B11" s="148">
        <f>B10-B9</f>
        <v>0</v>
      </c>
    </row>
    <row r="12" spans="1:9" ht="16.5">
      <c r="A12" s="29"/>
      <c r="B12" s="29"/>
    </row>
    <row r="13" spans="1:9">
      <c r="B13" s="7"/>
    </row>
    <row r="14" spans="1:9">
      <c r="B14" s="7"/>
    </row>
    <row r="15" spans="1:9">
      <c r="B15" s="28"/>
    </row>
    <row r="16" spans="1:9">
      <c r="B16" s="28"/>
      <c r="F16" s="27"/>
      <c r="G16" s="27"/>
      <c r="H16" s="198"/>
      <c r="I16" s="198"/>
    </row>
    <row r="17" spans="6:9">
      <c r="F17" s="200"/>
      <c r="G17" s="200"/>
      <c r="H17" s="200"/>
      <c r="I17" s="200"/>
    </row>
    <row r="18" spans="6:9">
      <c r="F18" s="200"/>
      <c r="G18" s="200"/>
      <c r="H18" s="200"/>
      <c r="I18" s="200"/>
    </row>
    <row r="19" spans="6:9">
      <c r="F19" s="27"/>
      <c r="G19" s="27"/>
      <c r="H19" s="198"/>
      <c r="I19" s="198"/>
    </row>
  </sheetData>
  <mergeCells count="5">
    <mergeCell ref="H19:I19"/>
    <mergeCell ref="A5:B5"/>
    <mergeCell ref="H16:I16"/>
    <mergeCell ref="F17:I17"/>
    <mergeCell ref="F18:I18"/>
  </mergeCells>
  <phoneticPr fontId="5" type="noConversion"/>
  <pageMargins left="0.75" right="0.17" top="0.4" bottom="0.36" header="0.17" footer="0.16"/>
  <pageSetup paperSize="9" orientation="portrait" useFirstPageNumber="1" r:id="rId1"/>
  <headerFooter alignWithMargins="0">
    <oddFooter>&amp;C&amp;P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2"/>
  <sheetViews>
    <sheetView view="pageBreakPreview" zoomScale="75" zoomScaleNormal="75" zoomScaleSheetLayoutView="75" workbookViewId="0">
      <selection activeCell="E1" sqref="E1"/>
    </sheetView>
  </sheetViews>
  <sheetFormatPr defaultRowHeight="17.25"/>
  <cols>
    <col min="1" max="1" width="33" style="93" customWidth="1"/>
    <col min="2" max="2" width="87.140625" style="93" customWidth="1"/>
    <col min="3" max="3" width="14" style="93" customWidth="1"/>
    <col min="4" max="4" width="13.42578125" style="93" customWidth="1"/>
    <col min="5" max="5" width="16.140625" style="93" customWidth="1"/>
    <col min="6" max="16384" width="9.140625" style="93"/>
  </cols>
  <sheetData>
    <row r="1" spans="1:9">
      <c r="C1" s="134"/>
      <c r="D1" s="134"/>
      <c r="E1" s="134" t="s">
        <v>113</v>
      </c>
    </row>
    <row r="2" spans="1:9">
      <c r="C2" s="134"/>
      <c r="D2" s="134"/>
      <c r="E2" s="134" t="s">
        <v>53</v>
      </c>
    </row>
    <row r="3" spans="1:9">
      <c r="C3" s="134"/>
      <c r="D3" s="134"/>
      <c r="E3" s="134" t="s">
        <v>54</v>
      </c>
    </row>
    <row r="4" spans="1:9" ht="45" customHeight="1">
      <c r="A4" s="324" t="s">
        <v>170</v>
      </c>
      <c r="B4" s="324"/>
      <c r="C4" s="324"/>
      <c r="D4" s="324"/>
      <c r="E4" s="324"/>
    </row>
    <row r="5" spans="1:9" ht="35.25" customHeight="1">
      <c r="A5" s="325" t="s">
        <v>11</v>
      </c>
      <c r="B5" s="325"/>
      <c r="C5" s="325"/>
      <c r="D5" s="325"/>
      <c r="E5" s="325"/>
    </row>
    <row r="6" spans="1:9" ht="17.25" customHeight="1">
      <c r="A6" s="326" t="s">
        <v>90</v>
      </c>
      <c r="B6" s="326"/>
      <c r="C6" s="326"/>
      <c r="D6" s="326"/>
      <c r="E6" s="327"/>
    </row>
    <row r="7" spans="1:9" s="95" customFormat="1" ht="23.25" customHeight="1">
      <c r="A7" s="94" t="s">
        <v>8</v>
      </c>
      <c r="B7" s="328" t="s">
        <v>91</v>
      </c>
      <c r="C7" s="329"/>
      <c r="D7" s="329"/>
      <c r="E7" s="330"/>
    </row>
    <row r="8" spans="1:9" s="95" customFormat="1" ht="23.25" customHeight="1">
      <c r="A8" s="96">
        <v>9019</v>
      </c>
      <c r="B8" s="312" t="s">
        <v>116</v>
      </c>
      <c r="C8" s="313"/>
      <c r="D8" s="313"/>
      <c r="E8" s="314"/>
    </row>
    <row r="9" spans="1:9" s="95" customFormat="1" ht="15" customHeight="1">
      <c r="A9" s="94"/>
      <c r="B9" s="304"/>
      <c r="C9" s="305"/>
      <c r="D9" s="305"/>
      <c r="E9" s="306"/>
    </row>
    <row r="10" spans="1:9" s="95" customFormat="1" ht="23.25" customHeight="1">
      <c r="A10" s="94" t="s">
        <v>78</v>
      </c>
      <c r="B10" s="304"/>
      <c r="C10" s="305"/>
      <c r="D10" s="305"/>
      <c r="E10" s="306"/>
    </row>
    <row r="11" spans="1:9" s="95" customFormat="1" ht="18" customHeight="1">
      <c r="A11" s="94"/>
      <c r="B11" s="304"/>
      <c r="C11" s="305"/>
      <c r="D11" s="305"/>
      <c r="E11" s="306"/>
    </row>
    <row r="12" spans="1:9" s="95" customFormat="1" ht="51.6" customHeight="1">
      <c r="A12" s="97" t="s">
        <v>79</v>
      </c>
      <c r="B12" s="98">
        <v>9019</v>
      </c>
      <c r="C12" s="315" t="s">
        <v>12</v>
      </c>
      <c r="D12" s="316"/>
      <c r="E12" s="317"/>
    </row>
    <row r="13" spans="1:9" s="95" customFormat="1" ht="25.5" customHeight="1">
      <c r="A13" s="99" t="s">
        <v>80</v>
      </c>
      <c r="B13" s="100">
        <v>31001</v>
      </c>
      <c r="C13" s="318" t="s">
        <v>28</v>
      </c>
      <c r="D13" s="321" t="s">
        <v>81</v>
      </c>
      <c r="E13" s="318" t="s">
        <v>30</v>
      </c>
    </row>
    <row r="14" spans="1:9" s="95" customFormat="1" ht="43.5" customHeight="1">
      <c r="A14" s="99" t="s">
        <v>82</v>
      </c>
      <c r="B14" s="143" t="s">
        <v>144</v>
      </c>
      <c r="C14" s="319"/>
      <c r="D14" s="322"/>
      <c r="E14" s="319"/>
    </row>
    <row r="15" spans="1:9" s="95" customFormat="1" ht="87.75" customHeight="1">
      <c r="A15" s="101" t="s">
        <v>83</v>
      </c>
      <c r="B15" s="135" t="s">
        <v>153</v>
      </c>
      <c r="C15" s="319"/>
      <c r="D15" s="322"/>
      <c r="E15" s="319"/>
    </row>
    <row r="16" spans="1:9" s="95" customFormat="1" ht="43.5" customHeight="1">
      <c r="A16" s="102" t="s">
        <v>84</v>
      </c>
      <c r="B16" s="136" t="s">
        <v>71</v>
      </c>
      <c r="C16" s="319"/>
      <c r="D16" s="322"/>
      <c r="E16" s="319"/>
      <c r="I16" s="95" t="s">
        <v>92</v>
      </c>
    </row>
    <row r="17" spans="1:12" s="95" customFormat="1" ht="64.5" customHeight="1">
      <c r="A17" s="103" t="s">
        <v>85</v>
      </c>
      <c r="B17" s="112" t="s">
        <v>94</v>
      </c>
      <c r="C17" s="319"/>
      <c r="D17" s="322"/>
      <c r="E17" s="319"/>
      <c r="L17" s="95" t="s">
        <v>93</v>
      </c>
    </row>
    <row r="18" spans="1:12" s="95" customFormat="1" ht="26.25" customHeight="1">
      <c r="A18" s="307" t="s">
        <v>86</v>
      </c>
      <c r="B18" s="308"/>
      <c r="C18" s="320"/>
      <c r="D18" s="323"/>
      <c r="E18" s="320"/>
    </row>
    <row r="19" spans="1:12" s="95" customFormat="1" ht="17.25" customHeight="1">
      <c r="A19" s="307"/>
      <c r="B19" s="308"/>
      <c r="C19" s="308"/>
      <c r="D19" s="308"/>
      <c r="E19" s="309"/>
    </row>
    <row r="20" spans="1:12" s="95" customFormat="1" ht="28.5" customHeight="1">
      <c r="A20" s="310" t="s">
        <v>87</v>
      </c>
      <c r="B20" s="311"/>
      <c r="C20" s="104">
        <v>10</v>
      </c>
      <c r="D20" s="104">
        <v>10</v>
      </c>
      <c r="E20" s="104">
        <v>10</v>
      </c>
    </row>
    <row r="21" spans="1:12" s="95" customFormat="1" ht="28.5" customHeight="1">
      <c r="A21" s="312" t="s">
        <v>88</v>
      </c>
      <c r="B21" s="313"/>
      <c r="C21" s="105"/>
      <c r="D21" s="105"/>
      <c r="E21" s="105"/>
    </row>
    <row r="22" spans="1:12" s="95" customFormat="1" ht="28.5" customHeight="1">
      <c r="A22" s="312" t="s">
        <v>89</v>
      </c>
      <c r="B22" s="314"/>
      <c r="C22" s="182">
        <v>56371.7</v>
      </c>
      <c r="D22" s="182">
        <v>56371.7</v>
      </c>
      <c r="E22" s="183">
        <v>56371.7</v>
      </c>
    </row>
  </sheetData>
  <mergeCells count="17">
    <mergeCell ref="B8:E8"/>
    <mergeCell ref="A4:E4"/>
    <mergeCell ref="A5:E5"/>
    <mergeCell ref="A6:E6"/>
    <mergeCell ref="B7:E7"/>
    <mergeCell ref="A22:B22"/>
    <mergeCell ref="B11:E11"/>
    <mergeCell ref="C12:E12"/>
    <mergeCell ref="C13:C18"/>
    <mergeCell ref="D13:D18"/>
    <mergeCell ref="E13:E18"/>
    <mergeCell ref="A18:B18"/>
    <mergeCell ref="B9:E9"/>
    <mergeCell ref="B10:E10"/>
    <mergeCell ref="A19:E19"/>
    <mergeCell ref="A20:B20"/>
    <mergeCell ref="A21:B21"/>
  </mergeCells>
  <pageMargins left="0.16" right="0.16" top="0.33" bottom="0.15" header="0.19" footer="0.1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view="pageBreakPreview" topLeftCell="A10" zoomScaleNormal="100" zoomScaleSheetLayoutView="100" workbookViewId="0">
      <selection activeCell="C30" sqref="C30"/>
    </sheetView>
  </sheetViews>
  <sheetFormatPr defaultRowHeight="17.25"/>
  <cols>
    <col min="1" max="1" width="17.7109375" style="47" customWidth="1"/>
    <col min="2" max="2" width="18.140625" style="47" customWidth="1"/>
    <col min="3" max="3" width="15.5703125" style="47" customWidth="1"/>
    <col min="4" max="4" width="19" style="47" customWidth="1"/>
    <col min="5" max="5" width="8.42578125" style="47" customWidth="1"/>
    <col min="6" max="6" width="13" style="47" customWidth="1"/>
    <col min="7" max="7" width="13.7109375" style="47" customWidth="1"/>
    <col min="8" max="8" width="11.42578125" style="47" customWidth="1"/>
    <col min="9" max="9" width="29.28515625" style="47" customWidth="1"/>
    <col min="10" max="10" width="9.7109375" style="47" bestFit="1" customWidth="1"/>
    <col min="11" max="16384" width="9.140625" style="47"/>
  </cols>
  <sheetData>
    <row r="1" spans="1:10" ht="15" customHeight="1">
      <c r="H1" s="335" t="s">
        <v>173</v>
      </c>
      <c r="I1" s="335"/>
    </row>
    <row r="2" spans="1:10" ht="14.25" customHeight="1">
      <c r="G2" s="335" t="s">
        <v>114</v>
      </c>
      <c r="H2" s="335"/>
      <c r="I2" s="335"/>
    </row>
    <row r="3" spans="1:10" ht="15.75" customHeight="1">
      <c r="G3" s="335" t="s">
        <v>14</v>
      </c>
      <c r="H3" s="335"/>
      <c r="I3" s="335"/>
    </row>
    <row r="4" spans="1:10" ht="51" customHeight="1">
      <c r="A4" s="337" t="s">
        <v>172</v>
      </c>
      <c r="B4" s="337"/>
      <c r="C4" s="337"/>
      <c r="D4" s="337"/>
      <c r="E4" s="337"/>
      <c r="F4" s="337"/>
      <c r="G4" s="337"/>
      <c r="H4" s="337"/>
      <c r="I4" s="337"/>
    </row>
    <row r="6" spans="1:10" ht="41.25" customHeight="1">
      <c r="A6" s="202" t="s">
        <v>15</v>
      </c>
      <c r="B6" s="202"/>
      <c r="C6" s="202"/>
      <c r="D6" s="202"/>
      <c r="E6" s="202"/>
      <c r="F6" s="202"/>
      <c r="G6" s="202"/>
      <c r="H6" s="202"/>
      <c r="I6" s="202" t="s">
        <v>163</v>
      </c>
    </row>
    <row r="7" spans="1:10" ht="63.75" customHeight="1">
      <c r="A7" s="42" t="s">
        <v>16</v>
      </c>
      <c r="B7" s="202" t="s">
        <v>17</v>
      </c>
      <c r="C7" s="202"/>
      <c r="D7" s="202"/>
      <c r="E7" s="42" t="s">
        <v>18</v>
      </c>
      <c r="F7" s="42" t="s">
        <v>19</v>
      </c>
      <c r="G7" s="42" t="s">
        <v>20</v>
      </c>
      <c r="H7" s="42" t="s">
        <v>21</v>
      </c>
      <c r="I7" s="202"/>
    </row>
    <row r="8" spans="1:10" ht="32.25" customHeight="1">
      <c r="A8" s="344" t="s">
        <v>11</v>
      </c>
      <c r="B8" s="344"/>
      <c r="C8" s="344"/>
      <c r="D8" s="344"/>
      <c r="E8" s="344"/>
      <c r="F8" s="344"/>
      <c r="G8" s="344"/>
      <c r="H8" s="344"/>
      <c r="I8" s="184">
        <f>SUM(I9)</f>
        <v>56371.7</v>
      </c>
    </row>
    <row r="9" spans="1:10" ht="33" customHeight="1">
      <c r="A9" s="48" t="s">
        <v>22</v>
      </c>
      <c r="B9" s="48" t="s">
        <v>25</v>
      </c>
      <c r="C9" s="48" t="s">
        <v>24</v>
      </c>
      <c r="D9" s="338" t="s">
        <v>10</v>
      </c>
      <c r="E9" s="339"/>
      <c r="F9" s="339"/>
      <c r="G9" s="339"/>
      <c r="H9" s="340"/>
      <c r="I9" s="185">
        <f>SUM(I10)</f>
        <v>56371.7</v>
      </c>
    </row>
    <row r="10" spans="1:10" ht="34.5" customHeight="1">
      <c r="A10" s="341" t="s">
        <v>171</v>
      </c>
      <c r="B10" s="342"/>
      <c r="C10" s="342"/>
      <c r="D10" s="342"/>
      <c r="E10" s="342"/>
      <c r="F10" s="342"/>
      <c r="G10" s="342"/>
      <c r="H10" s="343"/>
      <c r="I10" s="186">
        <f>I11+I22</f>
        <v>56371.7</v>
      </c>
      <c r="J10" s="49"/>
    </row>
    <row r="11" spans="1:10" ht="33" customHeight="1">
      <c r="A11" s="107"/>
      <c r="B11" s="336" t="s">
        <v>95</v>
      </c>
      <c r="C11" s="336"/>
      <c r="D11" s="336"/>
      <c r="E11" s="107"/>
      <c r="F11" s="107"/>
      <c r="G11" s="108"/>
      <c r="H11" s="107"/>
      <c r="I11" s="185">
        <f>SUM(I12:I21)</f>
        <v>54946.299999999996</v>
      </c>
    </row>
    <row r="12" spans="1:10" ht="33" customHeight="1">
      <c r="A12" s="42" t="s">
        <v>96</v>
      </c>
      <c r="B12" s="265" t="s">
        <v>97</v>
      </c>
      <c r="C12" s="266"/>
      <c r="D12" s="205"/>
      <c r="E12" s="42" t="s">
        <v>26</v>
      </c>
      <c r="F12" s="42" t="s">
        <v>23</v>
      </c>
      <c r="G12" s="42">
        <v>3272500</v>
      </c>
      <c r="H12" s="109">
        <v>1</v>
      </c>
      <c r="I12" s="186">
        <f>H12*G12/1000</f>
        <v>3272.5</v>
      </c>
    </row>
    <row r="13" spans="1:10" ht="20.25" customHeight="1">
      <c r="A13" s="42" t="s">
        <v>98</v>
      </c>
      <c r="B13" s="265" t="s">
        <v>97</v>
      </c>
      <c r="C13" s="266"/>
      <c r="D13" s="205"/>
      <c r="E13" s="42" t="s">
        <v>26</v>
      </c>
      <c r="F13" s="42" t="s">
        <v>23</v>
      </c>
      <c r="G13" s="42">
        <v>3339800</v>
      </c>
      <c r="H13" s="109">
        <v>1</v>
      </c>
      <c r="I13" s="186">
        <f t="shared" ref="I13:I24" si="0">H13*G13/1000</f>
        <v>3339.8</v>
      </c>
    </row>
    <row r="14" spans="1:10" ht="20.25" customHeight="1">
      <c r="A14" s="165" t="s">
        <v>99</v>
      </c>
      <c r="B14" s="265" t="s">
        <v>97</v>
      </c>
      <c r="C14" s="266"/>
      <c r="D14" s="205"/>
      <c r="E14" s="42" t="s">
        <v>26</v>
      </c>
      <c r="F14" s="42" t="s">
        <v>23</v>
      </c>
      <c r="G14" s="42">
        <v>6468300</v>
      </c>
      <c r="H14" s="109">
        <v>1</v>
      </c>
      <c r="I14" s="186">
        <f t="shared" si="0"/>
        <v>6468.3</v>
      </c>
    </row>
    <row r="15" spans="1:10" ht="20.25" customHeight="1">
      <c r="A15" s="165" t="s">
        <v>100</v>
      </c>
      <c r="B15" s="265" t="s">
        <v>97</v>
      </c>
      <c r="C15" s="266"/>
      <c r="D15" s="205"/>
      <c r="E15" s="42" t="s">
        <v>26</v>
      </c>
      <c r="F15" s="42" t="s">
        <v>23</v>
      </c>
      <c r="G15" s="42">
        <v>4086000</v>
      </c>
      <c r="H15" s="109">
        <v>1</v>
      </c>
      <c r="I15" s="186">
        <f t="shared" si="0"/>
        <v>4086</v>
      </c>
    </row>
    <row r="16" spans="1:10" ht="20.25" customHeight="1">
      <c r="A16" s="165" t="s">
        <v>101</v>
      </c>
      <c r="B16" s="265" t="s">
        <v>97</v>
      </c>
      <c r="C16" s="266"/>
      <c r="D16" s="205"/>
      <c r="E16" s="42" t="s">
        <v>26</v>
      </c>
      <c r="F16" s="42" t="s">
        <v>23</v>
      </c>
      <c r="G16" s="42">
        <v>4660600</v>
      </c>
      <c r="H16" s="109">
        <v>1</v>
      </c>
      <c r="I16" s="186">
        <f t="shared" si="0"/>
        <v>4660.6000000000004</v>
      </c>
    </row>
    <row r="17" spans="1:10" ht="20.25" customHeight="1">
      <c r="A17" s="165" t="s">
        <v>102</v>
      </c>
      <c r="B17" s="265" t="s">
        <v>97</v>
      </c>
      <c r="C17" s="266"/>
      <c r="D17" s="205"/>
      <c r="E17" s="42" t="s">
        <v>26</v>
      </c>
      <c r="F17" s="42" t="s">
        <v>23</v>
      </c>
      <c r="G17" s="42">
        <v>5842700</v>
      </c>
      <c r="H17" s="109">
        <v>1</v>
      </c>
      <c r="I17" s="186">
        <f t="shared" si="0"/>
        <v>5842.7</v>
      </c>
    </row>
    <row r="18" spans="1:10" ht="20.25" customHeight="1">
      <c r="A18" s="165" t="s">
        <v>103</v>
      </c>
      <c r="B18" s="265" t="s">
        <v>97</v>
      </c>
      <c r="C18" s="266"/>
      <c r="D18" s="205"/>
      <c r="E18" s="42" t="s">
        <v>26</v>
      </c>
      <c r="F18" s="42" t="s">
        <v>23</v>
      </c>
      <c r="G18" s="42">
        <v>4962700</v>
      </c>
      <c r="H18" s="109">
        <v>1</v>
      </c>
      <c r="I18" s="186">
        <f t="shared" si="0"/>
        <v>4962.7</v>
      </c>
    </row>
    <row r="19" spans="1:10" ht="20.25" customHeight="1">
      <c r="A19" s="165" t="s">
        <v>104</v>
      </c>
      <c r="B19" s="265" t="s">
        <v>97</v>
      </c>
      <c r="C19" s="266"/>
      <c r="D19" s="205"/>
      <c r="E19" s="42" t="s">
        <v>26</v>
      </c>
      <c r="F19" s="42" t="s">
        <v>23</v>
      </c>
      <c r="G19" s="42">
        <v>2250700</v>
      </c>
      <c r="H19" s="109">
        <v>1</v>
      </c>
      <c r="I19" s="186">
        <f t="shared" si="0"/>
        <v>2250.6999999999998</v>
      </c>
    </row>
    <row r="20" spans="1:10" ht="20.25" customHeight="1">
      <c r="A20" s="165" t="s">
        <v>105</v>
      </c>
      <c r="B20" s="265" t="s">
        <v>97</v>
      </c>
      <c r="C20" s="266"/>
      <c r="D20" s="205"/>
      <c r="E20" s="42" t="s">
        <v>26</v>
      </c>
      <c r="F20" s="42" t="s">
        <v>23</v>
      </c>
      <c r="G20" s="42">
        <v>3850000</v>
      </c>
      <c r="H20" s="109">
        <v>1</v>
      </c>
      <c r="I20" s="186">
        <f t="shared" si="0"/>
        <v>3850</v>
      </c>
    </row>
    <row r="21" spans="1:10" ht="20.25" customHeight="1">
      <c r="A21" s="165" t="s">
        <v>106</v>
      </c>
      <c r="B21" s="265" t="s">
        <v>97</v>
      </c>
      <c r="C21" s="266"/>
      <c r="D21" s="205"/>
      <c r="E21" s="42" t="s">
        <v>26</v>
      </c>
      <c r="F21" s="42" t="s">
        <v>23</v>
      </c>
      <c r="G21" s="42">
        <v>16213000</v>
      </c>
      <c r="H21" s="109">
        <v>1</v>
      </c>
      <c r="I21" s="186">
        <f t="shared" si="0"/>
        <v>16213</v>
      </c>
    </row>
    <row r="22" spans="1:10" ht="20.25">
      <c r="A22" s="107"/>
      <c r="B22" s="331" t="s">
        <v>107</v>
      </c>
      <c r="C22" s="331"/>
      <c r="D22" s="331"/>
      <c r="E22" s="107"/>
      <c r="F22" s="107"/>
      <c r="G22" s="108"/>
      <c r="H22" s="107"/>
      <c r="I22" s="186">
        <f>SUM(I23:I24)</f>
        <v>1425.4</v>
      </c>
    </row>
    <row r="23" spans="1:10" ht="30.75" customHeight="1">
      <c r="A23" s="42" t="s">
        <v>108</v>
      </c>
      <c r="B23" s="332" t="s">
        <v>109</v>
      </c>
      <c r="C23" s="333"/>
      <c r="D23" s="334"/>
      <c r="E23" s="42" t="s">
        <v>26</v>
      </c>
      <c r="F23" s="42" t="s">
        <v>23</v>
      </c>
      <c r="G23" s="42">
        <f>1264700-48800-117000</f>
        <v>1098900</v>
      </c>
      <c r="H23" s="42">
        <v>1</v>
      </c>
      <c r="I23" s="186">
        <f t="shared" si="0"/>
        <v>1098.9000000000001</v>
      </c>
      <c r="J23" s="110"/>
    </row>
    <row r="24" spans="1:10" ht="30.75" customHeight="1">
      <c r="A24" s="42" t="s">
        <v>110</v>
      </c>
      <c r="B24" s="332" t="s">
        <v>111</v>
      </c>
      <c r="C24" s="333"/>
      <c r="D24" s="334"/>
      <c r="E24" s="42" t="s">
        <v>112</v>
      </c>
      <c r="F24" s="42" t="s">
        <v>23</v>
      </c>
      <c r="G24" s="42">
        <f>376100-49600</f>
        <v>326500</v>
      </c>
      <c r="H24" s="42">
        <v>1</v>
      </c>
      <c r="I24" s="186">
        <f t="shared" si="0"/>
        <v>326.5</v>
      </c>
    </row>
  </sheetData>
  <mergeCells count="24">
    <mergeCell ref="H1:I1"/>
    <mergeCell ref="A4:I4"/>
    <mergeCell ref="D9:H9"/>
    <mergeCell ref="A10:H10"/>
    <mergeCell ref="A6:H6"/>
    <mergeCell ref="I6:I7"/>
    <mergeCell ref="B7:D7"/>
    <mergeCell ref="A8:H8"/>
    <mergeCell ref="B13:D13"/>
    <mergeCell ref="B14:D14"/>
    <mergeCell ref="B12:D12"/>
    <mergeCell ref="G2:I2"/>
    <mergeCell ref="G3:I3"/>
    <mergeCell ref="B11:D11"/>
    <mergeCell ref="B21:D21"/>
    <mergeCell ref="B22:D22"/>
    <mergeCell ref="B23:D23"/>
    <mergeCell ref="B24:D24"/>
    <mergeCell ref="B15:D15"/>
    <mergeCell ref="B16:D16"/>
    <mergeCell ref="B17:D17"/>
    <mergeCell ref="B18:D18"/>
    <mergeCell ref="B19:D19"/>
    <mergeCell ref="B20:D20"/>
  </mergeCells>
  <phoneticPr fontId="37" type="noConversion"/>
  <pageMargins left="0.15748031496062992" right="0.15748031496062992" top="0.19685039370078741" bottom="0.15748031496062992" header="0.51181102362204722" footer="0.1574803149606299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9"/>
  <sheetViews>
    <sheetView view="pageBreakPreview" zoomScale="60" zoomScaleNormal="100" workbookViewId="0">
      <selection activeCell="B8" sqref="B8:D8"/>
    </sheetView>
  </sheetViews>
  <sheetFormatPr defaultRowHeight="13.5"/>
  <cols>
    <col min="1" max="1" width="49.28515625" style="20" customWidth="1"/>
    <col min="2" max="2" width="29.28515625" style="20" customWidth="1"/>
    <col min="3" max="3" width="18.28515625" style="17" customWidth="1"/>
    <col min="4" max="4" width="22.42578125" style="18" customWidth="1"/>
    <col min="5" max="5" width="9.7109375" style="20" bestFit="1" customWidth="1"/>
    <col min="6" max="16384" width="9.140625" style="20"/>
  </cols>
  <sheetData>
    <row r="1" spans="1:5" ht="14.25" customHeight="1">
      <c r="A1" s="63"/>
      <c r="B1" s="64"/>
      <c r="C1" s="46"/>
      <c r="D1" s="64" t="s">
        <v>59</v>
      </c>
    </row>
    <row r="2" spans="1:5" ht="14.25" customHeight="1">
      <c r="A2" s="63"/>
      <c r="B2" s="64"/>
      <c r="D2" s="64" t="s">
        <v>53</v>
      </c>
    </row>
    <row r="3" spans="1:5" s="14" customFormat="1" ht="14.25" customHeight="1">
      <c r="A3" s="63"/>
      <c r="B3" s="64"/>
      <c r="C3" s="11"/>
      <c r="D3" s="64" t="s">
        <v>54</v>
      </c>
      <c r="E3" s="13"/>
    </row>
    <row r="4" spans="1:5" s="14" customFormat="1" ht="17.25">
      <c r="A4" s="40"/>
      <c r="B4" s="41"/>
      <c r="C4" s="11"/>
      <c r="D4" s="12"/>
      <c r="E4" s="13"/>
    </row>
    <row r="5" spans="1:5" s="16" customFormat="1" ht="73.5" customHeight="1">
      <c r="A5" s="201" t="s">
        <v>115</v>
      </c>
      <c r="B5" s="201"/>
      <c r="C5" s="201"/>
      <c r="D5" s="201"/>
      <c r="E5" s="15"/>
    </row>
    <row r="6" spans="1:5" s="16" customFormat="1" ht="21.75" customHeight="1">
      <c r="A6" s="30"/>
      <c r="B6" s="30"/>
      <c r="C6" s="9"/>
      <c r="D6" s="5"/>
      <c r="E6" s="15"/>
    </row>
    <row r="7" spans="1:5" s="18" customFormat="1" ht="29.25" customHeight="1">
      <c r="A7"/>
      <c r="B7"/>
      <c r="C7" s="188"/>
      <c r="D7" s="190" t="s">
        <v>32</v>
      </c>
    </row>
    <row r="8" spans="1:5" s="18" customFormat="1" ht="41.25" customHeight="1">
      <c r="A8" s="202" t="s">
        <v>27</v>
      </c>
      <c r="B8" s="203" t="s">
        <v>159</v>
      </c>
      <c r="C8" s="203"/>
      <c r="D8" s="203"/>
    </row>
    <row r="9" spans="1:5" s="18" customFormat="1" ht="39" customHeight="1">
      <c r="A9" s="202"/>
      <c r="B9" s="191" t="s">
        <v>28</v>
      </c>
      <c r="C9" s="191" t="s">
        <v>29</v>
      </c>
      <c r="D9" s="191" t="s">
        <v>30</v>
      </c>
      <c r="E9" s="24"/>
    </row>
    <row r="10" spans="1:5" s="18" customFormat="1" ht="33.75" customHeight="1">
      <c r="A10" s="189" t="s">
        <v>31</v>
      </c>
      <c r="B10" s="172">
        <f>B11</f>
        <v>56371.7</v>
      </c>
      <c r="C10" s="172">
        <f>C11</f>
        <v>56371.7</v>
      </c>
      <c r="D10" s="172">
        <f>D11</f>
        <v>56371.7</v>
      </c>
    </row>
    <row r="11" spans="1:5" s="18" customFormat="1" ht="33.75" customHeight="1">
      <c r="A11" s="44" t="s">
        <v>6</v>
      </c>
      <c r="B11" s="173">
        <v>56371.7</v>
      </c>
      <c r="C11" s="173">
        <v>56371.7</v>
      </c>
      <c r="D11" s="173">
        <v>56371.7</v>
      </c>
    </row>
    <row r="12" spans="1:5" s="18" customFormat="1">
      <c r="A12" s="19"/>
      <c r="C12" s="17"/>
      <c r="D12" s="22"/>
    </row>
    <row r="13" spans="1:5" s="18" customFormat="1">
      <c r="A13" s="19"/>
      <c r="C13" s="17"/>
    </row>
    <row r="14" spans="1:5" s="18" customFormat="1">
      <c r="A14" s="19"/>
      <c r="C14" s="23"/>
      <c r="D14" s="22"/>
    </row>
    <row r="15" spans="1:5" s="18" customFormat="1">
      <c r="A15" s="19"/>
      <c r="C15" s="17"/>
      <c r="D15" s="25"/>
    </row>
    <row r="16" spans="1:5" s="18" customFormat="1">
      <c r="C16" s="21"/>
    </row>
    <row r="17" spans="2:3" s="18" customFormat="1">
      <c r="C17" s="17"/>
    </row>
    <row r="19" spans="2:3">
      <c r="B19" s="26"/>
    </row>
  </sheetData>
  <mergeCells count="3">
    <mergeCell ref="A5:D5"/>
    <mergeCell ref="A8:A9"/>
    <mergeCell ref="B8:D8"/>
  </mergeCells>
  <phoneticPr fontId="0" type="noConversion"/>
  <pageMargins left="0.74803149606299213" right="0.15748031496062992" top="0.31496062992125984" bottom="0.47244094488188981" header="0.15748031496062992" footer="0.27559055118110237"/>
  <pageSetup paperSize="9" firstPageNumber="3" orientation="landscape" useFirstPageNumber="1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Normal="100" zoomScaleSheetLayoutView="100" workbookViewId="0">
      <selection activeCell="D1" sqref="D1:E1"/>
    </sheetView>
  </sheetViews>
  <sheetFormatPr defaultRowHeight="13.5"/>
  <cols>
    <col min="1" max="2" width="20.7109375" style="121" customWidth="1"/>
    <col min="3" max="3" width="55.42578125" style="121" customWidth="1"/>
    <col min="4" max="4" width="32.28515625" style="121" customWidth="1"/>
    <col min="5" max="5" width="35.140625" style="121" customWidth="1"/>
    <col min="6" max="16384" width="9.140625" style="121"/>
  </cols>
  <sheetData>
    <row r="1" spans="1:8" s="120" customFormat="1" ht="18.75" customHeight="1">
      <c r="A1" s="140"/>
      <c r="B1" s="140"/>
      <c r="C1" s="140"/>
      <c r="D1" s="206" t="s">
        <v>60</v>
      </c>
      <c r="E1" s="206"/>
      <c r="F1" s="119"/>
      <c r="G1" s="119"/>
      <c r="H1" s="119"/>
    </row>
    <row r="2" spans="1:8" s="120" customFormat="1" ht="17.25" customHeight="1">
      <c r="A2" s="117"/>
      <c r="B2" s="117"/>
      <c r="C2" s="117"/>
      <c r="D2" s="207" t="s">
        <v>53</v>
      </c>
      <c r="E2" s="207"/>
      <c r="F2" s="119"/>
      <c r="G2" s="119"/>
      <c r="H2" s="119"/>
    </row>
    <row r="3" spans="1:8" s="120" customFormat="1" ht="17.25" customHeight="1">
      <c r="A3" s="117"/>
      <c r="B3" s="117"/>
      <c r="C3" s="117"/>
      <c r="D3" s="207" t="s">
        <v>54</v>
      </c>
      <c r="E3" s="207"/>
      <c r="F3" s="119"/>
      <c r="G3" s="119"/>
      <c r="H3" s="119"/>
    </row>
    <row r="4" spans="1:8" s="120" customFormat="1" ht="17.25">
      <c r="A4" s="140"/>
      <c r="B4" s="140"/>
      <c r="C4" s="140"/>
      <c r="D4" s="140"/>
      <c r="E4" s="140"/>
      <c r="F4" s="118"/>
      <c r="G4" s="118"/>
    </row>
    <row r="5" spans="1:8" s="120" customFormat="1" ht="17.25">
      <c r="A5" s="140"/>
      <c r="B5" s="140"/>
      <c r="C5" s="140"/>
      <c r="D5" s="140"/>
      <c r="E5" s="140"/>
      <c r="F5" s="118"/>
      <c r="G5" s="118"/>
    </row>
    <row r="6" spans="1:8" s="120" customFormat="1" ht="45.75" customHeight="1">
      <c r="A6" s="201" t="s">
        <v>164</v>
      </c>
      <c r="B6" s="201"/>
      <c r="C6" s="201"/>
      <c r="D6" s="201"/>
      <c r="E6" s="201"/>
      <c r="F6" s="115"/>
      <c r="G6" s="115"/>
      <c r="H6" s="115"/>
    </row>
    <row r="7" spans="1:8" s="120" customFormat="1" ht="17.25">
      <c r="A7" s="116"/>
      <c r="B7" s="116"/>
      <c r="C7" s="116"/>
      <c r="D7" s="116"/>
      <c r="E7" s="116"/>
      <c r="F7" s="118"/>
      <c r="G7" s="118"/>
    </row>
    <row r="8" spans="1:8" s="120" customFormat="1" ht="17.25">
      <c r="A8" s="140"/>
      <c r="B8" s="140"/>
      <c r="C8" s="116"/>
      <c r="D8" s="116"/>
      <c r="E8" s="196" t="s">
        <v>48</v>
      </c>
      <c r="G8" s="122"/>
      <c r="H8" s="122"/>
    </row>
    <row r="9" spans="1:8" ht="93.75" customHeight="1">
      <c r="A9" s="202" t="s">
        <v>117</v>
      </c>
      <c r="B9" s="202"/>
      <c r="C9" s="202" t="s">
        <v>149</v>
      </c>
      <c r="D9" s="202" t="s">
        <v>148</v>
      </c>
      <c r="E9" s="194" t="s">
        <v>161</v>
      </c>
      <c r="F9" s="47"/>
      <c r="G9" s="47"/>
      <c r="H9" s="47"/>
    </row>
    <row r="10" spans="1:8" ht="49.5" customHeight="1">
      <c r="A10" s="138" t="s">
        <v>56</v>
      </c>
      <c r="B10" s="138" t="s">
        <v>57</v>
      </c>
      <c r="C10" s="202"/>
      <c r="D10" s="202"/>
      <c r="E10" s="194" t="s">
        <v>162</v>
      </c>
      <c r="F10" s="47"/>
      <c r="G10" s="47"/>
      <c r="H10" s="47"/>
    </row>
    <row r="11" spans="1:8" ht="27" customHeight="1">
      <c r="A11" s="137"/>
      <c r="B11" s="137"/>
      <c r="C11" s="143" t="s">
        <v>55</v>
      </c>
      <c r="D11" s="125"/>
      <c r="E11" s="150">
        <f>E12</f>
        <v>56371.7</v>
      </c>
    </row>
    <row r="12" spans="1:8" ht="45" customHeight="1">
      <c r="A12" s="138">
        <v>9019</v>
      </c>
      <c r="B12" s="138"/>
      <c r="C12" s="143" t="s">
        <v>116</v>
      </c>
      <c r="D12" s="150"/>
      <c r="E12" s="150">
        <f t="shared" ref="E12" si="0">E13</f>
        <v>56371.7</v>
      </c>
    </row>
    <row r="13" spans="1:8" ht="66.75" customHeight="1">
      <c r="A13" s="138"/>
      <c r="B13" s="138">
        <v>31001</v>
      </c>
      <c r="C13" s="124" t="s">
        <v>144</v>
      </c>
      <c r="D13" s="138" t="s">
        <v>11</v>
      </c>
      <c r="E13" s="173">
        <v>56371.7</v>
      </c>
    </row>
  </sheetData>
  <mergeCells count="7">
    <mergeCell ref="D1:E1"/>
    <mergeCell ref="D2:E2"/>
    <mergeCell ref="D3:E3"/>
    <mergeCell ref="A6:E6"/>
    <mergeCell ref="A9:B9"/>
    <mergeCell ref="C9:C10"/>
    <mergeCell ref="D9:D10"/>
  </mergeCells>
  <pageMargins left="0.70866141732283472" right="0.70866141732283472" top="0.74803149606299213" bottom="0.74803149606299213" header="0.31496062992125984" footer="0.31496062992125984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Normal="100" zoomScaleSheetLayoutView="100" workbookViewId="0">
      <selection activeCell="D1" sqref="D1"/>
    </sheetView>
  </sheetViews>
  <sheetFormatPr defaultRowHeight="17.25"/>
  <cols>
    <col min="1" max="1" width="14" style="129" customWidth="1"/>
    <col min="2" max="2" width="17.140625" style="129" customWidth="1"/>
    <col min="3" max="3" width="82.28515625" style="129" customWidth="1"/>
    <col min="4" max="6" width="26.5703125" style="129" customWidth="1"/>
    <col min="7" max="16384" width="9.140625" style="129"/>
  </cols>
  <sheetData>
    <row r="1" spans="1:9" s="117" customFormat="1" ht="19.5" customHeight="1">
      <c r="C1" s="123"/>
      <c r="D1" s="133" t="s">
        <v>61</v>
      </c>
      <c r="E1" s="128"/>
      <c r="F1" s="128"/>
      <c r="G1" s="128"/>
      <c r="H1" s="128"/>
      <c r="I1" s="128"/>
    </row>
    <row r="2" spans="1:9" s="117" customFormat="1" ht="19.5" customHeight="1">
      <c r="C2" s="211" t="s">
        <v>53</v>
      </c>
      <c r="D2" s="211"/>
      <c r="E2" s="128"/>
      <c r="F2" s="128"/>
      <c r="G2" s="128"/>
      <c r="H2" s="128"/>
      <c r="I2" s="128"/>
    </row>
    <row r="3" spans="1:9" s="117" customFormat="1" ht="19.5" customHeight="1">
      <c r="C3" s="211" t="s">
        <v>54</v>
      </c>
      <c r="D3" s="211"/>
      <c r="E3" s="128"/>
      <c r="F3" s="128"/>
      <c r="G3" s="128"/>
      <c r="H3" s="128"/>
      <c r="I3" s="128"/>
    </row>
    <row r="4" spans="1:9" s="117" customFormat="1">
      <c r="F4" s="122"/>
      <c r="G4" s="122"/>
      <c r="H4" s="122"/>
    </row>
    <row r="5" spans="1:9" s="117" customFormat="1" ht="34.5" customHeight="1">
      <c r="A5" s="201" t="s">
        <v>145</v>
      </c>
      <c r="B5" s="201"/>
      <c r="C5" s="201"/>
      <c r="D5" s="201"/>
      <c r="E5" s="115"/>
      <c r="F5" s="115"/>
      <c r="G5" s="115"/>
      <c r="H5" s="115"/>
      <c r="I5" s="115"/>
    </row>
    <row r="7" spans="1:9" ht="105" customHeight="1">
      <c r="A7" s="202" t="s">
        <v>117</v>
      </c>
      <c r="B7" s="202"/>
      <c r="C7" s="202" t="s">
        <v>120</v>
      </c>
      <c r="D7" s="194" t="s">
        <v>161</v>
      </c>
    </row>
    <row r="8" spans="1:9" ht="47.25" customHeight="1">
      <c r="A8" s="131" t="s">
        <v>56</v>
      </c>
      <c r="B8" s="131" t="s">
        <v>57</v>
      </c>
      <c r="C8" s="202"/>
      <c r="D8" s="193" t="s">
        <v>146</v>
      </c>
    </row>
    <row r="9" spans="1:9" ht="69">
      <c r="A9" s="202"/>
      <c r="B9" s="202"/>
      <c r="C9" s="111" t="s">
        <v>140</v>
      </c>
      <c r="D9" s="126"/>
    </row>
    <row r="10" spans="1:9">
      <c r="A10" s="126"/>
      <c r="B10" s="126"/>
      <c r="C10" s="111" t="s">
        <v>121</v>
      </c>
      <c r="D10" s="175">
        <f>D12</f>
        <v>56371.7</v>
      </c>
    </row>
    <row r="11" spans="1:9">
      <c r="A11" s="126"/>
      <c r="B11" s="126"/>
      <c r="C11" s="111" t="s">
        <v>122</v>
      </c>
      <c r="D11" s="175"/>
    </row>
    <row r="12" spans="1:9">
      <c r="A12" s="126"/>
      <c r="B12" s="126"/>
      <c r="C12" s="111" t="s">
        <v>141</v>
      </c>
      <c r="D12" s="175">
        <f>D18</f>
        <v>56371.7</v>
      </c>
    </row>
    <row r="13" spans="1:9">
      <c r="A13" s="126"/>
      <c r="B13" s="126"/>
      <c r="C13" s="111" t="s">
        <v>125</v>
      </c>
      <c r="D13" s="175">
        <f>D18</f>
        <v>56371.7</v>
      </c>
    </row>
    <row r="14" spans="1:9" ht="24" customHeight="1">
      <c r="A14" s="126"/>
      <c r="B14" s="126"/>
      <c r="C14" s="111" t="s">
        <v>126</v>
      </c>
      <c r="D14" s="167"/>
    </row>
    <row r="15" spans="1:9" ht="18.75" customHeight="1">
      <c r="A15" s="202"/>
      <c r="B15" s="202"/>
      <c r="C15" s="111" t="s">
        <v>128</v>
      </c>
      <c r="D15" s="167"/>
    </row>
    <row r="16" spans="1:9" ht="18" customHeight="1">
      <c r="A16" s="202" t="s">
        <v>127</v>
      </c>
      <c r="B16" s="202"/>
      <c r="C16" s="202"/>
      <c r="D16" s="202"/>
    </row>
    <row r="17" spans="1:4" ht="18" customHeight="1">
      <c r="A17" s="202" t="s">
        <v>11</v>
      </c>
      <c r="B17" s="202"/>
      <c r="C17" s="202"/>
      <c r="D17" s="202"/>
    </row>
    <row r="18" spans="1:4" ht="25.5" customHeight="1">
      <c r="A18" s="111">
        <v>9019</v>
      </c>
      <c r="B18" s="126"/>
      <c r="C18" s="127" t="s">
        <v>64</v>
      </c>
      <c r="D18" s="175">
        <f>D24+D27</f>
        <v>56371.7</v>
      </c>
    </row>
    <row r="19" spans="1:4" ht="24.75" customHeight="1">
      <c r="A19" s="202"/>
      <c r="B19" s="202"/>
      <c r="C19" s="143" t="s">
        <v>116</v>
      </c>
      <c r="D19" s="202"/>
    </row>
    <row r="20" spans="1:4" ht="24.75" customHeight="1">
      <c r="A20" s="202"/>
      <c r="B20" s="202"/>
      <c r="C20" s="126" t="s">
        <v>65</v>
      </c>
      <c r="D20" s="202"/>
    </row>
    <row r="21" spans="1:4" ht="101.25" customHeight="1">
      <c r="A21" s="202"/>
      <c r="B21" s="202"/>
      <c r="C21" s="126" t="s">
        <v>154</v>
      </c>
      <c r="D21" s="202"/>
    </row>
    <row r="22" spans="1:4" ht="24.75" customHeight="1">
      <c r="A22" s="202"/>
      <c r="B22" s="202"/>
      <c r="C22" s="126" t="s">
        <v>66</v>
      </c>
      <c r="D22" s="202"/>
    </row>
    <row r="23" spans="1:4" ht="78.75" customHeight="1">
      <c r="A23" s="202"/>
      <c r="B23" s="202"/>
      <c r="C23" s="132" t="s">
        <v>73</v>
      </c>
      <c r="D23" s="202"/>
    </row>
    <row r="24" spans="1:4">
      <c r="A24" s="126"/>
      <c r="B24" s="126"/>
      <c r="C24" s="113" t="s">
        <v>121</v>
      </c>
      <c r="D24" s="175">
        <f>D26</f>
        <v>56371.7</v>
      </c>
    </row>
    <row r="25" spans="1:4">
      <c r="A25" s="126"/>
      <c r="B25" s="126"/>
      <c r="C25" s="113" t="s">
        <v>122</v>
      </c>
      <c r="D25" s="176"/>
    </row>
    <row r="26" spans="1:4">
      <c r="A26" s="126"/>
      <c r="B26" s="126"/>
      <c r="C26" s="113" t="s">
        <v>124</v>
      </c>
      <c r="D26" s="175">
        <f>'havelvac 1'!B9</f>
        <v>56371.7</v>
      </c>
    </row>
    <row r="27" spans="1:4">
      <c r="A27" s="126"/>
      <c r="B27" s="126"/>
      <c r="C27" s="113" t="s">
        <v>126</v>
      </c>
      <c r="D27" s="131"/>
    </row>
    <row r="28" spans="1:4">
      <c r="A28" s="126"/>
      <c r="B28" s="126"/>
      <c r="C28" s="113" t="s">
        <v>128</v>
      </c>
      <c r="D28" s="131"/>
    </row>
    <row r="29" spans="1:4" ht="21" customHeight="1">
      <c r="A29" s="202" t="s">
        <v>67</v>
      </c>
      <c r="B29" s="202"/>
      <c r="C29" s="202"/>
      <c r="D29" s="202"/>
    </row>
    <row r="30" spans="1:4">
      <c r="A30" s="202"/>
      <c r="B30" s="202">
        <v>31001</v>
      </c>
      <c r="C30" s="126" t="s">
        <v>82</v>
      </c>
      <c r="D30" s="208">
        <v>56371.7</v>
      </c>
    </row>
    <row r="31" spans="1:4">
      <c r="A31" s="202"/>
      <c r="B31" s="202"/>
      <c r="C31" s="124" t="s">
        <v>144</v>
      </c>
      <c r="D31" s="209"/>
    </row>
    <row r="32" spans="1:4">
      <c r="A32" s="202"/>
      <c r="B32" s="202"/>
      <c r="C32" s="126" t="s">
        <v>129</v>
      </c>
      <c r="D32" s="209"/>
    </row>
    <row r="33" spans="1:4" ht="96.75" customHeight="1">
      <c r="A33" s="202"/>
      <c r="B33" s="202"/>
      <c r="C33" s="126" t="s">
        <v>153</v>
      </c>
      <c r="D33" s="209"/>
    </row>
    <row r="34" spans="1:4" ht="26.25" customHeight="1">
      <c r="A34" s="202"/>
      <c r="B34" s="202"/>
      <c r="C34" s="126" t="s">
        <v>130</v>
      </c>
      <c r="D34" s="209"/>
    </row>
    <row r="35" spans="1:4" ht="47.25" customHeight="1">
      <c r="A35" s="202"/>
      <c r="B35" s="202"/>
      <c r="C35" s="126" t="s">
        <v>131</v>
      </c>
      <c r="D35" s="210"/>
    </row>
  </sheetData>
  <mergeCells count="16">
    <mergeCell ref="A5:D5"/>
    <mergeCell ref="C2:D2"/>
    <mergeCell ref="C3:D3"/>
    <mergeCell ref="A9:B9"/>
    <mergeCell ref="A15:B15"/>
    <mergeCell ref="A29:D29"/>
    <mergeCell ref="B30:B35"/>
    <mergeCell ref="A30:A35"/>
    <mergeCell ref="D30:D35"/>
    <mergeCell ref="A7:B7"/>
    <mergeCell ref="C7:C8"/>
    <mergeCell ref="A16:D16"/>
    <mergeCell ref="A17:D17"/>
    <mergeCell ref="B19:B23"/>
    <mergeCell ref="A19:A23"/>
    <mergeCell ref="D19:D23"/>
  </mergeCells>
  <pageMargins left="0.7" right="0.7" top="0.75" bottom="0.75" header="0.3" footer="0.3"/>
  <pageSetup paperSize="9" scale="63" orientation="portrait" r:id="rId1"/>
  <colBreaks count="1" manualBreakCount="1">
    <brk id="4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53"/>
  <sheetViews>
    <sheetView view="pageBreakPreview" zoomScaleNormal="100" zoomScaleSheetLayoutView="100" workbookViewId="0">
      <selection activeCell="O13" sqref="O13"/>
    </sheetView>
  </sheetViews>
  <sheetFormatPr defaultRowHeight="13.5"/>
  <cols>
    <col min="1" max="1" width="10.7109375" style="8" customWidth="1"/>
    <col min="2" max="2" width="9.85546875" style="8" customWidth="1"/>
    <col min="3" max="3" width="11" style="8" customWidth="1"/>
    <col min="4" max="4" width="8.7109375" style="8" customWidth="1"/>
    <col min="5" max="5" width="19.140625" style="8" customWidth="1"/>
    <col min="6" max="6" width="43.140625" style="10" customWidth="1"/>
    <col min="7" max="8" width="18.5703125" style="10" customWidth="1"/>
    <col min="9" max="9" width="18.5703125" style="8" customWidth="1"/>
    <col min="10" max="16384" width="9.140625" style="8"/>
  </cols>
  <sheetData>
    <row r="1" spans="1:9" ht="18.75" customHeight="1">
      <c r="A1" s="31"/>
      <c r="B1" s="31"/>
      <c r="C1" s="31"/>
      <c r="D1" s="31"/>
      <c r="E1" s="32"/>
      <c r="F1" s="63"/>
      <c r="G1" s="63"/>
      <c r="H1" s="63"/>
      <c r="I1" s="63" t="s">
        <v>62</v>
      </c>
    </row>
    <row r="2" spans="1:9" ht="17.25">
      <c r="A2" s="213"/>
      <c r="B2" s="213"/>
      <c r="C2" s="213"/>
      <c r="D2" s="213"/>
      <c r="E2" s="213"/>
      <c r="F2" s="63"/>
      <c r="G2" s="63"/>
      <c r="H2" s="63"/>
      <c r="I2" s="63" t="s">
        <v>53</v>
      </c>
    </row>
    <row r="3" spans="1:9" ht="17.25">
      <c r="A3" s="213"/>
      <c r="B3" s="213"/>
      <c r="C3" s="213"/>
      <c r="D3" s="213"/>
      <c r="E3" s="213"/>
      <c r="F3" s="63"/>
      <c r="G3" s="63"/>
      <c r="H3" s="63"/>
      <c r="I3" s="63" t="s">
        <v>54</v>
      </c>
    </row>
    <row r="4" spans="1:9" ht="17.25">
      <c r="A4" s="32"/>
      <c r="B4" s="32"/>
      <c r="C4" s="32"/>
      <c r="D4" s="32"/>
      <c r="E4" s="33"/>
    </row>
    <row r="5" spans="1:9" ht="41.25" customHeight="1">
      <c r="A5" s="201" t="s">
        <v>151</v>
      </c>
      <c r="B5" s="201"/>
      <c r="C5" s="201"/>
      <c r="D5" s="201"/>
      <c r="E5" s="201"/>
      <c r="F5" s="201"/>
      <c r="G5" s="201"/>
      <c r="H5" s="201"/>
      <c r="I5" s="201"/>
    </row>
    <row r="6" spans="1:9" ht="24" customHeight="1">
      <c r="A6" s="31"/>
      <c r="B6" s="34"/>
      <c r="C6" s="35"/>
      <c r="D6" s="35"/>
      <c r="E6" s="50"/>
      <c r="F6" s="8"/>
      <c r="G6" s="8"/>
      <c r="H6" s="223" t="s">
        <v>32</v>
      </c>
      <c r="I6" s="223"/>
    </row>
    <row r="7" spans="1:9" ht="72.75" customHeight="1">
      <c r="A7" s="214" t="s">
        <v>33</v>
      </c>
      <c r="B7" s="215"/>
      <c r="C7" s="216"/>
      <c r="D7" s="217" t="s">
        <v>34</v>
      </c>
      <c r="E7" s="217"/>
      <c r="F7" s="217" t="s">
        <v>35</v>
      </c>
      <c r="G7" s="218" t="s">
        <v>12</v>
      </c>
      <c r="H7" s="219"/>
      <c r="I7" s="220"/>
    </row>
    <row r="8" spans="1:9" ht="33.75" customHeight="1">
      <c r="A8" s="51" t="s">
        <v>36</v>
      </c>
      <c r="B8" s="51" t="s">
        <v>37</v>
      </c>
      <c r="C8" s="51" t="s">
        <v>38</v>
      </c>
      <c r="D8" s="52" t="s">
        <v>39</v>
      </c>
      <c r="E8" s="52" t="s">
        <v>40</v>
      </c>
      <c r="F8" s="217"/>
      <c r="G8" s="53" t="s">
        <v>41</v>
      </c>
      <c r="H8" s="53" t="s">
        <v>42</v>
      </c>
      <c r="I8" s="53" t="s">
        <v>43</v>
      </c>
    </row>
    <row r="9" spans="1:9" ht="27" customHeight="1">
      <c r="A9" s="54"/>
      <c r="B9" s="54"/>
      <c r="C9" s="54"/>
      <c r="D9" s="52"/>
      <c r="E9" s="52"/>
      <c r="F9" s="55" t="s">
        <v>44</v>
      </c>
      <c r="G9" s="170">
        <f>G10</f>
        <v>56371.7</v>
      </c>
      <c r="H9" s="170">
        <f>H10</f>
        <v>56371.7</v>
      </c>
      <c r="I9" s="170">
        <f>I10</f>
        <v>56371.7</v>
      </c>
    </row>
    <row r="10" spans="1:9" ht="32.25" customHeight="1">
      <c r="A10" s="224" t="s">
        <v>5</v>
      </c>
      <c r="B10" s="60"/>
      <c r="C10" s="61"/>
      <c r="D10" s="56"/>
      <c r="E10" s="57"/>
      <c r="F10" s="58" t="s">
        <v>157</v>
      </c>
      <c r="G10" s="170">
        <f>G13</f>
        <v>56371.7</v>
      </c>
      <c r="H10" s="170">
        <f>H13</f>
        <v>56371.7</v>
      </c>
      <c r="I10" s="170">
        <f>I13</f>
        <v>56371.7</v>
      </c>
    </row>
    <row r="11" spans="1:9" ht="45" customHeight="1">
      <c r="A11" s="225"/>
      <c r="B11" s="224" t="s">
        <v>9</v>
      </c>
      <c r="C11" s="62"/>
      <c r="D11" s="212"/>
      <c r="E11" s="221"/>
      <c r="F11" s="58" t="s">
        <v>158</v>
      </c>
      <c r="G11" s="170">
        <f t="shared" ref="G11:I13" si="0">G12</f>
        <v>56371.7</v>
      </c>
      <c r="H11" s="170">
        <f t="shared" si="0"/>
        <v>56371.7</v>
      </c>
      <c r="I11" s="170">
        <f t="shared" si="0"/>
        <v>56371.7</v>
      </c>
    </row>
    <row r="12" spans="1:9" ht="42.75">
      <c r="A12" s="225"/>
      <c r="B12" s="225"/>
      <c r="C12" s="227" t="s">
        <v>45</v>
      </c>
      <c r="D12" s="212"/>
      <c r="E12" s="222"/>
      <c r="F12" s="58" t="s">
        <v>156</v>
      </c>
      <c r="G12" s="170">
        <f t="shared" si="0"/>
        <v>56371.7</v>
      </c>
      <c r="H12" s="170">
        <f t="shared" si="0"/>
        <v>56371.7</v>
      </c>
      <c r="I12" s="170">
        <f t="shared" si="0"/>
        <v>56371.7</v>
      </c>
    </row>
    <row r="13" spans="1:9" ht="51.75">
      <c r="A13" s="225"/>
      <c r="B13" s="225"/>
      <c r="C13" s="228"/>
      <c r="D13" s="230">
        <v>9019</v>
      </c>
      <c r="E13" s="187"/>
      <c r="F13" s="143" t="s">
        <v>116</v>
      </c>
      <c r="G13" s="170">
        <f t="shared" si="0"/>
        <v>56371.7</v>
      </c>
      <c r="H13" s="170">
        <f t="shared" si="0"/>
        <v>56371.7</v>
      </c>
      <c r="I13" s="170">
        <f t="shared" si="0"/>
        <v>56371.7</v>
      </c>
    </row>
    <row r="14" spans="1:9" ht="27">
      <c r="A14" s="225"/>
      <c r="B14" s="225"/>
      <c r="C14" s="228"/>
      <c r="D14" s="231"/>
      <c r="E14" s="187">
        <v>31001</v>
      </c>
      <c r="F14" s="124" t="s">
        <v>144</v>
      </c>
      <c r="G14" s="170">
        <v>56371.7</v>
      </c>
      <c r="H14" s="170">
        <v>56371.7</v>
      </c>
      <c r="I14" s="170">
        <v>56371.7</v>
      </c>
    </row>
    <row r="15" spans="1:9" ht="17.25">
      <c r="A15" s="225"/>
      <c r="B15" s="225"/>
      <c r="C15" s="228"/>
      <c r="D15" s="231"/>
      <c r="E15" s="166"/>
      <c r="F15" s="59" t="s">
        <v>11</v>
      </c>
      <c r="G15" s="170"/>
      <c r="H15" s="170"/>
      <c r="I15" s="170"/>
    </row>
    <row r="16" spans="1:9" ht="33.75" customHeight="1">
      <c r="A16" s="225"/>
      <c r="B16" s="225"/>
      <c r="C16" s="228"/>
      <c r="D16" s="231"/>
      <c r="E16" s="233"/>
      <c r="F16" s="168" t="s">
        <v>46</v>
      </c>
      <c r="G16" s="171"/>
      <c r="H16" s="171"/>
      <c r="I16" s="171"/>
    </row>
    <row r="17" spans="1:9" ht="24" customHeight="1">
      <c r="A17" s="225"/>
      <c r="B17" s="225"/>
      <c r="C17" s="228"/>
      <c r="D17" s="231"/>
      <c r="E17" s="233"/>
      <c r="F17" s="168" t="s">
        <v>47</v>
      </c>
      <c r="G17" s="171">
        <f t="shared" ref="G17:I20" si="1">G18</f>
        <v>56371.7</v>
      </c>
      <c r="H17" s="171">
        <f t="shared" si="1"/>
        <v>56371.7</v>
      </c>
      <c r="I17" s="171">
        <f t="shared" si="1"/>
        <v>56371.7</v>
      </c>
    </row>
    <row r="18" spans="1:9" ht="24" customHeight="1">
      <c r="A18" s="225"/>
      <c r="B18" s="225"/>
      <c r="C18" s="228"/>
      <c r="D18" s="231"/>
      <c r="E18" s="233"/>
      <c r="F18" s="169" t="s">
        <v>49</v>
      </c>
      <c r="G18" s="171">
        <f t="shared" si="1"/>
        <v>56371.7</v>
      </c>
      <c r="H18" s="171">
        <f t="shared" si="1"/>
        <v>56371.7</v>
      </c>
      <c r="I18" s="171">
        <f t="shared" si="1"/>
        <v>56371.7</v>
      </c>
    </row>
    <row r="19" spans="1:9" ht="21.75" customHeight="1">
      <c r="A19" s="225"/>
      <c r="B19" s="225"/>
      <c r="C19" s="228"/>
      <c r="D19" s="231"/>
      <c r="E19" s="233"/>
      <c r="F19" s="147" t="s">
        <v>13</v>
      </c>
      <c r="G19" s="171">
        <f t="shared" si="1"/>
        <v>56371.7</v>
      </c>
      <c r="H19" s="171">
        <f t="shared" si="1"/>
        <v>56371.7</v>
      </c>
      <c r="I19" s="171">
        <f t="shared" si="1"/>
        <v>56371.7</v>
      </c>
    </row>
    <row r="20" spans="1:9" ht="21.75" customHeight="1">
      <c r="A20" s="225"/>
      <c r="B20" s="225"/>
      <c r="C20" s="228"/>
      <c r="D20" s="231"/>
      <c r="E20" s="233"/>
      <c r="F20" s="147" t="s">
        <v>50</v>
      </c>
      <c r="G20" s="171">
        <f t="shared" si="1"/>
        <v>56371.7</v>
      </c>
      <c r="H20" s="171">
        <f t="shared" si="1"/>
        <v>56371.7</v>
      </c>
      <c r="I20" s="171">
        <f t="shared" si="1"/>
        <v>56371.7</v>
      </c>
    </row>
    <row r="21" spans="1:9" ht="21.75" customHeight="1">
      <c r="A21" s="226"/>
      <c r="B21" s="226"/>
      <c r="C21" s="229"/>
      <c r="D21" s="232"/>
      <c r="E21" s="234"/>
      <c r="F21" s="144" t="s">
        <v>51</v>
      </c>
      <c r="G21" s="171">
        <v>56371.7</v>
      </c>
      <c r="H21" s="171">
        <v>56371.7</v>
      </c>
      <c r="I21" s="171">
        <v>56371.7</v>
      </c>
    </row>
    <row r="22" spans="1:9">
      <c r="D22" s="27"/>
      <c r="F22" s="8"/>
      <c r="G22" s="8"/>
      <c r="H22" s="8"/>
    </row>
    <row r="23" spans="1:9">
      <c r="D23" s="27"/>
      <c r="F23" s="8"/>
      <c r="G23" s="8"/>
      <c r="H23" s="8"/>
    </row>
    <row r="24" spans="1:9">
      <c r="D24" s="27"/>
      <c r="F24" s="8"/>
      <c r="G24" s="8"/>
      <c r="H24" s="8"/>
    </row>
    <row r="25" spans="1:9">
      <c r="D25" s="27"/>
      <c r="F25" s="8"/>
      <c r="G25" s="8"/>
      <c r="H25" s="8"/>
    </row>
    <row r="26" spans="1:9">
      <c r="D26" s="27"/>
      <c r="F26" s="8"/>
      <c r="G26" s="8"/>
      <c r="H26" s="8"/>
    </row>
    <row r="27" spans="1:9">
      <c r="D27" s="27"/>
      <c r="F27" s="8"/>
      <c r="G27" s="8"/>
      <c r="H27" s="8"/>
    </row>
    <row r="28" spans="1:9">
      <c r="D28" s="27"/>
      <c r="F28" s="8"/>
      <c r="G28" s="8"/>
      <c r="H28" s="8"/>
    </row>
    <row r="29" spans="1:9">
      <c r="D29" s="27"/>
      <c r="F29" s="8"/>
      <c r="G29" s="8"/>
      <c r="H29" s="8"/>
    </row>
    <row r="30" spans="1:9">
      <c r="D30" s="27"/>
      <c r="F30" s="8"/>
      <c r="G30" s="8"/>
      <c r="H30" s="8"/>
    </row>
    <row r="31" spans="1:9">
      <c r="D31" s="27"/>
      <c r="F31" s="8"/>
      <c r="G31" s="8"/>
      <c r="H31" s="8"/>
    </row>
    <row r="32" spans="1:9">
      <c r="D32" s="27"/>
      <c r="F32" s="8"/>
      <c r="G32" s="8"/>
      <c r="H32" s="8"/>
    </row>
    <row r="33" spans="4:8">
      <c r="D33" s="27"/>
      <c r="F33" s="8"/>
      <c r="G33" s="8"/>
      <c r="H33" s="8"/>
    </row>
    <row r="34" spans="4:8">
      <c r="D34" s="27"/>
      <c r="F34" s="8"/>
      <c r="G34" s="8"/>
      <c r="H34" s="8"/>
    </row>
    <row r="35" spans="4:8">
      <c r="D35" s="27"/>
      <c r="F35" s="8"/>
      <c r="G35" s="8"/>
      <c r="H35" s="8"/>
    </row>
    <row r="36" spans="4:8">
      <c r="D36" s="27"/>
      <c r="F36" s="8"/>
      <c r="G36" s="8"/>
      <c r="H36" s="8"/>
    </row>
    <row r="37" spans="4:8">
      <c r="D37" s="27"/>
      <c r="F37" s="8"/>
      <c r="G37" s="8"/>
      <c r="H37" s="8"/>
    </row>
    <row r="38" spans="4:8">
      <c r="D38" s="27"/>
      <c r="F38" s="8"/>
      <c r="G38" s="8"/>
      <c r="H38" s="8"/>
    </row>
    <row r="39" spans="4:8">
      <c r="D39" s="27"/>
      <c r="F39" s="8"/>
      <c r="G39" s="8"/>
      <c r="H39" s="8"/>
    </row>
    <row r="40" spans="4:8">
      <c r="D40" s="27"/>
      <c r="F40" s="8"/>
      <c r="G40" s="8"/>
      <c r="H40" s="8"/>
    </row>
    <row r="41" spans="4:8">
      <c r="D41" s="27"/>
      <c r="F41" s="8"/>
      <c r="G41" s="8"/>
      <c r="H41" s="8"/>
    </row>
    <row r="42" spans="4:8">
      <c r="D42" s="27"/>
      <c r="F42" s="8"/>
      <c r="G42" s="8"/>
      <c r="H42" s="8"/>
    </row>
    <row r="43" spans="4:8">
      <c r="D43" s="27"/>
      <c r="F43" s="8"/>
      <c r="G43" s="8"/>
      <c r="H43" s="8"/>
    </row>
    <row r="44" spans="4:8">
      <c r="D44" s="27"/>
      <c r="F44" s="8"/>
      <c r="G44" s="8"/>
      <c r="H44" s="8"/>
    </row>
    <row r="45" spans="4:8">
      <c r="D45" s="27"/>
      <c r="F45" s="8"/>
      <c r="G45" s="8"/>
      <c r="H45" s="8"/>
    </row>
    <row r="46" spans="4:8">
      <c r="D46" s="27"/>
      <c r="F46" s="8"/>
      <c r="G46" s="8"/>
      <c r="H46" s="8"/>
    </row>
    <row r="47" spans="4:8">
      <c r="D47" s="27"/>
      <c r="F47" s="8"/>
      <c r="G47" s="8"/>
      <c r="H47" s="8"/>
    </row>
    <row r="48" spans="4:8">
      <c r="D48" s="27"/>
      <c r="F48" s="8"/>
      <c r="G48" s="8"/>
      <c r="H48" s="8"/>
    </row>
    <row r="49" spans="4:8">
      <c r="D49" s="27"/>
      <c r="F49" s="8"/>
      <c r="G49" s="8"/>
      <c r="H49" s="8"/>
    </row>
    <row r="50" spans="4:8">
      <c r="D50" s="27"/>
      <c r="F50" s="8"/>
      <c r="G50" s="8"/>
      <c r="H50" s="8"/>
    </row>
    <row r="51" spans="4:8">
      <c r="D51" s="27"/>
      <c r="F51" s="8"/>
      <c r="G51" s="8"/>
      <c r="H51" s="8"/>
    </row>
    <row r="52" spans="4:8">
      <c r="D52" s="27"/>
      <c r="F52" s="8"/>
      <c r="G52" s="8"/>
      <c r="H52" s="8"/>
    </row>
    <row r="53" spans="4:8">
      <c r="D53" s="27"/>
      <c r="F53" s="8"/>
      <c r="G53" s="8"/>
      <c r="H53" s="8"/>
    </row>
    <row r="54" spans="4:8">
      <c r="D54" s="27"/>
      <c r="F54" s="8"/>
      <c r="G54" s="8"/>
      <c r="H54" s="8"/>
    </row>
    <row r="55" spans="4:8">
      <c r="D55" s="27"/>
      <c r="F55" s="8"/>
      <c r="G55" s="8"/>
      <c r="H55" s="8"/>
    </row>
    <row r="56" spans="4:8">
      <c r="D56" s="27"/>
      <c r="F56" s="8"/>
      <c r="G56" s="8"/>
      <c r="H56" s="8"/>
    </row>
    <row r="57" spans="4:8">
      <c r="D57" s="27"/>
      <c r="F57" s="8"/>
      <c r="G57" s="8"/>
      <c r="H57" s="8"/>
    </row>
    <row r="58" spans="4:8">
      <c r="D58" s="27"/>
      <c r="F58" s="8"/>
      <c r="G58" s="8"/>
      <c r="H58" s="8"/>
    </row>
    <row r="59" spans="4:8">
      <c r="D59" s="27"/>
      <c r="F59" s="8"/>
      <c r="G59" s="8"/>
      <c r="H59" s="8"/>
    </row>
    <row r="60" spans="4:8">
      <c r="D60" s="27"/>
      <c r="F60" s="8"/>
      <c r="G60" s="8"/>
      <c r="H60" s="8"/>
    </row>
    <row r="61" spans="4:8">
      <c r="D61" s="27"/>
      <c r="F61" s="8"/>
      <c r="G61" s="8"/>
      <c r="H61" s="8"/>
    </row>
    <row r="62" spans="4:8">
      <c r="D62" s="27"/>
      <c r="F62" s="8"/>
      <c r="G62" s="8"/>
      <c r="H62" s="8"/>
    </row>
    <row r="63" spans="4:8">
      <c r="D63" s="27"/>
      <c r="F63" s="8"/>
      <c r="G63" s="8"/>
      <c r="H63" s="8"/>
    </row>
    <row r="64" spans="4:8">
      <c r="D64" s="27"/>
      <c r="F64" s="8"/>
      <c r="G64" s="8"/>
      <c r="H64" s="8"/>
    </row>
    <row r="65" spans="4:8">
      <c r="D65" s="27"/>
      <c r="F65" s="8"/>
      <c r="G65" s="8"/>
      <c r="H65" s="8"/>
    </row>
    <row r="66" spans="4:8">
      <c r="D66" s="27"/>
      <c r="F66" s="8"/>
      <c r="G66" s="8"/>
      <c r="H66" s="8"/>
    </row>
    <row r="67" spans="4:8">
      <c r="D67" s="27"/>
      <c r="F67" s="8"/>
      <c r="G67" s="8"/>
      <c r="H67" s="8"/>
    </row>
    <row r="68" spans="4:8">
      <c r="D68" s="27"/>
      <c r="F68" s="8"/>
      <c r="G68" s="8"/>
      <c r="H68" s="8"/>
    </row>
    <row r="69" spans="4:8">
      <c r="D69" s="27"/>
      <c r="F69" s="8"/>
      <c r="G69" s="8"/>
      <c r="H69" s="8"/>
    </row>
    <row r="70" spans="4:8">
      <c r="D70" s="27"/>
      <c r="F70" s="8"/>
      <c r="G70" s="8"/>
      <c r="H70" s="8"/>
    </row>
    <row r="71" spans="4:8">
      <c r="D71" s="27"/>
      <c r="F71" s="8"/>
      <c r="G71" s="8"/>
      <c r="H71" s="8"/>
    </row>
    <row r="72" spans="4:8">
      <c r="D72" s="27"/>
      <c r="F72" s="8"/>
      <c r="G72" s="8"/>
      <c r="H72" s="8"/>
    </row>
    <row r="73" spans="4:8">
      <c r="D73" s="27"/>
      <c r="F73" s="8"/>
      <c r="G73" s="8"/>
      <c r="H73" s="8"/>
    </row>
    <row r="74" spans="4:8">
      <c r="D74" s="27"/>
      <c r="F74" s="8"/>
      <c r="G74" s="8"/>
      <c r="H74" s="8"/>
    </row>
    <row r="75" spans="4:8">
      <c r="D75" s="27"/>
      <c r="F75" s="8"/>
      <c r="G75" s="8"/>
      <c r="H75" s="8"/>
    </row>
    <row r="76" spans="4:8">
      <c r="D76" s="27"/>
      <c r="F76" s="8"/>
      <c r="G76" s="8"/>
      <c r="H76" s="8"/>
    </row>
    <row r="77" spans="4:8">
      <c r="D77" s="27"/>
      <c r="F77" s="8"/>
      <c r="G77" s="8"/>
      <c r="H77" s="8"/>
    </row>
    <row r="78" spans="4:8">
      <c r="D78" s="27"/>
      <c r="F78" s="8"/>
      <c r="G78" s="8"/>
      <c r="H78" s="8"/>
    </row>
    <row r="79" spans="4:8">
      <c r="D79" s="27"/>
      <c r="F79" s="8"/>
      <c r="G79" s="8"/>
      <c r="H79" s="8"/>
    </row>
    <row r="80" spans="4:8">
      <c r="D80" s="27"/>
      <c r="F80" s="8"/>
      <c r="G80" s="8"/>
      <c r="H80" s="8"/>
    </row>
    <row r="81" spans="4:8">
      <c r="D81" s="27"/>
      <c r="F81" s="8"/>
      <c r="G81" s="8"/>
      <c r="H81" s="8"/>
    </row>
    <row r="82" spans="4:8">
      <c r="D82" s="27"/>
      <c r="F82" s="8"/>
      <c r="G82" s="8"/>
      <c r="H82" s="8"/>
    </row>
    <row r="83" spans="4:8">
      <c r="D83" s="27"/>
      <c r="F83" s="8"/>
      <c r="G83" s="8"/>
      <c r="H83" s="8"/>
    </row>
    <row r="84" spans="4:8">
      <c r="D84" s="27"/>
      <c r="F84" s="8"/>
      <c r="G84" s="8"/>
      <c r="H84" s="8"/>
    </row>
    <row r="85" spans="4:8">
      <c r="D85" s="27"/>
      <c r="F85" s="8"/>
      <c r="G85" s="8"/>
      <c r="H85" s="8"/>
    </row>
    <row r="86" spans="4:8">
      <c r="D86" s="27"/>
      <c r="F86" s="8"/>
      <c r="G86" s="8"/>
      <c r="H86" s="8"/>
    </row>
    <row r="87" spans="4:8">
      <c r="D87" s="27"/>
      <c r="F87" s="8"/>
      <c r="G87" s="8"/>
      <c r="H87" s="8"/>
    </row>
    <row r="88" spans="4:8">
      <c r="D88" s="27"/>
      <c r="F88" s="8"/>
      <c r="G88" s="8"/>
      <c r="H88" s="8"/>
    </row>
    <row r="89" spans="4:8">
      <c r="D89" s="27"/>
      <c r="F89" s="8"/>
      <c r="G89" s="8"/>
      <c r="H89" s="8"/>
    </row>
    <row r="90" spans="4:8">
      <c r="D90" s="27"/>
      <c r="F90" s="8"/>
      <c r="G90" s="8"/>
      <c r="H90" s="8"/>
    </row>
    <row r="91" spans="4:8">
      <c r="D91" s="27"/>
      <c r="F91" s="8"/>
      <c r="G91" s="8"/>
      <c r="H91" s="8"/>
    </row>
    <row r="92" spans="4:8">
      <c r="D92" s="27"/>
      <c r="F92" s="8"/>
      <c r="G92" s="8"/>
      <c r="H92" s="8"/>
    </row>
    <row r="93" spans="4:8">
      <c r="D93" s="27"/>
      <c r="F93" s="8"/>
      <c r="G93" s="8"/>
      <c r="H93" s="8"/>
    </row>
    <row r="94" spans="4:8">
      <c r="D94" s="27"/>
      <c r="F94" s="8"/>
      <c r="G94" s="8"/>
      <c r="H94" s="8"/>
    </row>
    <row r="95" spans="4:8">
      <c r="D95" s="27"/>
      <c r="F95" s="8"/>
      <c r="G95" s="8"/>
      <c r="H95" s="8"/>
    </row>
    <row r="96" spans="4:8">
      <c r="D96" s="27"/>
      <c r="F96" s="8"/>
      <c r="G96" s="8"/>
      <c r="H96" s="8"/>
    </row>
    <row r="97" spans="4:8">
      <c r="D97" s="27"/>
      <c r="F97" s="8"/>
      <c r="G97" s="8"/>
      <c r="H97" s="8"/>
    </row>
    <row r="98" spans="4:8">
      <c r="D98" s="27"/>
      <c r="F98" s="8"/>
      <c r="G98" s="8"/>
      <c r="H98" s="8"/>
    </row>
    <row r="99" spans="4:8">
      <c r="D99" s="27"/>
      <c r="F99" s="8"/>
      <c r="G99" s="8"/>
      <c r="H99" s="8"/>
    </row>
    <row r="100" spans="4:8">
      <c r="D100" s="27"/>
      <c r="F100" s="8"/>
      <c r="G100" s="8"/>
      <c r="H100" s="8"/>
    </row>
    <row r="101" spans="4:8">
      <c r="D101" s="27"/>
      <c r="F101" s="8"/>
      <c r="G101" s="8"/>
      <c r="H101" s="8"/>
    </row>
    <row r="102" spans="4:8">
      <c r="D102" s="27"/>
      <c r="F102" s="8"/>
      <c r="G102" s="8"/>
      <c r="H102" s="8"/>
    </row>
    <row r="103" spans="4:8">
      <c r="D103" s="27"/>
      <c r="F103" s="8"/>
      <c r="G103" s="8"/>
      <c r="H103" s="8"/>
    </row>
    <row r="104" spans="4:8">
      <c r="D104" s="27"/>
      <c r="F104" s="8"/>
      <c r="G104" s="8"/>
      <c r="H104" s="8"/>
    </row>
    <row r="105" spans="4:8">
      <c r="D105" s="27"/>
      <c r="F105" s="8"/>
      <c r="G105" s="8"/>
      <c r="H105" s="8"/>
    </row>
    <row r="106" spans="4:8">
      <c r="D106" s="27"/>
      <c r="F106" s="8"/>
      <c r="G106" s="8"/>
      <c r="H106" s="8"/>
    </row>
    <row r="107" spans="4:8">
      <c r="D107" s="27"/>
      <c r="F107" s="8"/>
      <c r="G107" s="8"/>
      <c r="H107" s="8"/>
    </row>
    <row r="108" spans="4:8">
      <c r="D108" s="27"/>
      <c r="F108" s="8"/>
      <c r="G108" s="8"/>
      <c r="H108" s="8"/>
    </row>
    <row r="109" spans="4:8">
      <c r="D109" s="27"/>
      <c r="F109" s="8"/>
      <c r="G109" s="8"/>
      <c r="H109" s="8"/>
    </row>
    <row r="110" spans="4:8">
      <c r="D110" s="27"/>
      <c r="F110" s="8"/>
      <c r="G110" s="8"/>
      <c r="H110" s="8"/>
    </row>
    <row r="111" spans="4:8">
      <c r="D111" s="27"/>
      <c r="F111" s="8"/>
      <c r="G111" s="8"/>
      <c r="H111" s="8"/>
    </row>
    <row r="112" spans="4:8">
      <c r="D112" s="27"/>
      <c r="F112" s="8"/>
      <c r="G112" s="8"/>
      <c r="H112" s="8"/>
    </row>
    <row r="113" spans="4:8">
      <c r="D113" s="27"/>
      <c r="F113" s="8"/>
      <c r="G113" s="8"/>
      <c r="H113" s="8"/>
    </row>
    <row r="114" spans="4:8">
      <c r="D114" s="27"/>
      <c r="F114" s="8"/>
      <c r="G114" s="8"/>
      <c r="H114" s="8"/>
    </row>
    <row r="115" spans="4:8">
      <c r="D115" s="27"/>
      <c r="F115" s="8"/>
      <c r="G115" s="8"/>
      <c r="H115" s="8"/>
    </row>
    <row r="116" spans="4:8">
      <c r="D116" s="27"/>
      <c r="F116" s="8"/>
      <c r="G116" s="8"/>
      <c r="H116" s="8"/>
    </row>
    <row r="117" spans="4:8">
      <c r="D117" s="27"/>
      <c r="F117" s="8"/>
      <c r="G117" s="8"/>
      <c r="H117" s="8"/>
    </row>
    <row r="118" spans="4:8">
      <c r="D118" s="27"/>
      <c r="F118" s="8"/>
      <c r="G118" s="8"/>
      <c r="H118" s="8"/>
    </row>
    <row r="119" spans="4:8">
      <c r="D119" s="27"/>
      <c r="F119" s="8"/>
      <c r="G119" s="8"/>
      <c r="H119" s="8"/>
    </row>
    <row r="120" spans="4:8">
      <c r="D120" s="27"/>
      <c r="F120" s="8"/>
      <c r="G120" s="8"/>
      <c r="H120" s="8"/>
    </row>
    <row r="121" spans="4:8">
      <c r="D121" s="27"/>
      <c r="F121" s="8"/>
      <c r="G121" s="8"/>
      <c r="H121" s="8"/>
    </row>
    <row r="122" spans="4:8">
      <c r="D122" s="27"/>
      <c r="F122" s="8"/>
      <c r="G122" s="8"/>
      <c r="H122" s="8"/>
    </row>
    <row r="123" spans="4:8">
      <c r="D123" s="27"/>
      <c r="F123" s="8"/>
      <c r="G123" s="8"/>
      <c r="H123" s="8"/>
    </row>
    <row r="124" spans="4:8">
      <c r="D124" s="27"/>
      <c r="F124" s="8"/>
      <c r="G124" s="8"/>
      <c r="H124" s="8"/>
    </row>
    <row r="125" spans="4:8">
      <c r="D125" s="27"/>
      <c r="F125" s="8"/>
      <c r="G125" s="8"/>
      <c r="H125" s="8"/>
    </row>
    <row r="126" spans="4:8">
      <c r="D126" s="27"/>
      <c r="F126" s="8"/>
      <c r="G126" s="8"/>
      <c r="H126" s="8"/>
    </row>
    <row r="127" spans="4:8">
      <c r="D127" s="27"/>
      <c r="F127" s="8"/>
      <c r="G127" s="8"/>
      <c r="H127" s="8"/>
    </row>
    <row r="128" spans="4:8">
      <c r="D128" s="27"/>
      <c r="F128" s="8"/>
      <c r="G128" s="8"/>
      <c r="H128" s="8"/>
    </row>
    <row r="129" spans="4:8">
      <c r="D129" s="27"/>
      <c r="F129" s="8"/>
      <c r="G129" s="8"/>
      <c r="H129" s="8"/>
    </row>
    <row r="130" spans="4:8">
      <c r="D130" s="27"/>
      <c r="F130" s="8"/>
      <c r="G130" s="8"/>
      <c r="H130" s="8"/>
    </row>
    <row r="131" spans="4:8">
      <c r="D131" s="27"/>
      <c r="F131" s="8"/>
      <c r="G131" s="8"/>
      <c r="H131" s="8"/>
    </row>
    <row r="132" spans="4:8">
      <c r="D132" s="27"/>
      <c r="F132" s="8"/>
      <c r="G132" s="8"/>
      <c r="H132" s="8"/>
    </row>
    <row r="133" spans="4:8">
      <c r="D133" s="27"/>
      <c r="F133" s="8"/>
      <c r="G133" s="8"/>
      <c r="H133" s="8"/>
    </row>
    <row r="134" spans="4:8">
      <c r="D134" s="27"/>
      <c r="F134" s="8"/>
      <c r="G134" s="8"/>
      <c r="H134" s="8"/>
    </row>
    <row r="135" spans="4:8">
      <c r="D135" s="27"/>
      <c r="F135" s="8"/>
      <c r="G135" s="8"/>
      <c r="H135" s="8"/>
    </row>
    <row r="136" spans="4:8">
      <c r="D136" s="27"/>
      <c r="F136" s="8"/>
      <c r="G136" s="8"/>
      <c r="H136" s="8"/>
    </row>
    <row r="137" spans="4:8">
      <c r="D137" s="27"/>
      <c r="F137" s="8"/>
      <c r="G137" s="8"/>
      <c r="H137" s="8"/>
    </row>
    <row r="138" spans="4:8">
      <c r="D138" s="27"/>
      <c r="F138" s="8"/>
      <c r="G138" s="8"/>
      <c r="H138" s="8"/>
    </row>
    <row r="139" spans="4:8">
      <c r="D139" s="27"/>
      <c r="F139" s="8"/>
      <c r="G139" s="8"/>
      <c r="H139" s="8"/>
    </row>
    <row r="140" spans="4:8">
      <c r="D140" s="27"/>
      <c r="F140" s="8"/>
      <c r="G140" s="8"/>
      <c r="H140" s="8"/>
    </row>
    <row r="141" spans="4:8">
      <c r="D141" s="27"/>
      <c r="F141" s="8"/>
      <c r="G141" s="8"/>
      <c r="H141" s="8"/>
    </row>
    <row r="142" spans="4:8">
      <c r="D142" s="27"/>
      <c r="F142" s="8"/>
      <c r="G142" s="8"/>
      <c r="H142" s="8"/>
    </row>
    <row r="143" spans="4:8">
      <c r="D143" s="27"/>
      <c r="F143" s="8"/>
      <c r="G143" s="8"/>
      <c r="H143" s="8"/>
    </row>
    <row r="144" spans="4:8">
      <c r="D144" s="27"/>
      <c r="F144" s="8"/>
      <c r="G144" s="8"/>
      <c r="H144" s="8"/>
    </row>
    <row r="145" spans="4:8">
      <c r="D145" s="27"/>
      <c r="F145" s="8"/>
      <c r="G145" s="8"/>
      <c r="H145" s="8"/>
    </row>
    <row r="146" spans="4:8">
      <c r="D146" s="27"/>
      <c r="F146" s="8"/>
      <c r="G146" s="8"/>
      <c r="H146" s="8"/>
    </row>
    <row r="147" spans="4:8">
      <c r="D147" s="27"/>
      <c r="F147" s="8"/>
      <c r="G147" s="8"/>
      <c r="H147" s="8"/>
    </row>
    <row r="148" spans="4:8">
      <c r="D148" s="27"/>
      <c r="F148" s="8"/>
      <c r="G148" s="8"/>
      <c r="H148" s="8"/>
    </row>
    <row r="149" spans="4:8">
      <c r="D149" s="27"/>
      <c r="F149" s="8"/>
      <c r="G149" s="8"/>
      <c r="H149" s="8"/>
    </row>
    <row r="150" spans="4:8">
      <c r="D150" s="27"/>
      <c r="F150" s="8"/>
      <c r="G150" s="8"/>
      <c r="H150" s="8"/>
    </row>
    <row r="151" spans="4:8">
      <c r="D151" s="27"/>
      <c r="F151" s="8"/>
      <c r="G151" s="8"/>
      <c r="H151" s="8"/>
    </row>
    <row r="152" spans="4:8">
      <c r="D152" s="27"/>
      <c r="F152" s="8"/>
      <c r="G152" s="8"/>
      <c r="H152" s="8"/>
    </row>
    <row r="153" spans="4:8">
      <c r="D153" s="27"/>
      <c r="F153" s="8"/>
      <c r="G153" s="8"/>
      <c r="H153" s="8"/>
    </row>
  </sheetData>
  <mergeCells count="15">
    <mergeCell ref="A5:I5"/>
    <mergeCell ref="D11:D12"/>
    <mergeCell ref="A2:E2"/>
    <mergeCell ref="A3:E3"/>
    <mergeCell ref="A7:C7"/>
    <mergeCell ref="D7:E7"/>
    <mergeCell ref="G7:I7"/>
    <mergeCell ref="E11:E12"/>
    <mergeCell ref="H6:I6"/>
    <mergeCell ref="A10:A21"/>
    <mergeCell ref="B11:B21"/>
    <mergeCell ref="C12:C21"/>
    <mergeCell ref="D13:D21"/>
    <mergeCell ref="E16:E21"/>
    <mergeCell ref="F7:F8"/>
  </mergeCells>
  <phoneticPr fontId="0" type="noConversion"/>
  <pageMargins left="0.3" right="0.24" top="0.34" bottom="0.33" header="0.18" footer="0.16"/>
  <pageSetup paperSize="9" scale="79" firstPageNumber="4" orientation="landscape" useFirstPageNumber="1" r:id="rId1"/>
  <headerFooter alignWithMargins="0"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7"/>
  <sheetViews>
    <sheetView view="pageBreakPreview" zoomScale="90" zoomScaleNormal="100" zoomScaleSheetLayoutView="90" workbookViewId="0">
      <selection activeCell="F1" sqref="F1"/>
    </sheetView>
  </sheetViews>
  <sheetFormatPr defaultRowHeight="12.75"/>
  <cols>
    <col min="1" max="1" width="12.5703125" style="67" customWidth="1"/>
    <col min="2" max="2" width="12.28515625" style="67" customWidth="1"/>
    <col min="3" max="3" width="66" style="67" customWidth="1"/>
    <col min="4" max="4" width="13.7109375" style="67" customWidth="1"/>
    <col min="5" max="5" width="14.42578125" style="67" customWidth="1"/>
    <col min="6" max="6" width="15.5703125" style="67" customWidth="1"/>
    <col min="7" max="16384" width="9.140625" style="67"/>
  </cols>
  <sheetData>
    <row r="1" spans="1:8" ht="16.5">
      <c r="A1" s="65"/>
      <c r="B1" s="65"/>
      <c r="C1" s="65"/>
      <c r="D1" s="65"/>
      <c r="E1" s="66"/>
      <c r="F1" s="66" t="s">
        <v>132</v>
      </c>
    </row>
    <row r="2" spans="1:8" ht="16.5">
      <c r="A2" s="65"/>
      <c r="B2" s="65"/>
      <c r="C2" s="65"/>
      <c r="D2" s="65"/>
      <c r="E2" s="66"/>
      <c r="F2" s="66" t="s">
        <v>53</v>
      </c>
    </row>
    <row r="3" spans="1:8" ht="16.5">
      <c r="A3" s="65"/>
      <c r="B3" s="65"/>
      <c r="C3" s="65"/>
      <c r="D3" s="65"/>
      <c r="E3" s="66"/>
      <c r="F3" s="66" t="s">
        <v>54</v>
      </c>
    </row>
    <row r="4" spans="1:8" ht="16.5">
      <c r="A4" s="68"/>
      <c r="B4" s="68"/>
      <c r="C4" s="68"/>
      <c r="D4" s="68"/>
      <c r="E4" s="68"/>
      <c r="F4" s="68"/>
    </row>
    <row r="5" spans="1:8" ht="60.6" customHeight="1">
      <c r="A5" s="241" t="s">
        <v>152</v>
      </c>
      <c r="B5" s="241"/>
      <c r="C5" s="241"/>
      <c r="D5" s="241"/>
      <c r="E5" s="241"/>
      <c r="F5" s="241"/>
    </row>
    <row r="6" spans="1:8" ht="13.5">
      <c r="E6" s="69"/>
      <c r="F6" s="69" t="s">
        <v>48</v>
      </c>
    </row>
    <row r="7" spans="1:8" ht="40.9" customHeight="1">
      <c r="A7" s="242" t="s">
        <v>8</v>
      </c>
      <c r="B7" s="243"/>
      <c r="C7" s="246" t="s">
        <v>63</v>
      </c>
      <c r="D7" s="249" t="s">
        <v>12</v>
      </c>
      <c r="E7" s="250"/>
      <c r="F7" s="251"/>
      <c r="G7" s="70"/>
      <c r="H7" s="70"/>
    </row>
    <row r="8" spans="1:8" ht="27" customHeight="1">
      <c r="A8" s="244"/>
      <c r="B8" s="245"/>
      <c r="C8" s="247"/>
      <c r="D8" s="252" t="s">
        <v>28</v>
      </c>
      <c r="E8" s="252" t="s">
        <v>29</v>
      </c>
      <c r="F8" s="252" t="s">
        <v>30</v>
      </c>
    </row>
    <row r="9" spans="1:8" ht="13.5" customHeight="1">
      <c r="A9" s="255" t="s">
        <v>56</v>
      </c>
      <c r="B9" s="255" t="s">
        <v>57</v>
      </c>
      <c r="C9" s="247"/>
      <c r="D9" s="253"/>
      <c r="E9" s="253"/>
      <c r="F9" s="253"/>
    </row>
    <row r="10" spans="1:8" ht="12.6" customHeight="1">
      <c r="A10" s="256"/>
      <c r="B10" s="256"/>
      <c r="C10" s="248"/>
      <c r="D10" s="254"/>
      <c r="E10" s="254"/>
      <c r="F10" s="254"/>
    </row>
    <row r="11" spans="1:8" ht="16.899999999999999" customHeight="1">
      <c r="A11" s="71"/>
      <c r="B11" s="71"/>
      <c r="C11" s="72" t="s">
        <v>4</v>
      </c>
      <c r="D11" s="177">
        <f>D12+D13</f>
        <v>56371.7</v>
      </c>
      <c r="E11" s="177">
        <f>E12+E13</f>
        <v>56371.7</v>
      </c>
      <c r="F11" s="177">
        <f>F12+F13</f>
        <v>56371.7</v>
      </c>
    </row>
    <row r="12" spans="1:8" ht="12.6" customHeight="1">
      <c r="A12" s="71"/>
      <c r="B12" s="71"/>
      <c r="C12" s="73" t="s">
        <v>3</v>
      </c>
      <c r="D12" s="178"/>
      <c r="E12" s="178"/>
      <c r="F12" s="178"/>
    </row>
    <row r="13" spans="1:8" ht="17.45" customHeight="1">
      <c r="A13" s="71"/>
      <c r="B13" s="71"/>
      <c r="C13" s="72" t="s">
        <v>58</v>
      </c>
      <c r="D13" s="177">
        <f>D15</f>
        <v>56371.7</v>
      </c>
      <c r="E13" s="177">
        <f>E15</f>
        <v>56371.7</v>
      </c>
      <c r="F13" s="177">
        <f>F15</f>
        <v>56371.7</v>
      </c>
    </row>
    <row r="14" spans="1:8" ht="17.45" customHeight="1">
      <c r="A14" s="71"/>
      <c r="B14" s="71"/>
      <c r="C14" s="73" t="s">
        <v>3</v>
      </c>
      <c r="D14" s="179"/>
      <c r="E14" s="179"/>
      <c r="F14" s="179"/>
    </row>
    <row r="15" spans="1:8" ht="17.45" customHeight="1">
      <c r="A15" s="76">
        <v>9019</v>
      </c>
      <c r="B15" s="71"/>
      <c r="C15" s="75" t="s">
        <v>64</v>
      </c>
      <c r="D15" s="178">
        <f>D22</f>
        <v>56371.7</v>
      </c>
      <c r="E15" s="178">
        <f>E22</f>
        <v>56371.7</v>
      </c>
      <c r="F15" s="178">
        <f>F22</f>
        <v>56371.7</v>
      </c>
    </row>
    <row r="16" spans="1:8" ht="27" customHeight="1">
      <c r="A16" s="71"/>
      <c r="B16" s="71"/>
      <c r="C16" s="77" t="s">
        <v>116</v>
      </c>
      <c r="D16" s="78"/>
      <c r="E16" s="78"/>
      <c r="F16" s="78"/>
    </row>
    <row r="17" spans="1:6" ht="17.25" customHeight="1">
      <c r="A17" s="71"/>
      <c r="B17" s="71"/>
      <c r="C17" s="75" t="s">
        <v>65</v>
      </c>
      <c r="D17" s="79"/>
      <c r="E17" s="79"/>
      <c r="F17" s="79"/>
    </row>
    <row r="18" spans="1:6" ht="81.75" customHeight="1">
      <c r="A18" s="80"/>
      <c r="B18" s="80"/>
      <c r="C18" s="77" t="s">
        <v>153</v>
      </c>
      <c r="D18" s="78"/>
      <c r="E18" s="78"/>
      <c r="F18" s="78"/>
    </row>
    <row r="19" spans="1:6" ht="22.5" customHeight="1">
      <c r="A19" s="80"/>
      <c r="B19" s="80"/>
      <c r="C19" s="75" t="s">
        <v>66</v>
      </c>
      <c r="D19" s="74"/>
      <c r="E19" s="74"/>
      <c r="F19" s="74"/>
    </row>
    <row r="20" spans="1:6" ht="74.25" customHeight="1">
      <c r="A20" s="80"/>
      <c r="B20" s="80"/>
      <c r="C20" s="81" t="s">
        <v>73</v>
      </c>
      <c r="D20" s="74"/>
      <c r="E20" s="74"/>
      <c r="F20" s="74"/>
    </row>
    <row r="21" spans="1:6" ht="20.45" customHeight="1">
      <c r="A21" s="238" t="s">
        <v>67</v>
      </c>
      <c r="B21" s="239"/>
      <c r="C21" s="239"/>
      <c r="D21" s="239"/>
      <c r="E21" s="239"/>
      <c r="F21" s="240"/>
    </row>
    <row r="22" spans="1:6" ht="13.5">
      <c r="A22" s="82"/>
      <c r="B22" s="83">
        <v>31001</v>
      </c>
      <c r="C22" s="84" t="s">
        <v>68</v>
      </c>
      <c r="D22" s="235">
        <v>56371.7</v>
      </c>
      <c r="E22" s="235">
        <v>56371.7</v>
      </c>
      <c r="F22" s="235">
        <v>56371.7</v>
      </c>
    </row>
    <row r="23" spans="1:6" ht="13.5">
      <c r="A23" s="82"/>
      <c r="B23" s="82"/>
      <c r="C23" s="124" t="s">
        <v>144</v>
      </c>
      <c r="D23" s="236"/>
      <c r="E23" s="236"/>
      <c r="F23" s="236"/>
    </row>
    <row r="24" spans="1:6" ht="13.5">
      <c r="A24" s="82"/>
      <c r="B24" s="82"/>
      <c r="C24" s="84" t="s">
        <v>69</v>
      </c>
      <c r="D24" s="236"/>
      <c r="E24" s="236"/>
      <c r="F24" s="236"/>
    </row>
    <row r="25" spans="1:6" ht="54">
      <c r="A25" s="82"/>
      <c r="B25" s="82"/>
      <c r="C25" s="85" t="s">
        <v>153</v>
      </c>
      <c r="D25" s="236"/>
      <c r="E25" s="236"/>
      <c r="F25" s="236"/>
    </row>
    <row r="26" spans="1:6" ht="19.5" customHeight="1">
      <c r="A26" s="86"/>
      <c r="B26" s="86"/>
      <c r="C26" s="149" t="s">
        <v>70</v>
      </c>
      <c r="D26" s="236"/>
      <c r="E26" s="236"/>
      <c r="F26" s="236"/>
    </row>
    <row r="27" spans="1:6" ht="27">
      <c r="A27" s="86"/>
      <c r="B27" s="86"/>
      <c r="C27" s="151" t="s">
        <v>71</v>
      </c>
      <c r="D27" s="237"/>
      <c r="E27" s="237"/>
      <c r="F27" s="237"/>
    </row>
  </sheetData>
  <mergeCells count="13">
    <mergeCell ref="D22:D27"/>
    <mergeCell ref="E22:E27"/>
    <mergeCell ref="F22:F27"/>
    <mergeCell ref="A21:F21"/>
    <mergeCell ref="A5:F5"/>
    <mergeCell ref="A7:B8"/>
    <mergeCell ref="C7:C10"/>
    <mergeCell ref="D7:F7"/>
    <mergeCell ref="D8:D10"/>
    <mergeCell ref="E8:E10"/>
    <mergeCell ref="F8:F10"/>
    <mergeCell ref="A9:A10"/>
    <mergeCell ref="B9:B10"/>
  </mergeCells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22"/>
  <sheetViews>
    <sheetView view="pageBreakPreview" zoomScale="90" zoomScaleNormal="100" zoomScaleSheetLayoutView="90" workbookViewId="0">
      <selection activeCell="L1" sqref="L1"/>
    </sheetView>
  </sheetViews>
  <sheetFormatPr defaultRowHeight="17.25"/>
  <cols>
    <col min="1" max="2" width="9.140625" style="129"/>
    <col min="3" max="3" width="51" style="129" customWidth="1"/>
    <col min="4" max="12" width="17.85546875" style="129" customWidth="1"/>
    <col min="13" max="16384" width="9.140625" style="129"/>
  </cols>
  <sheetData>
    <row r="1" spans="1:12">
      <c r="L1" s="66" t="s">
        <v>74</v>
      </c>
    </row>
    <row r="2" spans="1:12">
      <c r="L2" s="66" t="s">
        <v>53</v>
      </c>
    </row>
    <row r="3" spans="1:12">
      <c r="L3" s="66" t="s">
        <v>54</v>
      </c>
    </row>
    <row r="5" spans="1:12" ht="48" customHeight="1">
      <c r="A5" s="257" t="s">
        <v>165</v>
      </c>
      <c r="B5" s="257"/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29.25" customHeight="1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267" t="s">
        <v>48</v>
      </c>
      <c r="L6" s="267"/>
    </row>
    <row r="7" spans="1:12">
      <c r="A7" s="258" t="s">
        <v>34</v>
      </c>
      <c r="B7" s="259"/>
      <c r="C7" s="262" t="s">
        <v>35</v>
      </c>
      <c r="D7" s="265" t="s">
        <v>12</v>
      </c>
      <c r="E7" s="266"/>
      <c r="F7" s="266"/>
      <c r="G7" s="266"/>
      <c r="H7" s="266"/>
      <c r="I7" s="266"/>
      <c r="J7" s="266"/>
      <c r="K7" s="266"/>
      <c r="L7" s="205"/>
    </row>
    <row r="8" spans="1:12" ht="35.25" customHeight="1">
      <c r="A8" s="260"/>
      <c r="B8" s="261"/>
      <c r="C8" s="263"/>
      <c r="D8" s="202" t="s">
        <v>28</v>
      </c>
      <c r="E8" s="202"/>
      <c r="F8" s="202"/>
      <c r="G8" s="202" t="s">
        <v>29</v>
      </c>
      <c r="H8" s="202"/>
      <c r="I8" s="202"/>
      <c r="J8" s="202" t="s">
        <v>30</v>
      </c>
      <c r="K8" s="202"/>
      <c r="L8" s="202"/>
    </row>
    <row r="9" spans="1:12" ht="51.75">
      <c r="A9" s="141" t="s">
        <v>39</v>
      </c>
      <c r="B9" s="141" t="s">
        <v>40</v>
      </c>
      <c r="C9" s="264"/>
      <c r="D9" s="131" t="s">
        <v>55</v>
      </c>
      <c r="E9" s="131" t="s">
        <v>118</v>
      </c>
      <c r="F9" s="131" t="s">
        <v>119</v>
      </c>
      <c r="G9" s="131" t="s">
        <v>55</v>
      </c>
      <c r="H9" s="131" t="s">
        <v>118</v>
      </c>
      <c r="I9" s="131" t="s">
        <v>119</v>
      </c>
      <c r="J9" s="131" t="s">
        <v>55</v>
      </c>
      <c r="K9" s="131" t="s">
        <v>118</v>
      </c>
      <c r="L9" s="131" t="s">
        <v>119</v>
      </c>
    </row>
    <row r="10" spans="1:12">
      <c r="A10" s="202"/>
      <c r="B10" s="202"/>
      <c r="C10" s="131" t="s">
        <v>55</v>
      </c>
      <c r="D10" s="173">
        <f>D12</f>
        <v>56371.7</v>
      </c>
      <c r="E10" s="173">
        <f>E12</f>
        <v>56371.7</v>
      </c>
      <c r="F10" s="180" t="str">
        <f>F12</f>
        <v>0</v>
      </c>
      <c r="G10" s="173">
        <f>G12</f>
        <v>56371.7</v>
      </c>
      <c r="H10" s="173">
        <f>H12</f>
        <v>56371.7</v>
      </c>
      <c r="I10" s="180">
        <f>I12</f>
        <v>0</v>
      </c>
      <c r="J10" s="173">
        <f>J12</f>
        <v>56371.7</v>
      </c>
      <c r="K10" s="173">
        <f>K12</f>
        <v>56371.7</v>
      </c>
      <c r="L10" s="180">
        <f>L12</f>
        <v>0</v>
      </c>
    </row>
    <row r="11" spans="1:12">
      <c r="A11" s="202"/>
      <c r="B11" s="202"/>
      <c r="C11" s="132" t="s">
        <v>3</v>
      </c>
      <c r="D11" s="173"/>
      <c r="E11" s="173"/>
      <c r="F11" s="180"/>
      <c r="G11" s="173"/>
      <c r="H11" s="173"/>
      <c r="I11" s="180"/>
      <c r="J11" s="173"/>
      <c r="K11" s="173"/>
      <c r="L11" s="180"/>
    </row>
    <row r="12" spans="1:12" hidden="1">
      <c r="A12" s="202"/>
      <c r="B12" s="202"/>
      <c r="C12" s="142" t="s">
        <v>137</v>
      </c>
      <c r="D12" s="173">
        <f>D13</f>
        <v>56371.7</v>
      </c>
      <c r="E12" s="173">
        <f t="shared" ref="E12:L13" si="0">E13</f>
        <v>56371.7</v>
      </c>
      <c r="F12" s="180" t="str">
        <f t="shared" si="0"/>
        <v>0</v>
      </c>
      <c r="G12" s="173">
        <f t="shared" si="0"/>
        <v>56371.7</v>
      </c>
      <c r="H12" s="173">
        <f t="shared" si="0"/>
        <v>56371.7</v>
      </c>
      <c r="I12" s="180">
        <f t="shared" si="0"/>
        <v>0</v>
      </c>
      <c r="J12" s="173">
        <f t="shared" si="0"/>
        <v>56371.7</v>
      </c>
      <c r="K12" s="173">
        <f t="shared" si="0"/>
        <v>56371.7</v>
      </c>
      <c r="L12" s="180">
        <f t="shared" si="0"/>
        <v>0</v>
      </c>
    </row>
    <row r="13" spans="1:12" ht="34.5">
      <c r="A13" s="202"/>
      <c r="B13" s="202"/>
      <c r="C13" s="142" t="s">
        <v>133</v>
      </c>
      <c r="D13" s="173">
        <f>D14</f>
        <v>56371.7</v>
      </c>
      <c r="E13" s="173">
        <f t="shared" si="0"/>
        <v>56371.7</v>
      </c>
      <c r="F13" s="180" t="str">
        <f t="shared" si="0"/>
        <v>0</v>
      </c>
      <c r="G13" s="173">
        <f t="shared" si="0"/>
        <v>56371.7</v>
      </c>
      <c r="H13" s="173">
        <f t="shared" si="0"/>
        <v>56371.7</v>
      </c>
      <c r="I13" s="180">
        <f t="shared" si="0"/>
        <v>0</v>
      </c>
      <c r="J13" s="173">
        <f t="shared" si="0"/>
        <v>56371.7</v>
      </c>
      <c r="K13" s="173">
        <f t="shared" si="0"/>
        <v>56371.7</v>
      </c>
      <c r="L13" s="180">
        <f t="shared" si="0"/>
        <v>0</v>
      </c>
    </row>
    <row r="14" spans="1:12" ht="34.5">
      <c r="A14" s="132"/>
      <c r="B14" s="132"/>
      <c r="C14" s="132" t="s">
        <v>11</v>
      </c>
      <c r="D14" s="173">
        <f>D16</f>
        <v>56371.7</v>
      </c>
      <c r="E14" s="173">
        <f t="shared" ref="E14:L14" si="1">E16</f>
        <v>56371.7</v>
      </c>
      <c r="F14" s="180" t="str">
        <f t="shared" si="1"/>
        <v>0</v>
      </c>
      <c r="G14" s="173">
        <f t="shared" si="1"/>
        <v>56371.7</v>
      </c>
      <c r="H14" s="173">
        <f t="shared" si="1"/>
        <v>56371.7</v>
      </c>
      <c r="I14" s="180">
        <f t="shared" si="1"/>
        <v>0</v>
      </c>
      <c r="J14" s="173">
        <f t="shared" si="1"/>
        <v>56371.7</v>
      </c>
      <c r="K14" s="173">
        <f t="shared" si="1"/>
        <v>56371.7</v>
      </c>
      <c r="L14" s="180">
        <f t="shared" si="1"/>
        <v>0</v>
      </c>
    </row>
    <row r="15" spans="1:12">
      <c r="A15" s="132"/>
      <c r="B15" s="132"/>
      <c r="C15" s="132" t="s">
        <v>3</v>
      </c>
      <c r="D15" s="173"/>
      <c r="E15" s="173"/>
      <c r="F15" s="150"/>
      <c r="G15" s="173"/>
      <c r="H15" s="173"/>
      <c r="I15" s="150"/>
      <c r="J15" s="173"/>
      <c r="K15" s="173"/>
      <c r="L15" s="150"/>
    </row>
    <row r="16" spans="1:12" ht="34.5">
      <c r="A16" s="143">
        <v>9019</v>
      </c>
      <c r="B16" s="132"/>
      <c r="C16" s="143" t="s">
        <v>116</v>
      </c>
      <c r="D16" s="173">
        <f>D17</f>
        <v>56371.7</v>
      </c>
      <c r="E16" s="173">
        <f t="shared" ref="E16:L16" si="2">E17</f>
        <v>56371.7</v>
      </c>
      <c r="F16" s="180" t="str">
        <f t="shared" si="2"/>
        <v>0</v>
      </c>
      <c r="G16" s="173">
        <f t="shared" si="2"/>
        <v>56371.7</v>
      </c>
      <c r="H16" s="173">
        <f t="shared" si="2"/>
        <v>56371.7</v>
      </c>
      <c r="I16" s="180">
        <f t="shared" si="2"/>
        <v>0</v>
      </c>
      <c r="J16" s="173">
        <f t="shared" si="2"/>
        <v>56371.7</v>
      </c>
      <c r="K16" s="173">
        <f t="shared" si="2"/>
        <v>56371.7</v>
      </c>
      <c r="L16" s="180">
        <f t="shared" si="2"/>
        <v>0</v>
      </c>
    </row>
    <row r="17" spans="1:12" ht="39" customHeight="1">
      <c r="A17" s="132"/>
      <c r="B17" s="132">
        <v>31001</v>
      </c>
      <c r="C17" s="143" t="s">
        <v>144</v>
      </c>
      <c r="D17" s="173">
        <f>D19</f>
        <v>56371.7</v>
      </c>
      <c r="E17" s="173">
        <f t="shared" ref="E17:L17" si="3">E19</f>
        <v>56371.7</v>
      </c>
      <c r="F17" s="180" t="str">
        <f t="shared" si="3"/>
        <v>0</v>
      </c>
      <c r="G17" s="173">
        <f t="shared" si="3"/>
        <v>56371.7</v>
      </c>
      <c r="H17" s="173">
        <f t="shared" si="3"/>
        <v>56371.7</v>
      </c>
      <c r="I17" s="180">
        <f t="shared" si="3"/>
        <v>0</v>
      </c>
      <c r="J17" s="173">
        <f t="shared" si="3"/>
        <v>56371.7</v>
      </c>
      <c r="K17" s="173">
        <f t="shared" si="3"/>
        <v>56371.7</v>
      </c>
      <c r="L17" s="180">
        <f t="shared" si="3"/>
        <v>0</v>
      </c>
    </row>
    <row r="18" spans="1:12">
      <c r="A18" s="132"/>
      <c r="B18" s="132"/>
      <c r="C18" s="132" t="s">
        <v>134</v>
      </c>
      <c r="D18" s="173"/>
      <c r="E18" s="173"/>
      <c r="F18" s="150"/>
      <c r="G18" s="173"/>
      <c r="H18" s="173"/>
      <c r="I18" s="150"/>
      <c r="J18" s="173"/>
      <c r="K18" s="173"/>
      <c r="L18" s="150"/>
    </row>
    <row r="19" spans="1:12" ht="23.25" customHeight="1">
      <c r="A19" s="132"/>
      <c r="B19" s="132"/>
      <c r="C19" s="132" t="s">
        <v>11</v>
      </c>
      <c r="D19" s="173">
        <f>D21</f>
        <v>56371.7</v>
      </c>
      <c r="E19" s="173">
        <f t="shared" ref="E19:L19" si="4">E21</f>
        <v>56371.7</v>
      </c>
      <c r="F19" s="180" t="str">
        <f t="shared" si="4"/>
        <v>0</v>
      </c>
      <c r="G19" s="173">
        <f t="shared" si="4"/>
        <v>56371.7</v>
      </c>
      <c r="H19" s="173">
        <f>H21</f>
        <v>56371.7</v>
      </c>
      <c r="I19" s="180">
        <f t="shared" si="4"/>
        <v>0</v>
      </c>
      <c r="J19" s="173">
        <f t="shared" si="4"/>
        <v>56371.7</v>
      </c>
      <c r="K19" s="173">
        <f t="shared" si="4"/>
        <v>56371.7</v>
      </c>
      <c r="L19" s="180">
        <f t="shared" si="4"/>
        <v>0</v>
      </c>
    </row>
    <row r="20" spans="1:12" ht="51.75">
      <c r="A20" s="132"/>
      <c r="B20" s="132"/>
      <c r="C20" s="132" t="s">
        <v>135</v>
      </c>
      <c r="D20" s="173"/>
      <c r="E20" s="173"/>
      <c r="F20" s="150"/>
      <c r="G20" s="173"/>
      <c r="H20" s="173"/>
      <c r="I20" s="150"/>
      <c r="J20" s="173"/>
      <c r="K20" s="173"/>
      <c r="L20" s="150"/>
    </row>
    <row r="21" spans="1:12" ht="34.5">
      <c r="A21" s="132"/>
      <c r="B21" s="132"/>
      <c r="C21" s="132" t="s">
        <v>136</v>
      </c>
      <c r="D21" s="173">
        <f t="shared" ref="D21" si="5">E21+F21</f>
        <v>56371.7</v>
      </c>
      <c r="E21" s="173">
        <f>E22</f>
        <v>56371.7</v>
      </c>
      <c r="F21" s="150" t="str">
        <f t="shared" ref="F21:L21" si="6">F22</f>
        <v>0</v>
      </c>
      <c r="G21" s="173">
        <f t="shared" si="6"/>
        <v>56371.7</v>
      </c>
      <c r="H21" s="173">
        <f t="shared" si="6"/>
        <v>56371.7</v>
      </c>
      <c r="I21" s="150">
        <f t="shared" si="6"/>
        <v>0</v>
      </c>
      <c r="J21" s="173">
        <f t="shared" si="6"/>
        <v>56371.7</v>
      </c>
      <c r="K21" s="173">
        <f t="shared" si="6"/>
        <v>56371.7</v>
      </c>
      <c r="L21" s="150">
        <f t="shared" si="6"/>
        <v>0</v>
      </c>
    </row>
    <row r="22" spans="1:12" ht="34.5">
      <c r="A22" s="132"/>
      <c r="B22" s="132"/>
      <c r="C22" s="145" t="s">
        <v>51</v>
      </c>
      <c r="D22" s="173">
        <f>E22+F22</f>
        <v>56371.7</v>
      </c>
      <c r="E22" s="173">
        <v>56371.7</v>
      </c>
      <c r="F22" s="180" t="s">
        <v>138</v>
      </c>
      <c r="G22" s="173">
        <f>H22+I22</f>
        <v>56371.7</v>
      </c>
      <c r="H22" s="173">
        <v>56371.7</v>
      </c>
      <c r="I22" s="150">
        <v>0</v>
      </c>
      <c r="J22" s="173">
        <f>K22+L22</f>
        <v>56371.7</v>
      </c>
      <c r="K22" s="173">
        <v>56371.7</v>
      </c>
      <c r="L22" s="150">
        <v>0</v>
      </c>
    </row>
  </sheetData>
  <mergeCells count="10">
    <mergeCell ref="J8:L8"/>
    <mergeCell ref="A10:A13"/>
    <mergeCell ref="B10:B13"/>
    <mergeCell ref="A5:L5"/>
    <mergeCell ref="D8:F8"/>
    <mergeCell ref="G8:I8"/>
    <mergeCell ref="A7:B8"/>
    <mergeCell ref="C7:C9"/>
    <mergeCell ref="D7:L7"/>
    <mergeCell ref="K6:L6"/>
  </mergeCells>
  <pageMargins left="0.70866141732283472" right="0.70866141732283472" top="0.74803149606299213" bottom="0.74803149606299213" header="0.31496062992125984" footer="0.31496062992125984"/>
  <pageSetup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40"/>
  <sheetViews>
    <sheetView view="pageBreakPreview" zoomScale="90" zoomScaleNormal="100" zoomScaleSheetLayoutView="90" workbookViewId="0">
      <selection activeCell="F1" sqref="F1"/>
    </sheetView>
  </sheetViews>
  <sheetFormatPr defaultRowHeight="13.5"/>
  <cols>
    <col min="1" max="1" width="14.140625" style="121" customWidth="1"/>
    <col min="2" max="2" width="22.7109375" style="121" customWidth="1"/>
    <col min="3" max="3" width="60.42578125" style="121" customWidth="1"/>
    <col min="4" max="6" width="16.140625" style="121" customWidth="1"/>
    <col min="7" max="16384" width="9.140625" style="121"/>
  </cols>
  <sheetData>
    <row r="1" spans="1:11">
      <c r="F1" s="66" t="s">
        <v>147</v>
      </c>
    </row>
    <row r="2" spans="1:11">
      <c r="F2" s="66" t="s">
        <v>53</v>
      </c>
    </row>
    <row r="3" spans="1:11">
      <c r="F3" s="66" t="s">
        <v>54</v>
      </c>
    </row>
    <row r="6" spans="1:11" ht="33.75" customHeight="1">
      <c r="A6" s="257" t="s">
        <v>166</v>
      </c>
      <c r="B6" s="257"/>
      <c r="C6" s="257"/>
      <c r="D6" s="257"/>
      <c r="E6" s="257"/>
      <c r="F6" s="257"/>
      <c r="G6" s="146"/>
      <c r="H6" s="146"/>
      <c r="I6" s="146"/>
      <c r="J6" s="146"/>
      <c r="K6" s="146"/>
    </row>
    <row r="8" spans="1:11">
      <c r="E8" s="275" t="s">
        <v>48</v>
      </c>
      <c r="F8" s="275"/>
    </row>
    <row r="9" spans="1:11" ht="40.5" customHeight="1">
      <c r="A9" s="269" t="s">
        <v>34</v>
      </c>
      <c r="B9" s="269"/>
      <c r="C9" s="204" t="s">
        <v>139</v>
      </c>
      <c r="D9" s="204"/>
      <c r="E9" s="204"/>
      <c r="F9" s="204"/>
    </row>
    <row r="10" spans="1:11" ht="40.5" customHeight="1">
      <c r="A10" s="262" t="s">
        <v>39</v>
      </c>
      <c r="B10" s="262" t="s">
        <v>40</v>
      </c>
      <c r="C10" s="270" t="s">
        <v>140</v>
      </c>
      <c r="D10" s="272" t="s">
        <v>12</v>
      </c>
      <c r="E10" s="273"/>
      <c r="F10" s="274"/>
    </row>
    <row r="11" spans="1:11" ht="27">
      <c r="A11" s="264"/>
      <c r="B11" s="264"/>
      <c r="C11" s="271"/>
      <c r="D11" s="192" t="s">
        <v>28</v>
      </c>
      <c r="E11" s="130" t="s">
        <v>29</v>
      </c>
      <c r="F11" s="130" t="s">
        <v>30</v>
      </c>
    </row>
    <row r="12" spans="1:11" ht="17.25">
      <c r="A12" s="204"/>
      <c r="B12" s="204"/>
      <c r="C12" s="131" t="s">
        <v>121</v>
      </c>
      <c r="D12" s="154">
        <v>56371.7</v>
      </c>
      <c r="E12" s="154">
        <v>56371.7</v>
      </c>
      <c r="F12" s="154">
        <v>56371.7</v>
      </c>
    </row>
    <row r="13" spans="1:11" ht="17.25">
      <c r="A13" s="204"/>
      <c r="B13" s="204"/>
      <c r="C13" s="131" t="s">
        <v>122</v>
      </c>
      <c r="D13" s="130"/>
      <c r="E13" s="130"/>
      <c r="F13" s="130"/>
    </row>
    <row r="14" spans="1:11" ht="34.5" hidden="1">
      <c r="A14" s="204"/>
      <c r="B14" s="204"/>
      <c r="C14" s="131" t="s">
        <v>123</v>
      </c>
      <c r="D14" s="130"/>
      <c r="E14" s="130"/>
      <c r="F14" s="130"/>
    </row>
    <row r="15" spans="1:11" ht="17.25">
      <c r="A15" s="204"/>
      <c r="B15" s="204"/>
      <c r="C15" s="131" t="s">
        <v>141</v>
      </c>
      <c r="D15" s="153" t="str">
        <f>D17</f>
        <v>56371.7</v>
      </c>
      <c r="E15" s="153" t="str">
        <f t="shared" ref="E15:F15" si="0">E17</f>
        <v>56371.7</v>
      </c>
      <c r="F15" s="153" t="str">
        <f t="shared" si="0"/>
        <v>56371.7</v>
      </c>
    </row>
    <row r="16" spans="1:11" ht="17.25" hidden="1">
      <c r="A16" s="204"/>
      <c r="B16" s="204"/>
      <c r="C16" s="131" t="s">
        <v>124</v>
      </c>
      <c r="D16" s="130"/>
      <c r="E16" s="130"/>
      <c r="F16" s="130"/>
    </row>
    <row r="17" spans="1:9" ht="17.25">
      <c r="A17" s="204"/>
      <c r="B17" s="204"/>
      <c r="C17" s="131" t="s">
        <v>125</v>
      </c>
      <c r="D17" s="153" t="str">
        <f>D21</f>
        <v>56371.7</v>
      </c>
      <c r="E17" s="153" t="str">
        <f t="shared" ref="E17:F17" si="1">E21</f>
        <v>56371.7</v>
      </c>
      <c r="F17" s="153" t="str">
        <f t="shared" si="1"/>
        <v>56371.7</v>
      </c>
    </row>
    <row r="18" spans="1:9" ht="17.25">
      <c r="A18" s="204"/>
      <c r="B18" s="204"/>
      <c r="C18" s="131" t="s">
        <v>126</v>
      </c>
      <c r="D18" s="130"/>
      <c r="E18" s="130"/>
      <c r="F18" s="130"/>
    </row>
    <row r="19" spans="1:9" ht="34.5">
      <c r="A19" s="204"/>
      <c r="B19" s="204"/>
      <c r="C19" s="131" t="s">
        <v>128</v>
      </c>
      <c r="D19" s="130"/>
      <c r="E19" s="130"/>
      <c r="F19" s="130"/>
    </row>
    <row r="20" spans="1:9" ht="17.25" customHeight="1">
      <c r="A20" s="202" t="s">
        <v>11</v>
      </c>
      <c r="B20" s="202"/>
      <c r="C20" s="202"/>
      <c r="D20" s="202"/>
      <c r="E20" s="202"/>
      <c r="F20" s="202"/>
    </row>
    <row r="21" spans="1:9" ht="42" customHeight="1">
      <c r="A21" s="268">
        <v>9019</v>
      </c>
      <c r="B21" s="130"/>
      <c r="C21" s="143" t="s">
        <v>116</v>
      </c>
      <c r="D21" s="153" t="str">
        <f>D23</f>
        <v>56371.7</v>
      </c>
      <c r="E21" s="153" t="str">
        <f t="shared" ref="E21:F21" si="2">E23</f>
        <v>56371.7</v>
      </c>
      <c r="F21" s="153" t="str">
        <f t="shared" si="2"/>
        <v>56371.7</v>
      </c>
    </row>
    <row r="22" spans="1:9">
      <c r="A22" s="268"/>
      <c r="B22" s="130"/>
      <c r="C22" s="124" t="s">
        <v>3</v>
      </c>
      <c r="D22" s="130"/>
      <c r="E22" s="130"/>
      <c r="F22" s="130"/>
    </row>
    <row r="23" spans="1:9" ht="24" customHeight="1">
      <c r="A23" s="268"/>
      <c r="B23" s="130">
        <v>31001</v>
      </c>
      <c r="C23" s="143" t="s">
        <v>144</v>
      </c>
      <c r="D23" s="153" t="str">
        <f>D25</f>
        <v>56371.7</v>
      </c>
      <c r="E23" s="153" t="str">
        <f t="shared" ref="E23:F23" si="3">E25</f>
        <v>56371.7</v>
      </c>
      <c r="F23" s="153" t="str">
        <f t="shared" si="3"/>
        <v>56371.7</v>
      </c>
    </row>
    <row r="24" spans="1:9">
      <c r="A24" s="268"/>
      <c r="B24" s="204"/>
      <c r="C24" s="124" t="s">
        <v>142</v>
      </c>
      <c r="D24" s="130"/>
      <c r="E24" s="130"/>
      <c r="F24" s="130"/>
    </row>
    <row r="25" spans="1:9">
      <c r="A25" s="268"/>
      <c r="B25" s="204"/>
      <c r="C25" s="124" t="s">
        <v>143</v>
      </c>
      <c r="D25" s="153" t="str">
        <f>D27</f>
        <v>56371.7</v>
      </c>
      <c r="E25" s="153" t="str">
        <f t="shared" ref="E25:F25" si="4">E27</f>
        <v>56371.7</v>
      </c>
      <c r="F25" s="153" t="str">
        <f t="shared" si="4"/>
        <v>56371.7</v>
      </c>
    </row>
    <row r="26" spans="1:9" ht="27">
      <c r="A26" s="268"/>
      <c r="B26" s="204"/>
      <c r="C26" s="77" t="s">
        <v>135</v>
      </c>
      <c r="D26" s="130"/>
      <c r="E26" s="130"/>
      <c r="F26" s="130"/>
    </row>
    <row r="27" spans="1:9">
      <c r="A27" s="268"/>
      <c r="B27" s="204"/>
      <c r="C27" s="124" t="s">
        <v>125</v>
      </c>
      <c r="D27" s="153" t="str">
        <f>D28</f>
        <v>56371.7</v>
      </c>
      <c r="E27" s="153" t="str">
        <f t="shared" ref="E27:F27" si="5">E28</f>
        <v>56371.7</v>
      </c>
      <c r="F27" s="153" t="str">
        <f t="shared" si="5"/>
        <v>56371.7</v>
      </c>
    </row>
    <row r="28" spans="1:9" ht="17.25">
      <c r="A28" s="268"/>
      <c r="B28" s="204"/>
      <c r="C28" s="132" t="s">
        <v>136</v>
      </c>
      <c r="D28" s="153" t="str">
        <f>D29</f>
        <v>56371.7</v>
      </c>
      <c r="E28" s="153" t="str">
        <f t="shared" ref="E28:F28" si="6">E29</f>
        <v>56371.7</v>
      </c>
      <c r="F28" s="347" t="str">
        <f t="shared" si="6"/>
        <v>56371.7</v>
      </c>
      <c r="G28" s="349"/>
      <c r="H28" s="349"/>
      <c r="I28" s="349"/>
    </row>
    <row r="29" spans="1:9">
      <c r="A29" s="268"/>
      <c r="B29" s="204"/>
      <c r="C29" s="147" t="s">
        <v>13</v>
      </c>
      <c r="D29" s="152" t="str">
        <f>D30</f>
        <v>56371.7</v>
      </c>
      <c r="E29" s="152" t="str">
        <f t="shared" ref="E29:F29" si="7">E30</f>
        <v>56371.7</v>
      </c>
      <c r="F29" s="348" t="str">
        <f t="shared" si="7"/>
        <v>56371.7</v>
      </c>
      <c r="G29" s="349"/>
      <c r="H29" s="349"/>
      <c r="I29" s="349"/>
    </row>
    <row r="30" spans="1:9">
      <c r="A30" s="268"/>
      <c r="B30" s="204"/>
      <c r="C30" s="147" t="s">
        <v>50</v>
      </c>
      <c r="D30" s="152" t="str">
        <f>D31</f>
        <v>56371.7</v>
      </c>
      <c r="E30" s="152" t="str">
        <f t="shared" ref="E30:F30" si="8">E31</f>
        <v>56371.7</v>
      </c>
      <c r="F30" s="348" t="str">
        <f t="shared" si="8"/>
        <v>56371.7</v>
      </c>
      <c r="G30" s="349"/>
      <c r="H30" s="349"/>
      <c r="I30" s="349"/>
    </row>
    <row r="31" spans="1:9">
      <c r="A31" s="268"/>
      <c r="B31" s="204"/>
      <c r="C31" s="144" t="s">
        <v>51</v>
      </c>
      <c r="D31" s="152" t="s">
        <v>155</v>
      </c>
      <c r="E31" s="152" t="s">
        <v>155</v>
      </c>
      <c r="F31" s="348" t="s">
        <v>155</v>
      </c>
      <c r="G31" s="349"/>
      <c r="H31" s="349"/>
      <c r="I31" s="349"/>
    </row>
    <row r="32" spans="1:9" s="345" customFormat="1" ht="19.350000000000001" customHeight="1">
      <c r="A32" s="353"/>
      <c r="B32" s="354"/>
      <c r="C32" s="197" t="s">
        <v>121</v>
      </c>
      <c r="D32" s="152">
        <v>56371.7</v>
      </c>
      <c r="E32" s="152">
        <v>56371.7</v>
      </c>
      <c r="F32" s="152">
        <v>56371.7</v>
      </c>
      <c r="G32" s="350"/>
    </row>
    <row r="33" spans="1:10" s="345" customFormat="1" ht="18.75" customHeight="1">
      <c r="A33" s="352"/>
      <c r="B33" s="355"/>
      <c r="C33" s="197" t="s">
        <v>122</v>
      </c>
      <c r="D33" s="152"/>
      <c r="E33" s="152"/>
      <c r="F33" s="152"/>
      <c r="G33" s="350"/>
      <c r="J33" s="152"/>
    </row>
    <row r="34" spans="1:10" s="346" customFormat="1" ht="18.75" customHeight="1">
      <c r="A34" s="352"/>
      <c r="B34" s="355"/>
      <c r="C34" s="197" t="s">
        <v>141</v>
      </c>
      <c r="D34" s="152">
        <v>56371.7</v>
      </c>
      <c r="E34" s="152">
        <v>56371.7</v>
      </c>
      <c r="F34" s="152">
        <v>56371.7</v>
      </c>
      <c r="G34" s="350"/>
    </row>
    <row r="35" spans="1:10" s="346" customFormat="1" ht="18.75" customHeight="1">
      <c r="A35" s="352"/>
      <c r="B35" s="355"/>
      <c r="C35" s="197" t="s">
        <v>167</v>
      </c>
      <c r="D35" s="358"/>
      <c r="E35" s="358"/>
      <c r="F35" s="358"/>
      <c r="G35" s="351"/>
    </row>
    <row r="36" spans="1:10" s="346" customFormat="1" ht="45.75" customHeight="1">
      <c r="A36" s="356"/>
      <c r="B36" s="357"/>
      <c r="C36" s="197" t="s">
        <v>168</v>
      </c>
      <c r="D36" s="358"/>
      <c r="E36" s="358"/>
      <c r="F36" s="358"/>
      <c r="G36" s="351"/>
    </row>
    <row r="37" spans="1:10">
      <c r="G37" s="349"/>
      <c r="H37" s="349"/>
      <c r="I37" s="349"/>
    </row>
    <row r="38" spans="1:10">
      <c r="G38" s="349"/>
      <c r="H38" s="349"/>
      <c r="I38" s="349"/>
    </row>
    <row r="39" spans="1:10" ht="17.25">
      <c r="E39" s="197"/>
      <c r="G39" s="349"/>
      <c r="H39" s="349"/>
      <c r="I39" s="349"/>
    </row>
    <row r="40" spans="1:10">
      <c r="G40" s="349"/>
      <c r="H40" s="349"/>
      <c r="I40" s="349"/>
    </row>
  </sheetData>
  <mergeCells count="14">
    <mergeCell ref="A32:B36"/>
    <mergeCell ref="A6:F6"/>
    <mergeCell ref="A12:B13"/>
    <mergeCell ref="A14:B19"/>
    <mergeCell ref="B24:B31"/>
    <mergeCell ref="A21:A31"/>
    <mergeCell ref="A20:F20"/>
    <mergeCell ref="A9:B9"/>
    <mergeCell ref="C9:F9"/>
    <mergeCell ref="B10:B11"/>
    <mergeCell ref="A10:A11"/>
    <mergeCell ref="C10:C11"/>
    <mergeCell ref="D10:F10"/>
    <mergeCell ref="E8:F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1"/>
  <sheetViews>
    <sheetView view="pageBreakPreview" zoomScale="90" zoomScaleNormal="100" zoomScaleSheetLayoutView="90" workbookViewId="0">
      <selection activeCell="E1" sqref="E1"/>
    </sheetView>
  </sheetViews>
  <sheetFormatPr defaultRowHeight="13.5"/>
  <cols>
    <col min="1" max="1" width="27.28515625" style="87" customWidth="1"/>
    <col min="2" max="2" width="62.5703125" style="87" customWidth="1"/>
    <col min="3" max="3" width="14" style="87" customWidth="1"/>
    <col min="4" max="4" width="13.42578125" style="87" customWidth="1"/>
    <col min="5" max="5" width="16.140625" style="87" customWidth="1"/>
    <col min="6" max="16384" width="9.140625" style="87"/>
  </cols>
  <sheetData>
    <row r="1" spans="1:6">
      <c r="C1" s="66"/>
      <c r="D1" s="66"/>
      <c r="E1" s="66" t="s">
        <v>72</v>
      </c>
    </row>
    <row r="2" spans="1:6">
      <c r="C2" s="66"/>
      <c r="D2" s="66"/>
      <c r="E2" s="66" t="s">
        <v>53</v>
      </c>
    </row>
    <row r="3" spans="1:6">
      <c r="C3" s="66"/>
      <c r="D3" s="66"/>
      <c r="E3" s="66" t="s">
        <v>54</v>
      </c>
    </row>
    <row r="4" spans="1:6" s="88" customFormat="1" ht="30.75" customHeight="1">
      <c r="A4" s="296" t="s">
        <v>169</v>
      </c>
      <c r="B4" s="296"/>
      <c r="C4" s="296"/>
      <c r="D4" s="296"/>
      <c r="E4" s="296"/>
    </row>
    <row r="5" spans="1:6" s="88" customFormat="1" ht="22.5" customHeight="1">
      <c r="A5" s="297" t="s">
        <v>11</v>
      </c>
      <c r="B5" s="297"/>
      <c r="C5" s="297"/>
      <c r="D5" s="297"/>
      <c r="E5" s="297"/>
    </row>
    <row r="6" spans="1:6" s="88" customFormat="1" ht="13.5" customHeight="1">
      <c r="A6" s="298" t="s">
        <v>75</v>
      </c>
      <c r="B6" s="298"/>
      <c r="C6" s="298"/>
      <c r="D6" s="298"/>
      <c r="E6" s="299"/>
    </row>
    <row r="7" spans="1:6" s="88" customFormat="1" ht="13.5" customHeight="1">
      <c r="A7" s="89" t="s">
        <v>76</v>
      </c>
      <c r="B7" s="300" t="s">
        <v>77</v>
      </c>
      <c r="C7" s="300"/>
      <c r="D7" s="300"/>
      <c r="E7" s="300"/>
      <c r="F7" s="90"/>
    </row>
    <row r="8" spans="1:6" s="88" customFormat="1" ht="13.5" customHeight="1">
      <c r="A8" s="106">
        <v>9019</v>
      </c>
      <c r="B8" s="301" t="s">
        <v>116</v>
      </c>
      <c r="C8" s="302"/>
      <c r="D8" s="302"/>
      <c r="E8" s="303"/>
      <c r="F8" s="90"/>
    </row>
    <row r="9" spans="1:6" s="88" customFormat="1" ht="13.5" customHeight="1">
      <c r="A9" s="155"/>
      <c r="B9" s="282"/>
      <c r="C9" s="283"/>
      <c r="D9" s="283"/>
      <c r="E9" s="284"/>
      <c r="F9" s="90"/>
    </row>
    <row r="10" spans="1:6" s="88" customFormat="1" ht="13.5" customHeight="1">
      <c r="A10" s="155" t="s">
        <v>78</v>
      </c>
      <c r="B10" s="282"/>
      <c r="C10" s="283"/>
      <c r="D10" s="283"/>
      <c r="E10" s="284"/>
      <c r="F10" s="90"/>
    </row>
    <row r="11" spans="1:6" s="88" customFormat="1" ht="13.5" customHeight="1">
      <c r="A11" s="155"/>
      <c r="B11" s="282"/>
      <c r="C11" s="283"/>
      <c r="D11" s="283"/>
      <c r="E11" s="284"/>
    </row>
    <row r="12" spans="1:6" s="88" customFormat="1" ht="28.9" customHeight="1">
      <c r="A12" s="156" t="s">
        <v>79</v>
      </c>
      <c r="B12" s="157">
        <v>9019</v>
      </c>
      <c r="C12" s="285" t="s">
        <v>12</v>
      </c>
      <c r="D12" s="286"/>
      <c r="E12" s="287"/>
    </row>
    <row r="13" spans="1:6" s="88" customFormat="1" ht="13.5" customHeight="1">
      <c r="A13" s="158" t="s">
        <v>80</v>
      </c>
      <c r="B13" s="159">
        <v>31001</v>
      </c>
      <c r="C13" s="288" t="s">
        <v>28</v>
      </c>
      <c r="D13" s="291" t="s">
        <v>81</v>
      </c>
      <c r="E13" s="288" t="s">
        <v>30</v>
      </c>
    </row>
    <row r="14" spans="1:6" s="88" customFormat="1" ht="48" customHeight="1">
      <c r="A14" s="158" t="s">
        <v>82</v>
      </c>
      <c r="B14" s="143" t="s">
        <v>144</v>
      </c>
      <c r="C14" s="289"/>
      <c r="D14" s="292"/>
      <c r="E14" s="289"/>
    </row>
    <row r="15" spans="1:6" s="88" customFormat="1" ht="81" customHeight="1">
      <c r="A15" s="160" t="s">
        <v>83</v>
      </c>
      <c r="B15" s="161" t="s">
        <v>153</v>
      </c>
      <c r="C15" s="289"/>
      <c r="D15" s="292"/>
      <c r="E15" s="289"/>
    </row>
    <row r="16" spans="1:6" s="88" customFormat="1" ht="42.75" customHeight="1">
      <c r="A16" s="162" t="s">
        <v>84</v>
      </c>
      <c r="B16" s="163" t="s">
        <v>71</v>
      </c>
      <c r="C16" s="289"/>
      <c r="D16" s="292"/>
      <c r="E16" s="289"/>
    </row>
    <row r="17" spans="1:5" s="88" customFormat="1" ht="42.75" customHeight="1">
      <c r="A17" s="164" t="s">
        <v>85</v>
      </c>
      <c r="B17" s="139" t="s">
        <v>94</v>
      </c>
      <c r="C17" s="289"/>
      <c r="D17" s="292"/>
      <c r="E17" s="289"/>
    </row>
    <row r="18" spans="1:5" s="88" customFormat="1" ht="18.75" customHeight="1">
      <c r="A18" s="294" t="s">
        <v>86</v>
      </c>
      <c r="B18" s="295"/>
      <c r="C18" s="290"/>
      <c r="D18" s="293"/>
      <c r="E18" s="290"/>
    </row>
    <row r="19" spans="1:5" s="88" customFormat="1" ht="27.75" customHeight="1">
      <c r="A19" s="276" t="s">
        <v>87</v>
      </c>
      <c r="B19" s="277"/>
      <c r="C19" s="91">
        <v>10</v>
      </c>
      <c r="D19" s="91">
        <v>10</v>
      </c>
      <c r="E19" s="91">
        <v>10</v>
      </c>
    </row>
    <row r="20" spans="1:5" s="88" customFormat="1" ht="27.75" customHeight="1">
      <c r="A20" s="278" t="s">
        <v>88</v>
      </c>
      <c r="B20" s="279"/>
      <c r="C20" s="92"/>
      <c r="D20" s="92"/>
      <c r="E20" s="92"/>
    </row>
    <row r="21" spans="1:5" s="88" customFormat="1" ht="27.75" customHeight="1">
      <c r="A21" s="280" t="s">
        <v>89</v>
      </c>
      <c r="B21" s="281"/>
      <c r="C21" s="181">
        <v>56371.7</v>
      </c>
      <c r="D21" s="181">
        <v>56371.7</v>
      </c>
      <c r="E21" s="181">
        <v>56371.7</v>
      </c>
    </row>
  </sheetData>
  <mergeCells count="16">
    <mergeCell ref="B9:E9"/>
    <mergeCell ref="A4:E4"/>
    <mergeCell ref="A5:E5"/>
    <mergeCell ref="A6:E6"/>
    <mergeCell ref="B7:E7"/>
    <mergeCell ref="B8:E8"/>
    <mergeCell ref="A19:B19"/>
    <mergeCell ref="A20:B20"/>
    <mergeCell ref="A21:B21"/>
    <mergeCell ref="B10:E10"/>
    <mergeCell ref="C12:E12"/>
    <mergeCell ref="C13:C18"/>
    <mergeCell ref="D13:D18"/>
    <mergeCell ref="E13:E18"/>
    <mergeCell ref="A18:B18"/>
    <mergeCell ref="B11:E11"/>
  </mergeCells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havelvac 1</vt:lpstr>
      <vt:lpstr>havelvac 2</vt:lpstr>
      <vt:lpstr>havelvac 4</vt:lpstr>
      <vt:lpstr>havelvac 5</vt:lpstr>
      <vt:lpstr>havelvac 6</vt:lpstr>
      <vt:lpstr>havelvac 7</vt:lpstr>
      <vt:lpstr>havelvac 8</vt:lpstr>
      <vt:lpstr>havelvac 9</vt:lpstr>
      <vt:lpstr>havelvac 10</vt:lpstr>
      <vt:lpstr>havelvac 11</vt:lpstr>
      <vt:lpstr>havelvac 12</vt:lpstr>
      <vt:lpstr>'havelvac 1'!Print_Area</vt:lpstr>
      <vt:lpstr>'havelvac 11'!Print_Area</vt:lpstr>
      <vt:lpstr>'havelvac 2'!Print_Area</vt:lpstr>
      <vt:lpstr>'havelvac 4'!Print_Area</vt:lpstr>
      <vt:lpstr>'havelvac 5'!Print_Area</vt:lpstr>
      <vt:lpstr>'havelvac 9'!Print_Area</vt:lpstr>
      <vt:lpstr>'havelvac 6'!Print_Titles</vt:lpstr>
    </vt:vector>
  </TitlesOfParts>
  <Company>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Power User</dc:creator>
  <cp:keywords>Mulberry 2.0</cp:keywords>
  <cp:lastModifiedBy>Arpine Martirosyan</cp:lastModifiedBy>
  <cp:lastPrinted>2019-05-30T14:01:11Z</cp:lastPrinted>
  <dcterms:created xsi:type="dcterms:W3CDTF">2005-12-26T18:09:45Z</dcterms:created>
  <dcterms:modified xsi:type="dcterms:W3CDTF">2019-06-04T13:46:10Z</dcterms:modified>
</cp:coreProperties>
</file>