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rpinem\Desktop\Arpine\2019\taracqayin\3.5 մլրդ\"/>
    </mc:Choice>
  </mc:AlternateContent>
  <bookViews>
    <workbookView xWindow="0" yWindow="0" windowWidth="9570" windowHeight="4575" tabRatio="423" activeTab="4"/>
  </bookViews>
  <sheets>
    <sheet name="1" sheetId="36" r:id="rId1"/>
    <sheet name="2" sheetId="37" r:id="rId2"/>
    <sheet name="3" sheetId="42" r:id="rId3"/>
    <sheet name="4" sheetId="43" r:id="rId4"/>
    <sheet name="5" sheetId="44" r:id="rId5"/>
    <sheet name="6" sheetId="41" r:id="rId6"/>
  </sheets>
  <definedNames>
    <definedName name="AgencyCode" localSheetId="2">#REF!</definedName>
    <definedName name="AgencyCode">#REF!</definedName>
    <definedName name="AgencyName" localSheetId="2">#REF!</definedName>
    <definedName name="AgencyName">#REF!</definedName>
    <definedName name="Functional1" localSheetId="2">#REF!</definedName>
    <definedName name="Functional1">#REF!</definedName>
    <definedName name="PANature" localSheetId="2">#REF!</definedName>
    <definedName name="PANature">#REF!</definedName>
    <definedName name="PAType" localSheetId="2">#REF!</definedName>
    <definedName name="PAType">#REF!</definedName>
    <definedName name="Performance2" localSheetId="2">#REF!</definedName>
    <definedName name="Performance2">#REF!</definedName>
    <definedName name="PerformanceType" localSheetId="2">#REF!</definedName>
    <definedName name="PerformanceType">#REF!</definedName>
    <definedName name="_xlnm.Print_Titles" localSheetId="0">'1'!$8:$9</definedName>
    <definedName name="_xlnm.Print_Titles" localSheetId="1">'2'!$6:$8</definedName>
    <definedName name="_xlnm.Print_Titles" localSheetId="2">'3'!$7:$8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1" i="42" l="1"/>
  <c r="F41" i="42"/>
  <c r="D41" i="42"/>
  <c r="E24" i="42"/>
  <c r="D24" i="42"/>
  <c r="E19" i="42"/>
  <c r="D19" i="42"/>
  <c r="G22" i="41" l="1"/>
  <c r="G21" i="41"/>
  <c r="G20" i="41"/>
  <c r="G19" i="41"/>
  <c r="G17" i="41"/>
  <c r="G14" i="41"/>
  <c r="G18" i="41"/>
  <c r="G16" i="41"/>
  <c r="G13" i="41"/>
  <c r="E40" i="44"/>
  <c r="E19" i="44"/>
  <c r="E16" i="43"/>
  <c r="G12" i="41" l="1"/>
  <c r="G15" i="41"/>
  <c r="H24" i="36"/>
  <c r="I24" i="36"/>
  <c r="G24" i="36"/>
  <c r="E27" i="42"/>
  <c r="E46" i="42"/>
  <c r="D46" i="42"/>
  <c r="E37" i="42"/>
  <c r="E30" i="42"/>
  <c r="D37" i="42"/>
  <c r="D30" i="42"/>
  <c r="D27" i="42"/>
  <c r="G11" i="41" l="1"/>
  <c r="E17" i="42"/>
  <c r="E15" i="42" s="1"/>
  <c r="E13" i="42" s="1"/>
  <c r="E11" i="42" s="1"/>
  <c r="E9" i="42" s="1"/>
  <c r="D17" i="42"/>
  <c r="D15" i="42" s="1"/>
  <c r="D13" i="42" s="1"/>
  <c r="D11" i="42" s="1"/>
  <c r="D9" i="42" s="1"/>
  <c r="D39" i="37"/>
  <c r="F46" i="42" s="1"/>
  <c r="H21" i="37"/>
  <c r="G21" i="37"/>
  <c r="F21" i="37"/>
  <c r="E21" i="37"/>
  <c r="D23" i="37"/>
  <c r="H31" i="37"/>
  <c r="G31" i="37"/>
  <c r="F31" i="37"/>
  <c r="E31" i="37"/>
  <c r="D34" i="37"/>
  <c r="F40" i="42" s="1"/>
  <c r="H24" i="37"/>
  <c r="G24" i="37"/>
  <c r="F24" i="37"/>
  <c r="E24" i="37"/>
  <c r="D30" i="37"/>
  <c r="F36" i="42" s="1"/>
  <c r="D22" i="37"/>
  <c r="F28" i="42" s="1"/>
  <c r="E35" i="37"/>
  <c r="F35" i="37"/>
  <c r="G35" i="37"/>
  <c r="H35" i="37"/>
  <c r="D38" i="37"/>
  <c r="F44" i="42" s="1"/>
  <c r="D37" i="37"/>
  <c r="F43" i="42" s="1"/>
  <c r="D33" i="37"/>
  <c r="D29" i="37"/>
  <c r="F35" i="42" s="1"/>
  <c r="D28" i="37"/>
  <c r="F34" i="42" s="1"/>
  <c r="D27" i="37"/>
  <c r="F33" i="42" s="1"/>
  <c r="D26" i="37"/>
  <c r="F32" i="42" s="1"/>
  <c r="D25" i="37"/>
  <c r="F31" i="42" s="1"/>
  <c r="H19" i="37"/>
  <c r="G19" i="37"/>
  <c r="F19" i="37"/>
  <c r="E19" i="37"/>
  <c r="D20" i="37"/>
  <c r="F25" i="42" s="1"/>
  <c r="F24" i="42" s="1"/>
  <c r="H17" i="37"/>
  <c r="G17" i="37"/>
  <c r="F17" i="37"/>
  <c r="E17" i="37"/>
  <c r="D18" i="37"/>
  <c r="F30" i="42" l="1"/>
  <c r="D17" i="37"/>
  <c r="F20" i="42"/>
  <c r="D19" i="37"/>
  <c r="H15" i="37"/>
  <c r="H13" i="37" s="1"/>
  <c r="D21" i="37"/>
  <c r="F29" i="42"/>
  <c r="F27" i="42" s="1"/>
  <c r="D31" i="37"/>
  <c r="F39" i="42"/>
  <c r="F37" i="42" s="1"/>
  <c r="G15" i="37"/>
  <c r="G13" i="37" s="1"/>
  <c r="E15" i="37"/>
  <c r="E13" i="37" s="1"/>
  <c r="F15" i="37"/>
  <c r="F13" i="37" s="1"/>
  <c r="D24" i="37"/>
  <c r="D35" i="37"/>
  <c r="F19" i="42" l="1"/>
  <c r="F17" i="42" s="1"/>
  <c r="F15" i="42" s="1"/>
  <c r="F13" i="42" s="1"/>
  <c r="F11" i="42" s="1"/>
  <c r="F9" i="42" s="1"/>
  <c r="D15" i="37"/>
  <c r="D13" i="37" s="1"/>
  <c r="D11" i="37" s="1"/>
  <c r="G10" i="41"/>
  <c r="G9" i="41" s="1"/>
  <c r="D9" i="37" l="1"/>
  <c r="H11" i="37"/>
  <c r="H9" i="37" s="1"/>
  <c r="G11" i="37"/>
  <c r="G9" i="37" s="1"/>
  <c r="F11" i="37"/>
  <c r="F9" i="37" s="1"/>
  <c r="E11" i="37"/>
  <c r="E9" i="37" s="1"/>
  <c r="H28" i="36" l="1"/>
  <c r="H22" i="36" s="1"/>
  <c r="H20" i="36" s="1"/>
  <c r="H18" i="36" s="1"/>
  <c r="H16" i="36" s="1"/>
  <c r="H14" i="36" s="1"/>
  <c r="H12" i="36" s="1"/>
  <c r="H10" i="36" s="1"/>
  <c r="I28" i="36"/>
  <c r="I22" i="36" s="1"/>
  <c r="I20" i="36" s="1"/>
  <c r="I18" i="36" s="1"/>
  <c r="I16" i="36" s="1"/>
  <c r="I14" i="36" s="1"/>
  <c r="I12" i="36" s="1"/>
  <c r="I10" i="36" s="1"/>
  <c r="G28" i="36"/>
  <c r="G22" i="36" s="1"/>
  <c r="G20" i="36" s="1"/>
  <c r="G18" i="36" s="1"/>
  <c r="G16" i="36" s="1"/>
  <c r="G14" i="36" s="1"/>
  <c r="G12" i="36" s="1"/>
  <c r="G10" i="36" s="1"/>
</calcChain>
</file>

<file path=xl/sharedStrings.xml><?xml version="1.0" encoding="utf-8"?>
<sst xmlns="http://schemas.openxmlformats.org/spreadsheetml/2006/main" count="290" uniqueCount="154">
  <si>
    <t xml:space="preserve">ՀՀ կառավարության  2019 թվականի </t>
  </si>
  <si>
    <t>______________ ի    ___Ն որոշման</t>
  </si>
  <si>
    <t xml:space="preserve"> Առաջին կիսամյակ </t>
  </si>
  <si>
    <t xml:space="preserve"> Ինն ամիս </t>
  </si>
  <si>
    <t xml:space="preserve"> Տարի </t>
  </si>
  <si>
    <t>Հավելված 1</t>
  </si>
  <si>
    <t>Հավելված 2</t>
  </si>
  <si>
    <t xml:space="preserve"> Ծրագրային դասիչը</t>
  </si>
  <si>
    <t xml:space="preserve"> Առաջին կիսամյակ</t>
  </si>
  <si>
    <t xml:space="preserve"> Ինն ամիս</t>
  </si>
  <si>
    <t xml:space="preserve"> Տարի</t>
  </si>
  <si>
    <t xml:space="preserve"> Ծրագիր</t>
  </si>
  <si>
    <t>Հավելված 3</t>
  </si>
  <si>
    <t xml:space="preserve"> այդ թվում`</t>
  </si>
  <si>
    <t xml:space="preserve"> ԸՆԴԱՄԵՆԸ ԾԱԽՍԵՐ</t>
  </si>
  <si>
    <t xml:space="preserve"> Գործառական դասիչը</t>
  </si>
  <si>
    <t xml:space="preserve"> Բաժին</t>
  </si>
  <si>
    <t xml:space="preserve"> Խումբ</t>
  </si>
  <si>
    <t xml:space="preserve"> Դաս</t>
  </si>
  <si>
    <t>ՀԱՅԱՍՏԱՆԻ ՀԱՆՐԱՊԵՏՈՒԹՅԱՆ ԿԱՌԱՎԱՐՈՒԹՅԱՆ 2018 ԹՎԱԿԱՆԻ ԴԵԿՏԵՄԲԵՐԻ 27-Ի N 1515-Ն ՈՐՈՇՄԱՆ N 3 ԵՎ N 4 ՀԱՎԵԼՎԱԾՆԵՐՈՒՄ ԿԱՏԱՐՎՈՂ ՓՈՓՈԽՈՒԹՅՈՒՆՆԵՐԸ ԵՎ  ԼՐԱՑՈՒՄՆԵՐԸ</t>
  </si>
  <si>
    <t>այդ թվում՝</t>
  </si>
  <si>
    <t>Առաջին կիսամյակ</t>
  </si>
  <si>
    <t>Ինն ամիս</t>
  </si>
  <si>
    <t>Տարի</t>
  </si>
  <si>
    <t xml:space="preserve"> Ծրագրի դասիչը </t>
  </si>
  <si>
    <t xml:space="preserve"> Ծրագրի անվանումը </t>
  </si>
  <si>
    <t xml:space="preserve"> Ծրագրի միջոցառումները </t>
  </si>
  <si>
    <t xml:space="preserve"> Ծրագրի դասիչը` </t>
  </si>
  <si>
    <t xml:space="preserve"> Միջոցառման դասիչը`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</si>
  <si>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</si>
  <si>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</si>
  <si>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</si>
  <si>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Արդյունքի չափորոշիչներ </t>
  </si>
  <si>
    <t xml:space="preserve"> Միջոցառման վրա կատարվող ծախսը (հազար դրամ) </t>
  </si>
  <si>
    <t xml:space="preserve"> ՀՀ կառավարություն</t>
  </si>
  <si>
    <t>հազար դրամներով</t>
  </si>
  <si>
    <t>Ցուցանիշների փոփոխությունը (ավելացումները նշված են դրական նշանով, իսկ նվազեցումները` փակագծերում)</t>
  </si>
  <si>
    <t xml:space="preserve"> Միջոցա ռում</t>
  </si>
  <si>
    <t xml:space="preserve"> 01</t>
  </si>
  <si>
    <t>այդ թվում` ըստ կատարողների</t>
  </si>
  <si>
    <t>այդ թվում` բյուջետային ծախսերի տնտեսագիտական դասակարգման հոդվածների</t>
  </si>
  <si>
    <t xml:space="preserve"> Բյուջետային ծախսերի գործառական դասակարգման բաժինների, խմբերի և դասերի, բյուջետային հատկացումների գլխավոր կարգադրիչների, ծրագրերի, միջոցառումների և միջոցառումները կատարող պետական մարմինների անվանումները</t>
  </si>
  <si>
    <t>հազար  դրամներով</t>
  </si>
  <si>
    <t>Ծրագրային դասիչ</t>
  </si>
  <si>
    <t>Բյուջետային գլխավոր կարգադրիչների, ծրագրերի, միջոցառումների և ուղղությունների անվանումները</t>
  </si>
  <si>
    <t>Ընդամենը,</t>
  </si>
  <si>
    <t>Ծրագիր</t>
  </si>
  <si>
    <t>Միջոցառում</t>
  </si>
  <si>
    <t>Կառուցման
աշխատանքներ</t>
  </si>
  <si>
    <t>Վերակառուցման,
վերանորոգման և
վերականգնման
աշխատանքներ</t>
  </si>
  <si>
    <t>Նախագծահե-
տազոտական,
գեոդեզիա-
քարտեզագրա-
կան աշխա-
տանքներ</t>
  </si>
  <si>
    <t>Ոչ
ֆինանսական
այլ ակտիվների
ձեռքբերում</t>
  </si>
  <si>
    <t xml:space="preserve">ԸՆԴԱՄԵՆԸ </t>
  </si>
  <si>
    <t xml:space="preserve">այդ թվում՝ </t>
  </si>
  <si>
    <t>այդ թվում`</t>
  </si>
  <si>
    <t>այդ թվում՝ ըստ ուղղությունների</t>
  </si>
  <si>
    <t xml:space="preserve"> ՄԱՍ 2. ՊԵՏԱԿԱՆ ՄԱՐՄՆԻ ԳԾՈՎ ԱՐԴՅՈՒՆՔԱՅԻՆ (ԿԱՏԱՐՈՂԱԿԱՆ) ՑՈՒՑԱՆԻՇՆԵՐԸ </t>
  </si>
  <si>
    <t>ՀՀ կառավարության  2019 թվականի</t>
  </si>
  <si>
    <t>Հավելված 6</t>
  </si>
  <si>
    <t>«ՀԱՅԱՍՏԱՆԻ ՀԱՆՐԱՊԵՏՈՒԹՅԱՆ 2019 ԹՎԱԿԱՆԻ ՊԵՏԱԿԱՆ ԲՅՈՒՋԵԻ ՄԱՍԻՆ» ՀԱՅԱՍՏԱՆԻ ՀԱՆՐԱՊԵՏՈՒԹՅԱՆ
ՕՐԵՆՔԻ N 1 ՀԱՎԵԼՎԱԾԻ N 3 ԱՂՅՈՒՍԱԿՈՒՄ ԿԱՏԱՐՎՈՂ ՓՈՓՈԽՈՒԹՅՈՒՆԸ</t>
  </si>
  <si>
    <t xml:space="preserve"> - Նախագծահետազոտական ծախսեր</t>
  </si>
  <si>
    <t>Կոդը</t>
  </si>
  <si>
    <t>Անվանումը</t>
  </si>
  <si>
    <t>Գնման ձևը</t>
  </si>
  <si>
    <t>Չափման միավորը</t>
  </si>
  <si>
    <t>Միավորի գինը</t>
  </si>
  <si>
    <t>Քանակը</t>
  </si>
  <si>
    <t>Գումարը
(հազար դրամով)</t>
  </si>
  <si>
    <t>դրամ</t>
  </si>
  <si>
    <t>ՀԱՅԱՍՏԱՆԻ ՀԱՆՐԱՊԵՏՈՒԹՅԱՆ ԿԱՌԱՎԱՐՈՒԹՅԱՆ 2018 ԹՎԱԿԱՆԻ ԴԵԿՏԵՄԲԵՐԻ 27-Ի  N 1515-Ն ՈՐՈՇՄԱՆ N 5 ՀԱՎԵԼՎԱԾԻ N 2 ԱՂՅՈՒՍԱԿՈՒՄ ԿԱՏԱՐՎՈՂ ԼՐԱՑՈՒՄՆԵՐԸ</t>
  </si>
  <si>
    <t>նախագծերի պատրաստում, ծախսերի գնահատում</t>
  </si>
  <si>
    <t>ԳՀ</t>
  </si>
  <si>
    <t>ՀՀ ՏԱՐԱԾՔԱՅԻՆ ԿԱՌԱՎԱՐՄԱՆ ԵՎ ԵՆԹԱԿԱՌՈՒՑՎԱԾՔՆԵՐԻ ՆԱԽԱՐԱՐՈՒԹՅՈՒՆ</t>
  </si>
  <si>
    <t>Պետական նշանակության ավտոճանապարհների հիմնանորոգում</t>
  </si>
  <si>
    <t xml:space="preserve">Մ-2, Երևան-Երասխ-Գորիս-Մեղրի-Իրանի սահման </t>
  </si>
  <si>
    <t>կմ139+000-142+000 հատվածի հիմնանորոգում</t>
  </si>
  <si>
    <t>Մ- 3, Թուրքիայի սահման-Մարգարա-Վանաձոր-Տաշիր-Վրաստանի սահման</t>
  </si>
  <si>
    <t>կմ112+900-կմ116+900 հատվածի հիմնանորոգում</t>
  </si>
  <si>
    <t xml:space="preserve">Մ-16, Մ-4-Ոսկեպար-Նոյեմբերյան-Մ-6 </t>
  </si>
  <si>
    <t>կմ7+000-կմ8+400 հատվածի հիմնանորոգում</t>
  </si>
  <si>
    <t>կմ12+560-կմ13+900 հատվածի հիմնանորոգում</t>
  </si>
  <si>
    <t>կմ21+940-կմ24+700 հատվածի հիմնանորոգում</t>
  </si>
  <si>
    <t>կմ29+000-կմ35+800 հատվածի հիմնանորոգում</t>
  </si>
  <si>
    <t>կմ41+900-կմ46+400 հատվածի հիմնանորոգում</t>
  </si>
  <si>
    <t>Հ-26, Մոտեցում Մակարավանքի հուշարձան հանրապետական նշանակության ավտոճանապարհի կմ7+800-կմ10+800 հատվածի հիմնանորոգում</t>
  </si>
  <si>
    <t>Լոռու մարզի Լոռի Բերդից գյուղի կից մայրուղու Աշոտ Երկաթ պատմամշակույթային ամրոց տանող ճանապարհի ասֆալտապատում (Լրացուցիչ)</t>
  </si>
  <si>
    <t>ՀՀ Տավուշի մարզի Նեքին Կարմիր Աղբյուր համայնքի 5,7 կմ երկարությամբ հատվածի հիմնանորոգում</t>
  </si>
  <si>
    <t>Մոտեցում Մեծամորի թանգարան 4.1 կմ (3.6+0.5) ավտոճանապարհի հիմնանորոգում</t>
  </si>
  <si>
    <t>1. Միջպետական նշանակության ավտոճանապարհներ,</t>
  </si>
  <si>
    <t>2. Հանրապետական նշանակության ավտոճանապարհներ,</t>
  </si>
  <si>
    <t>3. Մարզային նշանակության ավտոճանապարհներ,</t>
  </si>
  <si>
    <t>Մ-4, Երևան-Սևան-Իջևան-Ադրբեջանի սահման,</t>
  </si>
  <si>
    <t>կմ129+100-կմ135+400 հատվածի</t>
  </si>
  <si>
    <t>կմ46+400-կմ59+000 հատվածի հիմնանորոգում</t>
  </si>
  <si>
    <t>Կմ 54+650 փլուզված հատվածի հողային պաստառի վերականգնում</t>
  </si>
  <si>
    <t>45231177/19</t>
  </si>
  <si>
    <t>3. Պետական նշանակության այլ ավտոճանապարհների հիմնանորոգում</t>
  </si>
  <si>
    <t>Ցուցանիշների փոփոխությունը 
(ավելացումները նշված են դրական նշանով, իսկ նվազեցումները` փակագծերում)</t>
  </si>
  <si>
    <t>ՀՀ տարածքային կառավարման և ենթակառուցվածքների նախարարություն</t>
  </si>
  <si>
    <t>ՀՀ կառավարություն</t>
  </si>
  <si>
    <t xml:space="preserve"> 04</t>
  </si>
  <si>
    <t xml:space="preserve"> ՏՆՏԵՍԱԿԱՆ ՀԱՐԱԲԵՐՈՒԹՅՈՒՆՆԵՐ</t>
  </si>
  <si>
    <t xml:space="preserve"> 05</t>
  </si>
  <si>
    <t xml:space="preserve"> Տրանսպորտ</t>
  </si>
  <si>
    <t xml:space="preserve"> Ճանապարհային տրանսպորտ</t>
  </si>
  <si>
    <t xml:space="preserve"> 1049</t>
  </si>
  <si>
    <t xml:space="preserve"> Ճանապարհային ցանցի բարելավում</t>
  </si>
  <si>
    <t xml:space="preserve"> 21001</t>
  </si>
  <si>
    <t xml:space="preserve"> Պետական նշանակության ավտոճանապարհների հիմնանորոգում</t>
  </si>
  <si>
    <t xml:space="preserve"> - Շենքերի և շինությունների կապիտալ վերանորոգում</t>
  </si>
  <si>
    <t>Հավելված N4</t>
  </si>
  <si>
    <t xml:space="preserve">ՀՀ կառավարության 2019 թվականի
-ի  N       -Ն որոշման 
</t>
  </si>
  <si>
    <t xml:space="preserve">ՀԱՅԱՍՏԱՆԻ ՀԱՆՐԱՊԵՏՈՒԹՅԱՆ ԿԱՌԱՎԱՐՈՒԹՅԱՆ 2018 ԹՎԱԿԱՆԻ ԴԵԿՏԵՄԲԵՐԻ 27-Ի N 1515-Ն ՈՐՈՇՄԱՆ N 11 ՀԱՎԵԼՎԱԾԻ  N 11.20 ԱՂՅՈՒՍԱԿՈՒՄ  ԿԱՏԱՐՎՈՂ ՓՈՓՈԽՈՒԹՅՈՒՆՆԵՐԸ </t>
  </si>
  <si>
    <t xml:space="preserve"> 1049 </t>
  </si>
  <si>
    <t xml:space="preserve"> Ճանապարհային ցանցի բարելավում </t>
  </si>
  <si>
    <t>Ցուցանիշների փոփոխությունը (ավելացումները նշված են դրական նշանով, իսկ նվազեցումները` փակագծերում)</t>
  </si>
  <si>
    <t xml:space="preserve"> 21001 </t>
  </si>
  <si>
    <t xml:space="preserve"> Պետական նշանակության ավտոճանապարհների հիմնանորոգում </t>
  </si>
  <si>
    <t xml:space="preserve"> Միջպետական՝ հանրապետական և մարզային նշանակության ավտոճոնապարհների քայքայված ծածկի վերանորոգում՝ մաշված ծածկի փոխարինում_x000D_
 </t>
  </si>
  <si>
    <t xml:space="preserve"> Հանրության կողմից անմիջականորեն օգտագործվող ակտիվների հետ կապված միջոցառումներ </t>
  </si>
  <si>
    <t xml:space="preserve"> Հիմնանորոգվող ավտոճանապարհների երկարությունը/կիլոմետր/ այդ թվում՛ </t>
  </si>
  <si>
    <t xml:space="preserve"> Միջպետական նշանակության ավտոճանապարհներ </t>
  </si>
  <si>
    <t xml:space="preserve"> Հանրապետական նշանակության ավտոճանապարհներ </t>
  </si>
  <si>
    <t xml:space="preserve"> Մարզային նշանակության ավտոճանապարհներ </t>
  </si>
  <si>
    <t xml:space="preserve"> Բավարար վիճակում ճանապարհների և հատվածների երկարության հարաբերությունը այդ կարգի ճանապարհների ողջ երկարությանը, % </t>
  </si>
  <si>
    <t xml:space="preserve"> Աշխատանքների ավարտվածության աստիճան, % </t>
  </si>
  <si>
    <t>Հավելված N5</t>
  </si>
  <si>
    <t xml:space="preserve">ՀԱՅԱՍՏԱՆԻ ՀԱՆՐԱՊԵՏՈՒԹՅԱՆ ԿԱՌԱՎԱՐՈՒԹՅԱՆ 2018 ԹՎԱԿԱՆԻ ԴԵԿՏԵՄԲԵՐԻ 27-Ի N 1515-Ն ՈՐՈՇՄԱՆ N 11.1 ՀԱՎԵԼՎԱԾԻ  11.1.20 և  11.1.66 ԱՂՅՈՒՍԱԿՆԵՐՈՒՄ ԿԱՏԱՐՎՈՂ ՓՈՓՈԽՈՒԹՅՈՒՆՆԵՐԸ </t>
  </si>
  <si>
    <t>Աղյուսակ 1.</t>
  </si>
  <si>
    <t xml:space="preserve"> ՄԱՍ 1. ՊԵՏԱԿԱՆ ՄԱՐՄՆԻ ԳԾՈՎ ԱՐԴՅՈՒՆՔԱՅԻՆ (ԿԱՏԱՐՈՂԱԿԱՆ) ՑՈՒՑԱՆԻՇՆԵՐԸ </t>
  </si>
  <si>
    <t xml:space="preserve">  </t>
  </si>
  <si>
    <t>Աղյուսակ 2</t>
  </si>
  <si>
    <t>Ցուցանիշների փոփոխությունը (ավելացումները նշված են դրական նշանով)</t>
  </si>
  <si>
    <t>Բաժին N 04</t>
  </si>
  <si>
    <t>Խումբ N 05</t>
  </si>
  <si>
    <t>Դաս N 01</t>
  </si>
  <si>
    <t xml:space="preserve"> ՄԱՍ I. ԱՇԽԱՏԱՆՔՆԵՐ</t>
  </si>
  <si>
    <t>ճանապարհների վերանորոգման աշխատանքներ</t>
  </si>
  <si>
    <t>ԲՄ</t>
  </si>
  <si>
    <t>71351540/21</t>
  </si>
  <si>
    <t>տեխնիկական հսկողության ծառայություններ</t>
  </si>
  <si>
    <t>98111140/19</t>
  </si>
  <si>
    <t>հեղինակային հսկողության ծառայություններ</t>
  </si>
  <si>
    <t>ՄԱ</t>
  </si>
  <si>
    <t>ՀԲՄ</t>
  </si>
  <si>
    <t xml:space="preserve">ՀՀ կառավարության 2019 թվականի
-ի  N       -Ն որոշման </t>
  </si>
  <si>
    <t>ՀԱՅԱՍՏԱՆԻ ՀԱՆՐԱՊԵՏՈՒԹՅԱՆ ԿԱՌԱՎԱՐՈՒԹՅԱՆ 2018 ԹՎԱԿԱՆԻ ԴԵԿՏԵՄԲԵՐԻ 27-Ի N 1515-Ն ՈՐՈՇՄԱՆ N 12 ՀԱՎԵԼՎԱԾՈՒՄ ԿԱՏԱՐՎՈՂ ՓՈՓՈԽՈՒԹՅՈՒՆՆԵՐԸ ԵՎ ԼՐԱՑՈՒՄՆԵՐԸ</t>
  </si>
  <si>
    <t xml:space="preserve"> ՄԱՍ II. ԾԱՌԱՅՈՒԹՅՈՒՆՆԵՐ</t>
  </si>
  <si>
    <t>1049   21001</t>
  </si>
  <si>
    <t xml:space="preserve"> կմ65+350-կմ77+350 հատվածի հիմնանորոգում</t>
  </si>
  <si>
    <t>կմ101+400-կմ108+400 հատվածի հիմնանորոգում</t>
  </si>
  <si>
    <t xml:space="preserve"> կմ354+520-կմ364+000 հատվածի հիմնանորոգում</t>
  </si>
  <si>
    <t>կմ107+900-կմ109+000 հատվածի հիմնանորոգում</t>
  </si>
  <si>
    <t>ՀՀ Գեղարքունիքի մարզի Գանձակի համայնքի 2,0 կմ երկարությամբ հատվածի հիմնանորոգում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</si>
</sst>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#,##0.0;\(##,##0.0\);\-"/>
    <numFmt numFmtId="165" formatCode="#,##0.0_);\(#,##0.0\)"/>
    <numFmt numFmtId="166" formatCode="_(* #,##0.0_);_(* \(#,##0.0\);_(* &quot;-&quot;??_);_(@_)"/>
    <numFmt numFmtId="167" formatCode="_(* #,##0.0_);_(* \(#,##0.0\);_(* &quot;-&quot;?_);_(@_)"/>
    <numFmt numFmtId="168" formatCode="_-* #,##0.00\ _₽_-;\-* #,##0.00\ _₽_-;_-* &quot;-&quot;??\ _₽_-;_-@_-"/>
  </numFmts>
  <fonts count="32" x14ac:knownFonts="1">
    <font>
      <sz val="11"/>
      <color theme="1"/>
      <name val="Calibri"/>
      <family val="2"/>
      <charset val="1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name val="GHEA Grapalat"/>
      <family val="3"/>
    </font>
    <font>
      <sz val="8"/>
      <name val="GHEA Grapalat"/>
      <family val="2"/>
    </font>
    <font>
      <sz val="10"/>
      <name val="GHEA Grapalat"/>
      <family val="3"/>
    </font>
    <font>
      <b/>
      <sz val="12"/>
      <name val="GHEA Grapalat"/>
      <family val="3"/>
    </font>
    <font>
      <b/>
      <sz val="12"/>
      <color indexed="8"/>
      <name val="GHEA Grapalat"/>
      <family val="3"/>
    </font>
    <font>
      <i/>
      <sz val="12"/>
      <name val="GHEA Grapalat"/>
      <family val="3"/>
    </font>
    <font>
      <sz val="12"/>
      <name val="GHEA Grapalat"/>
      <family val="3"/>
    </font>
    <font>
      <b/>
      <sz val="10"/>
      <color indexed="8"/>
      <name val="GHEA Grapalat"/>
      <family val="3"/>
    </font>
    <font>
      <b/>
      <sz val="11"/>
      <name val="GHEA Grapalat"/>
      <family val="3"/>
    </font>
    <font>
      <b/>
      <sz val="8"/>
      <name val="GHEA Grapalat"/>
      <family val="2"/>
    </font>
    <font>
      <sz val="12"/>
      <name val="GHEA Grapalat"/>
      <family val="2"/>
    </font>
    <font>
      <b/>
      <sz val="12"/>
      <name val="GHEA Grapalat"/>
      <family val="2"/>
    </font>
    <font>
      <sz val="10"/>
      <name val="Arial Armenian"/>
      <family val="2"/>
    </font>
    <font>
      <b/>
      <u/>
      <sz val="12"/>
      <color theme="1"/>
      <name val="GHEA Grapalat"/>
      <family val="3"/>
    </font>
    <font>
      <b/>
      <i/>
      <sz val="12"/>
      <name val="GHEA Grapalat"/>
      <family val="3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2"/>
      <color rgb="FF000000"/>
      <name val="GHEA Grapalat"/>
      <family val="3"/>
    </font>
    <font>
      <b/>
      <sz val="14"/>
      <name val="GHEA Grapalat"/>
      <family val="3"/>
    </font>
    <font>
      <i/>
      <sz val="11"/>
      <name val="GHEA Grapalat"/>
      <family val="3"/>
    </font>
    <font>
      <sz val="11"/>
      <name val="GHEA Grapalat"/>
      <family val="3"/>
    </font>
    <font>
      <sz val="11"/>
      <color rgb="FFFF0000"/>
      <name val="GHEA Grapalat"/>
      <family val="3"/>
    </font>
    <font>
      <i/>
      <sz val="11"/>
      <color rgb="FFFF0000"/>
      <name val="GHEA Grapalat"/>
      <family val="3"/>
    </font>
    <font>
      <sz val="11"/>
      <color theme="1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4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>
      <alignment horizontal="left" vertical="top" wrapText="1"/>
    </xf>
    <xf numFmtId="0" fontId="5" fillId="0" borderId="0"/>
    <xf numFmtId="164" fontId="9" fillId="0" borderId="0" applyFill="0" applyBorder="0" applyProtection="0">
      <alignment horizontal="right" vertical="top"/>
    </xf>
    <xf numFmtId="43" fontId="5" fillId="0" borderId="0" applyFont="0" applyFill="0" applyBorder="0" applyAlignment="0" applyProtection="0"/>
    <xf numFmtId="0" fontId="9" fillId="0" borderId="0">
      <alignment horizontal="left" vertical="top" wrapText="1"/>
    </xf>
    <xf numFmtId="164" fontId="17" fillId="0" borderId="0" applyFill="0" applyBorder="0" applyProtection="0">
      <alignment horizontal="right" vertical="top"/>
    </xf>
    <xf numFmtId="0" fontId="20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8" fontId="20" fillId="0" borderId="0" applyFont="0" applyFill="0" applyBorder="0" applyAlignment="0" applyProtection="0"/>
  </cellStyleXfs>
  <cellXfs count="193">
    <xf numFmtId="0" fontId="0" fillId="0" borderId="0" xfId="0"/>
    <xf numFmtId="0" fontId="14" fillId="2" borderId="1" xfId="0" applyFont="1" applyFill="1" applyBorder="1" applyAlignment="1">
      <alignment horizontal="center" vertical="center"/>
    </xf>
    <xf numFmtId="0" fontId="18" fillId="0" borderId="0" xfId="8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right" vertical="center"/>
    </xf>
    <xf numFmtId="0" fontId="18" fillId="0" borderId="13" xfId="8" applyFont="1" applyBorder="1" applyAlignment="1">
      <alignment horizontal="center" vertical="center" wrapText="1"/>
    </xf>
    <xf numFmtId="0" fontId="18" fillId="0" borderId="13" xfId="8" applyFont="1" applyBorder="1" applyAlignment="1">
      <alignment horizontal="left" vertical="center" wrapText="1"/>
    </xf>
    <xf numFmtId="0" fontId="19" fillId="0" borderId="13" xfId="8" applyFont="1" applyBorder="1" applyAlignment="1">
      <alignment horizontal="left" vertical="center" wrapText="1"/>
    </xf>
    <xf numFmtId="164" fontId="19" fillId="0" borderId="13" xfId="9" applyNumberFormat="1" applyFont="1" applyBorder="1" applyAlignment="1">
      <alignment horizontal="right" vertical="center"/>
    </xf>
    <xf numFmtId="164" fontId="18" fillId="0" borderId="13" xfId="6" applyNumberFormat="1" applyFont="1" applyBorder="1" applyAlignment="1">
      <alignment horizontal="right" vertical="center"/>
    </xf>
    <xf numFmtId="0" fontId="19" fillId="0" borderId="0" xfId="8" applyFont="1" applyAlignment="1">
      <alignment vertical="center" wrapText="1"/>
    </xf>
    <xf numFmtId="0" fontId="11" fillId="0" borderId="0" xfId="8" applyFont="1" applyAlignment="1">
      <alignment horizontal="left" vertical="center" wrapText="1"/>
    </xf>
    <xf numFmtId="0" fontId="18" fillId="0" borderId="0" xfId="8" applyFont="1" applyAlignment="1">
      <alignment horizontal="center" vertical="center" wrapText="1"/>
    </xf>
    <xf numFmtId="0" fontId="19" fillId="0" borderId="13" xfId="8" applyFont="1" applyBorder="1" applyAlignment="1">
      <alignment horizontal="center" vertical="center" wrapText="1"/>
    </xf>
    <xf numFmtId="0" fontId="18" fillId="0" borderId="12" xfId="8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11" fillId="0" borderId="0" xfId="8" applyFont="1" applyAlignment="1">
      <alignment horizontal="center" vertical="center" wrapText="1"/>
    </xf>
    <xf numFmtId="0" fontId="14" fillId="0" borderId="0" xfId="10" applyFont="1" applyAlignment="1">
      <alignment vertical="center" wrapText="1"/>
    </xf>
    <xf numFmtId="49" fontId="8" fillId="0" borderId="0" xfId="10" applyNumberFormat="1" applyFont="1" applyFill="1" applyAlignment="1">
      <alignment horizontal="center" vertical="center" wrapText="1"/>
    </xf>
    <xf numFmtId="0" fontId="16" fillId="0" borderId="0" xfId="10" applyNumberFormat="1" applyFont="1" applyFill="1" applyAlignment="1">
      <alignment horizontal="center" vertical="center" wrapText="1"/>
    </xf>
    <xf numFmtId="165" fontId="8" fillId="0" borderId="0" xfId="10" applyNumberFormat="1" applyFont="1" applyFill="1" applyAlignment="1">
      <alignment horizontal="center" vertical="center" wrapText="1"/>
    </xf>
    <xf numFmtId="0" fontId="10" fillId="0" borderId="0" xfId="10" applyFont="1" applyAlignment="1">
      <alignment horizontal="center" vertical="center" wrapText="1"/>
    </xf>
    <xf numFmtId="49" fontId="15" fillId="0" borderId="1" xfId="10" applyNumberFormat="1" applyFont="1" applyFill="1" applyBorder="1" applyAlignment="1">
      <alignment horizontal="center" vertical="center" textRotation="90" wrapText="1"/>
    </xf>
    <xf numFmtId="165" fontId="15" fillId="0" borderId="1" xfId="10" applyNumberFormat="1" applyFont="1" applyFill="1" applyBorder="1" applyAlignment="1">
      <alignment horizontal="center" vertical="center" wrapText="1"/>
    </xf>
    <xf numFmtId="49" fontId="12" fillId="0" borderId="1" xfId="10" applyNumberFormat="1" applyFont="1" applyFill="1" applyBorder="1" applyAlignment="1">
      <alignment horizontal="center" vertical="center" textRotation="90" wrapText="1"/>
    </xf>
    <xf numFmtId="0" fontId="12" fillId="0" borderId="1" xfId="10" applyNumberFormat="1" applyFont="1" applyFill="1" applyBorder="1" applyAlignment="1">
      <alignment horizontal="center" vertical="center" wrapText="1"/>
    </xf>
    <xf numFmtId="165" fontId="12" fillId="0" borderId="3" xfId="10" applyNumberFormat="1" applyFont="1" applyFill="1" applyBorder="1" applyAlignment="1">
      <alignment horizontal="center" vertical="center" wrapText="1"/>
    </xf>
    <xf numFmtId="0" fontId="14" fillId="0" borderId="0" xfId="10" applyFont="1" applyAlignment="1">
      <alignment horizontal="center" vertical="center" wrapText="1"/>
    </xf>
    <xf numFmtId="0" fontId="14" fillId="0" borderId="1" xfId="10" applyFont="1" applyBorder="1" applyAlignment="1">
      <alignment horizontal="center" vertical="center" wrapText="1"/>
    </xf>
    <xf numFmtId="0" fontId="21" fillId="0" borderId="1" xfId="10" applyFont="1" applyBorder="1" applyAlignment="1">
      <alignment horizontal="center" vertical="center" wrapText="1"/>
    </xf>
    <xf numFmtId="165" fontId="7" fillId="0" borderId="1" xfId="10" applyNumberFormat="1" applyFont="1" applyBorder="1" applyAlignment="1">
      <alignment horizontal="center" vertical="center" wrapText="1"/>
    </xf>
    <xf numFmtId="165" fontId="14" fillId="0" borderId="1" xfId="10" applyNumberFormat="1" applyFont="1" applyBorder="1" applyAlignment="1">
      <alignment horizontal="center" vertical="center" wrapText="1"/>
    </xf>
    <xf numFmtId="0" fontId="11" fillId="0" borderId="0" xfId="10" applyFont="1" applyAlignment="1">
      <alignment vertical="center" wrapText="1"/>
    </xf>
    <xf numFmtId="0" fontId="13" fillId="0" borderId="0" xfId="10" applyFont="1" applyAlignment="1">
      <alignment vertical="center" wrapText="1"/>
    </xf>
    <xf numFmtId="0" fontId="22" fillId="0" borderId="0" xfId="10" applyFont="1" applyAlignment="1">
      <alignment vertical="center" wrapText="1"/>
    </xf>
    <xf numFmtId="165" fontId="14" fillId="0" borderId="0" xfId="10" applyNumberFormat="1" applyFont="1" applyAlignment="1">
      <alignment vertical="center" wrapText="1"/>
    </xf>
    <xf numFmtId="0" fontId="19" fillId="0" borderId="13" xfId="8" quotePrefix="1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4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vertical="center" wrapText="1"/>
    </xf>
    <xf numFmtId="0" fontId="11" fillId="0" borderId="0" xfId="8" applyFont="1" applyAlignment="1">
      <alignment horizontal="left" vertical="top" wrapText="1"/>
    </xf>
    <xf numFmtId="0" fontId="7" fillId="0" borderId="0" xfId="0" applyFont="1" applyAlignment="1">
      <alignment vertical="center" wrapText="1"/>
    </xf>
    <xf numFmtId="0" fontId="18" fillId="0" borderId="13" xfId="8" applyFont="1" applyBorder="1" applyAlignment="1">
      <alignment horizontal="center" vertical="center" wrapText="1"/>
    </xf>
    <xf numFmtId="0" fontId="12" fillId="0" borderId="1" xfId="10" applyNumberFormat="1" applyFont="1" applyFill="1" applyBorder="1" applyAlignment="1">
      <alignment horizontal="center" vertical="center" wrapText="1"/>
    </xf>
    <xf numFmtId="0" fontId="24" fillId="0" borderId="13" xfId="0" applyFont="1" applyBorder="1" applyAlignment="1">
      <alignment vertical="center" wrapText="1"/>
    </xf>
    <xf numFmtId="0" fontId="24" fillId="3" borderId="13" xfId="0" applyFont="1" applyFill="1" applyBorder="1" applyAlignment="1">
      <alignment vertical="center" wrapText="1"/>
    </xf>
    <xf numFmtId="0" fontId="24" fillId="0" borderId="13" xfId="0" applyFont="1" applyBorder="1" applyAlignment="1">
      <alignment horizontal="center" vertical="center" wrapText="1"/>
    </xf>
    <xf numFmtId="0" fontId="11" fillId="0" borderId="13" xfId="10" applyFont="1" applyBorder="1" applyAlignment="1">
      <alignment horizontal="center" vertical="center" wrapText="1"/>
    </xf>
    <xf numFmtId="0" fontId="11" fillId="0" borderId="13" xfId="10" applyFont="1" applyBorder="1" applyAlignment="1">
      <alignment horizontal="left" vertical="center" wrapText="1"/>
    </xf>
    <xf numFmtId="165" fontId="11" fillId="0" borderId="13" xfId="10" applyNumberFormat="1" applyFont="1" applyBorder="1" applyAlignment="1">
      <alignment horizontal="center" vertical="center" wrapText="1"/>
    </xf>
    <xf numFmtId="0" fontId="14" fillId="0" borderId="13" xfId="10" applyFont="1" applyBorder="1" applyAlignment="1">
      <alignment horizontal="center" vertical="center" wrapText="1"/>
    </xf>
    <xf numFmtId="165" fontId="14" fillId="0" borderId="13" xfId="10" applyNumberFormat="1" applyFont="1" applyBorder="1" applyAlignment="1">
      <alignment horizontal="center" vertical="center" wrapText="1"/>
    </xf>
    <xf numFmtId="0" fontId="13" fillId="0" borderId="13" xfId="10" applyFont="1" applyBorder="1" applyAlignment="1">
      <alignment horizontal="center" vertical="center" wrapText="1"/>
    </xf>
    <xf numFmtId="0" fontId="13" fillId="0" borderId="13" xfId="10" applyFont="1" applyBorder="1" applyAlignment="1">
      <alignment horizontal="left" vertical="center" wrapText="1"/>
    </xf>
    <xf numFmtId="165" fontId="13" fillId="0" borderId="13" xfId="10" applyNumberFormat="1" applyFont="1" applyBorder="1" applyAlignment="1">
      <alignment horizontal="center" vertical="center" wrapText="1"/>
    </xf>
    <xf numFmtId="0" fontId="22" fillId="0" borderId="13" xfId="10" applyFont="1" applyBorder="1" applyAlignment="1">
      <alignment horizontal="center" vertical="center" wrapText="1"/>
    </xf>
    <xf numFmtId="0" fontId="22" fillId="0" borderId="13" xfId="10" applyFont="1" applyBorder="1" applyAlignment="1">
      <alignment vertical="center" wrapText="1"/>
    </xf>
    <xf numFmtId="165" fontId="22" fillId="0" borderId="13" xfId="10" applyNumberFormat="1" applyFont="1" applyBorder="1" applyAlignment="1">
      <alignment vertical="center" wrapText="1"/>
    </xf>
    <xf numFmtId="0" fontId="14" fillId="0" borderId="13" xfId="10" applyFont="1" applyBorder="1" applyAlignment="1">
      <alignment vertical="center" wrapText="1"/>
    </xf>
    <xf numFmtId="165" fontId="14" fillId="0" borderId="13" xfId="10" applyNumberFormat="1" applyFont="1" applyBorder="1" applyAlignment="1">
      <alignment vertical="center" wrapText="1"/>
    </xf>
    <xf numFmtId="0" fontId="13" fillId="0" borderId="13" xfId="10" applyFont="1" applyBorder="1" applyAlignment="1">
      <alignment vertical="center" wrapText="1"/>
    </xf>
    <xf numFmtId="165" fontId="13" fillId="0" borderId="13" xfId="10" applyNumberFormat="1" applyFont="1" applyBorder="1" applyAlignment="1">
      <alignment vertical="center" wrapText="1"/>
    </xf>
    <xf numFmtId="0" fontId="11" fillId="0" borderId="13" xfId="10" applyFont="1" applyBorder="1" applyAlignment="1">
      <alignment vertical="center" wrapText="1"/>
    </xf>
    <xf numFmtId="165" fontId="11" fillId="0" borderId="13" xfId="10" applyNumberFormat="1" applyFont="1" applyBorder="1" applyAlignment="1">
      <alignment vertical="center" wrapText="1"/>
    </xf>
    <xf numFmtId="0" fontId="22" fillId="0" borderId="13" xfId="8" applyFont="1" applyBorder="1" applyAlignment="1">
      <alignment horizontal="center" vertical="center" wrapText="1"/>
    </xf>
    <xf numFmtId="0" fontId="22" fillId="0" borderId="13" xfId="8" applyFont="1" applyBorder="1" applyAlignment="1">
      <alignment horizontal="left" vertical="center" wrapText="1"/>
    </xf>
    <xf numFmtId="164" fontId="22" fillId="0" borderId="13" xfId="6" applyNumberFormat="1" applyFont="1" applyBorder="1" applyAlignment="1">
      <alignment horizontal="right" vertical="center"/>
    </xf>
    <xf numFmtId="0" fontId="22" fillId="0" borderId="0" xfId="8" applyFont="1" applyAlignment="1">
      <alignment horizontal="left" vertical="center" wrapText="1"/>
    </xf>
    <xf numFmtId="0" fontId="18" fillId="0" borderId="13" xfId="8" applyFont="1" applyBorder="1" applyAlignment="1">
      <alignment horizontal="left" vertical="center" wrapText="1" indent="2"/>
    </xf>
    <xf numFmtId="0" fontId="11" fillId="2" borderId="1" xfId="0" applyFont="1" applyFill="1" applyBorder="1" applyAlignment="1">
      <alignment horizontal="left" vertical="center" indent="2"/>
    </xf>
    <xf numFmtId="0" fontId="11" fillId="2" borderId="1" xfId="0" applyFont="1" applyFill="1" applyBorder="1" applyAlignment="1">
      <alignment horizontal="left" vertical="center" wrapText="1" indent="2"/>
    </xf>
    <xf numFmtId="49" fontId="11" fillId="2" borderId="1" xfId="0" applyNumberFormat="1" applyFont="1" applyFill="1" applyBorder="1" applyAlignment="1">
      <alignment horizontal="left" vertical="center" wrapText="1" indent="2"/>
    </xf>
    <xf numFmtId="165" fontId="14" fillId="2" borderId="1" xfId="0" applyNumberFormat="1" applyFont="1" applyFill="1" applyBorder="1" applyAlignment="1">
      <alignment horizontal="left" vertical="center" indent="2"/>
    </xf>
    <xf numFmtId="0" fontId="6" fillId="0" borderId="0" xfId="0" applyFont="1" applyAlignment="1">
      <alignment horizontal="left" vertical="center" indent="2"/>
    </xf>
    <xf numFmtId="0" fontId="10" fillId="0" borderId="0" xfId="10" applyFont="1" applyAlignment="1">
      <alignment horizontal="left" vertical="top" wrapText="1"/>
    </xf>
    <xf numFmtId="0" fontId="8" fillId="0" borderId="0" xfId="10" applyFont="1" applyAlignment="1">
      <alignment horizontal="right" vertical="top" wrapText="1"/>
    </xf>
    <xf numFmtId="0" fontId="16" fillId="0" borderId="13" xfId="10" applyFont="1" applyBorder="1" applyAlignment="1">
      <alignment horizontal="left" vertical="top" wrapText="1"/>
    </xf>
    <xf numFmtId="0" fontId="27" fillId="0" borderId="13" xfId="10" applyFont="1" applyBorder="1" applyAlignment="1">
      <alignment horizontal="left" vertical="top" wrapText="1"/>
    </xf>
    <xf numFmtId="0" fontId="28" fillId="0" borderId="13" xfId="10" applyFont="1" applyBorder="1" applyAlignment="1">
      <alignment horizontal="left" vertical="top" wrapText="1"/>
    </xf>
    <xf numFmtId="0" fontId="28" fillId="0" borderId="13" xfId="10" applyFont="1" applyBorder="1" applyAlignment="1">
      <alignment horizontal="center" vertical="top" wrapText="1"/>
    </xf>
    <xf numFmtId="0" fontId="29" fillId="0" borderId="13" xfId="10" applyFont="1" applyBorder="1" applyAlignment="1">
      <alignment horizontal="left" vertical="top" wrapText="1"/>
    </xf>
    <xf numFmtId="0" fontId="27" fillId="0" borderId="13" xfId="10" applyFont="1" applyBorder="1" applyAlignment="1">
      <alignment horizontal="right" vertical="top" wrapText="1"/>
    </xf>
    <xf numFmtId="165" fontId="28" fillId="0" borderId="13" xfId="10" applyNumberFormat="1" applyFont="1" applyBorder="1" applyAlignment="1">
      <alignment horizontal="right" vertical="top" wrapText="1"/>
    </xf>
    <xf numFmtId="165" fontId="28" fillId="0" borderId="13" xfId="13" applyNumberFormat="1" applyFont="1" applyBorder="1" applyAlignment="1">
      <alignment horizontal="right" vertical="center" wrapText="1"/>
    </xf>
    <xf numFmtId="0" fontId="30" fillId="0" borderId="13" xfId="10" applyFont="1" applyBorder="1" applyAlignment="1">
      <alignment horizontal="right" vertical="top" wrapText="1"/>
    </xf>
    <xf numFmtId="0" fontId="28" fillId="0" borderId="13" xfId="10" applyFont="1" applyBorder="1" applyAlignment="1">
      <alignment horizontal="right" vertical="top" wrapText="1"/>
    </xf>
    <xf numFmtId="0" fontId="27" fillId="0" borderId="13" xfId="10" applyFont="1" applyBorder="1" applyAlignment="1">
      <alignment horizontal="center" vertical="top" wrapText="1"/>
    </xf>
    <xf numFmtId="37" fontId="28" fillId="0" borderId="13" xfId="10" applyNumberFormat="1" applyFont="1" applyBorder="1" applyAlignment="1">
      <alignment horizontal="right" vertical="top" wrapText="1"/>
    </xf>
    <xf numFmtId="0" fontId="20" fillId="0" borderId="0" xfId="10" applyAlignment="1">
      <alignment horizontal="left" vertical="top" wrapText="1"/>
    </xf>
    <xf numFmtId="0" fontId="8" fillId="0" borderId="0" xfId="10" applyFont="1" applyAlignment="1">
      <alignment horizontal="center" vertical="top" wrapText="1"/>
    </xf>
    <xf numFmtId="166" fontId="31" fillId="0" borderId="13" xfId="13" applyNumberFormat="1" applyFont="1" applyFill="1" applyBorder="1" applyAlignment="1">
      <alignment horizontal="center" vertical="center"/>
    </xf>
    <xf numFmtId="43" fontId="31" fillId="0" borderId="13" xfId="13" applyNumberFormat="1" applyFont="1" applyFill="1" applyBorder="1" applyAlignment="1">
      <alignment horizontal="center" vertical="center"/>
    </xf>
    <xf numFmtId="0" fontId="20" fillId="0" borderId="0" xfId="10" applyFont="1" applyAlignment="1">
      <alignment horizontal="left" vertical="top" wrapText="1"/>
    </xf>
    <xf numFmtId="0" fontId="8" fillId="0" borderId="0" xfId="10" applyFont="1" applyAlignment="1">
      <alignment horizontal="left" vertical="center" wrapText="1"/>
    </xf>
    <xf numFmtId="166" fontId="24" fillId="0" borderId="13" xfId="7" applyNumberFormat="1" applyFont="1" applyBorder="1" applyAlignment="1">
      <alignment horizontal="center" vertical="center" wrapText="1"/>
    </xf>
    <xf numFmtId="166" fontId="7" fillId="0" borderId="13" xfId="7" applyNumberFormat="1" applyFont="1" applyBorder="1" applyAlignment="1">
      <alignment horizontal="center" vertical="center" wrapText="1"/>
    </xf>
    <xf numFmtId="166" fontId="23" fillId="0" borderId="13" xfId="7" applyNumberFormat="1" applyFont="1" applyBorder="1" applyAlignment="1">
      <alignment horizontal="center" vertical="center" wrapText="1"/>
    </xf>
    <xf numFmtId="166" fontId="24" fillId="0" borderId="13" xfId="7" applyNumberFormat="1" applyFont="1" applyBorder="1" applyAlignment="1">
      <alignment vertical="center" wrapText="1"/>
    </xf>
    <xf numFmtId="166" fontId="23" fillId="0" borderId="0" xfId="7" applyNumberFormat="1" applyFont="1" applyAlignment="1">
      <alignment vertical="center" wrapText="1"/>
    </xf>
    <xf numFmtId="167" fontId="23" fillId="0" borderId="0" xfId="0" applyNumberFormat="1" applyFont="1" applyAlignment="1">
      <alignment vertical="center" wrapText="1"/>
    </xf>
    <xf numFmtId="0" fontId="23" fillId="0" borderId="13" xfId="0" applyFont="1" applyBorder="1" applyAlignment="1">
      <alignment horizontal="right" vertical="center" wrapText="1"/>
    </xf>
    <xf numFmtId="0" fontId="24" fillId="0" borderId="13" xfId="0" applyFont="1" applyBorder="1" applyAlignment="1">
      <alignment horizontal="right" vertical="center" wrapText="1"/>
    </xf>
    <xf numFmtId="0" fontId="24" fillId="3" borderId="13" xfId="0" applyFont="1" applyFill="1" applyBorder="1" applyAlignment="1">
      <alignment horizontal="right" vertical="center" wrapText="1"/>
    </xf>
    <xf numFmtId="0" fontId="23" fillId="0" borderId="0" xfId="0" applyFont="1" applyAlignment="1">
      <alignment horizontal="right" vertical="center" wrapText="1"/>
    </xf>
    <xf numFmtId="0" fontId="16" fillId="0" borderId="0" xfId="10" applyNumberFormat="1" applyFont="1" applyFill="1" applyAlignment="1">
      <alignment horizontal="center" vertical="center" wrapText="1"/>
    </xf>
    <xf numFmtId="166" fontId="12" fillId="0" borderId="13" xfId="7" applyNumberFormat="1" applyFont="1" applyFill="1" applyBorder="1" applyAlignment="1">
      <alignment horizontal="center" vertical="center" wrapText="1"/>
    </xf>
    <xf numFmtId="166" fontId="12" fillId="0" borderId="3" xfId="7" applyNumberFormat="1" applyFont="1" applyFill="1" applyBorder="1" applyAlignment="1">
      <alignment horizontal="center" vertical="center" wrapText="1"/>
    </xf>
    <xf numFmtId="0" fontId="14" fillId="0" borderId="0" xfId="10" applyFont="1" applyFill="1" applyAlignment="1">
      <alignment vertical="center" wrapText="1"/>
    </xf>
    <xf numFmtId="166" fontId="14" fillId="0" borderId="0" xfId="7" applyNumberFormat="1" applyFont="1" applyFill="1" applyAlignment="1">
      <alignment vertical="center" wrapText="1"/>
    </xf>
    <xf numFmtId="0" fontId="10" fillId="0" borderId="0" xfId="10" applyFont="1" applyFill="1" applyAlignment="1">
      <alignment horizontal="center" vertical="center" wrapText="1"/>
    </xf>
    <xf numFmtId="0" fontId="14" fillId="0" borderId="0" xfId="10" applyFont="1" applyFill="1" applyAlignment="1">
      <alignment horizontal="center" vertical="center" wrapText="1"/>
    </xf>
    <xf numFmtId="0" fontId="14" fillId="0" borderId="1" xfId="10" applyFont="1" applyFill="1" applyBorder="1" applyAlignment="1">
      <alignment horizontal="center" vertical="center" wrapText="1"/>
    </xf>
    <xf numFmtId="0" fontId="21" fillId="0" borderId="1" xfId="10" applyFont="1" applyFill="1" applyBorder="1" applyAlignment="1">
      <alignment horizontal="center" vertical="center" wrapText="1"/>
    </xf>
    <xf numFmtId="166" fontId="7" fillId="0" borderId="1" xfId="7" applyNumberFormat="1" applyFont="1" applyFill="1" applyBorder="1" applyAlignment="1">
      <alignment horizontal="center" vertical="center" wrapText="1"/>
    </xf>
    <xf numFmtId="166" fontId="14" fillId="0" borderId="1" xfId="7" applyNumberFormat="1" applyFont="1" applyFill="1" applyBorder="1" applyAlignment="1">
      <alignment horizontal="center" vertical="center" wrapText="1"/>
    </xf>
    <xf numFmtId="0" fontId="11" fillId="0" borderId="13" xfId="10" applyFont="1" applyFill="1" applyBorder="1" applyAlignment="1">
      <alignment horizontal="center" vertical="center" wrapText="1"/>
    </xf>
    <xf numFmtId="0" fontId="11" fillId="0" borderId="13" xfId="10" applyFont="1" applyFill="1" applyBorder="1" applyAlignment="1">
      <alignment horizontal="left" vertical="center" wrapText="1"/>
    </xf>
    <xf numFmtId="166" fontId="11" fillId="0" borderId="13" xfId="7" applyNumberFormat="1" applyFont="1" applyFill="1" applyBorder="1" applyAlignment="1">
      <alignment horizontal="center" vertical="center" wrapText="1"/>
    </xf>
    <xf numFmtId="0" fontId="11" fillId="0" borderId="0" xfId="10" applyFont="1" applyFill="1" applyAlignment="1">
      <alignment vertical="center" wrapText="1"/>
    </xf>
    <xf numFmtId="0" fontId="14" fillId="0" borderId="13" xfId="1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166" fontId="14" fillId="0" borderId="13" xfId="7" applyNumberFormat="1" applyFont="1" applyFill="1" applyBorder="1" applyAlignment="1">
      <alignment horizontal="center" vertical="center" wrapText="1"/>
    </xf>
    <xf numFmtId="0" fontId="22" fillId="0" borderId="13" xfId="10" applyFont="1" applyFill="1" applyBorder="1" applyAlignment="1">
      <alignment vertical="center" wrapText="1"/>
    </xf>
    <xf numFmtId="0" fontId="22" fillId="0" borderId="13" xfId="0" applyFont="1" applyFill="1" applyBorder="1" applyAlignment="1">
      <alignment vertical="center" wrapText="1"/>
    </xf>
    <xf numFmtId="166" fontId="22" fillId="0" borderId="13" xfId="7" applyNumberFormat="1" applyFont="1" applyFill="1" applyBorder="1" applyAlignment="1">
      <alignment vertical="center" wrapText="1"/>
    </xf>
    <xf numFmtId="0" fontId="22" fillId="0" borderId="0" xfId="10" applyFont="1" applyFill="1" applyAlignment="1">
      <alignment vertical="center" wrapText="1"/>
    </xf>
    <xf numFmtId="165" fontId="22" fillId="0" borderId="0" xfId="10" applyNumberFormat="1" applyFont="1" applyFill="1" applyAlignment="1">
      <alignment vertical="center" wrapText="1"/>
    </xf>
    <xf numFmtId="0" fontId="11" fillId="0" borderId="13" xfId="10" applyFont="1" applyFill="1" applyBorder="1" applyAlignment="1">
      <alignment vertical="center" wrapText="1"/>
    </xf>
    <xf numFmtId="166" fontId="11" fillId="0" borderId="13" xfId="7" applyNumberFormat="1" applyFont="1" applyFill="1" applyBorder="1" applyAlignment="1">
      <alignment vertical="center" wrapText="1"/>
    </xf>
    <xf numFmtId="0" fontId="11" fillId="0" borderId="13" xfId="10" applyFont="1" applyFill="1" applyBorder="1" applyAlignment="1">
      <alignment horizontal="left" vertical="center" wrapText="1" indent="2"/>
    </xf>
    <xf numFmtId="0" fontId="13" fillId="0" borderId="13" xfId="10" applyFont="1" applyFill="1" applyBorder="1" applyAlignment="1">
      <alignment horizontal="center" vertical="center" wrapText="1"/>
    </xf>
    <xf numFmtId="0" fontId="13" fillId="0" borderId="13" xfId="10" applyFont="1" applyFill="1" applyBorder="1" applyAlignment="1">
      <alignment horizontal="left" vertical="center" wrapText="1" indent="2"/>
    </xf>
    <xf numFmtId="166" fontId="13" fillId="0" borderId="13" xfId="7" applyNumberFormat="1" applyFont="1" applyFill="1" applyBorder="1" applyAlignment="1">
      <alignment horizontal="center" vertical="center" wrapText="1"/>
    </xf>
    <xf numFmtId="0" fontId="13" fillId="0" borderId="0" xfId="10" applyFont="1" applyFill="1" applyAlignment="1">
      <alignment vertical="center" wrapText="1"/>
    </xf>
    <xf numFmtId="0" fontId="22" fillId="0" borderId="13" xfId="10" applyFont="1" applyFill="1" applyBorder="1" applyAlignment="1">
      <alignment horizontal="center" vertical="center" wrapText="1"/>
    </xf>
    <xf numFmtId="0" fontId="22" fillId="0" borderId="13" xfId="10" applyFont="1" applyFill="1" applyBorder="1" applyAlignment="1">
      <alignment horizontal="left" vertical="center" wrapText="1" indent="2"/>
    </xf>
    <xf numFmtId="43" fontId="22" fillId="0" borderId="0" xfId="10" applyNumberFormat="1" applyFont="1" applyFill="1" applyAlignment="1">
      <alignment vertical="center" wrapText="1"/>
    </xf>
    <xf numFmtId="0" fontId="14" fillId="0" borderId="13" xfId="10" applyFont="1" applyFill="1" applyBorder="1" applyAlignment="1">
      <alignment horizontal="left" vertical="center" wrapText="1" indent="2"/>
    </xf>
    <xf numFmtId="166" fontId="14" fillId="0" borderId="13" xfId="7" applyNumberFormat="1" applyFont="1" applyFill="1" applyBorder="1" applyAlignment="1">
      <alignment vertical="center" wrapText="1"/>
    </xf>
    <xf numFmtId="165" fontId="14" fillId="0" borderId="0" xfId="10" applyNumberFormat="1" applyFont="1" applyFill="1" applyAlignment="1">
      <alignment vertical="center" wrapText="1"/>
    </xf>
    <xf numFmtId="166" fontId="13" fillId="0" borderId="13" xfId="7" applyNumberFormat="1" applyFont="1" applyFill="1" applyBorder="1" applyAlignment="1">
      <alignment vertical="center" wrapText="1"/>
    </xf>
    <xf numFmtId="165" fontId="13" fillId="0" borderId="0" xfId="10" applyNumberFormat="1" applyFont="1" applyFill="1" applyAlignment="1">
      <alignment vertical="center" wrapText="1"/>
    </xf>
    <xf numFmtId="0" fontId="22" fillId="0" borderId="13" xfId="0" applyFont="1" applyFill="1" applyBorder="1" applyAlignment="1">
      <alignment horizontal="left" vertical="center" wrapText="1"/>
    </xf>
    <xf numFmtId="43" fontId="20" fillId="0" borderId="0" xfId="10" applyNumberFormat="1" applyFont="1" applyAlignment="1">
      <alignment horizontal="left" vertical="top" wrapText="1"/>
    </xf>
    <xf numFmtId="165" fontId="18" fillId="0" borderId="4" xfId="8" applyNumberFormat="1" applyFont="1" applyBorder="1" applyAlignment="1">
      <alignment horizontal="center" vertical="center" wrapText="1"/>
    </xf>
    <xf numFmtId="165" fontId="18" fillId="0" borderId="6" xfId="8" applyNumberFormat="1" applyFont="1" applyBorder="1" applyAlignment="1">
      <alignment horizontal="center" vertical="center" wrapText="1"/>
    </xf>
    <xf numFmtId="165" fontId="18" fillId="0" borderId="7" xfId="8" applyNumberFormat="1" applyFont="1" applyBorder="1" applyAlignment="1">
      <alignment horizontal="center" vertical="center" wrapText="1"/>
    </xf>
    <xf numFmtId="0" fontId="18" fillId="0" borderId="9" xfId="8" applyFont="1" applyBorder="1" applyAlignment="1">
      <alignment horizontal="center" vertical="center" wrapText="1"/>
    </xf>
    <xf numFmtId="0" fontId="18" fillId="0" borderId="10" xfId="8" applyFont="1" applyBorder="1" applyAlignment="1">
      <alignment horizontal="center" vertical="center" wrapText="1"/>
    </xf>
    <xf numFmtId="0" fontId="18" fillId="0" borderId="11" xfId="8" applyFont="1" applyBorder="1" applyAlignment="1">
      <alignment horizontal="center" vertical="center" wrapText="1"/>
    </xf>
    <xf numFmtId="0" fontId="18" fillId="0" borderId="15" xfId="8" applyFont="1" applyBorder="1" applyAlignment="1">
      <alignment horizontal="right" wrapText="1"/>
    </xf>
    <xf numFmtId="0" fontId="19" fillId="0" borderId="0" xfId="8" applyFont="1" applyAlignment="1">
      <alignment horizontal="right" vertical="center" wrapText="1"/>
    </xf>
    <xf numFmtId="0" fontId="18" fillId="0" borderId="0" xfId="8" applyFont="1" applyAlignment="1">
      <alignment horizontal="right" vertical="center" wrapText="1"/>
    </xf>
    <xf numFmtId="0" fontId="11" fillId="0" borderId="0" xfId="8" applyFont="1" applyAlignment="1">
      <alignment horizontal="center" vertical="center" wrapText="1"/>
    </xf>
    <xf numFmtId="0" fontId="18" fillId="0" borderId="12" xfId="8" applyFont="1" applyBorder="1" applyAlignment="1">
      <alignment horizontal="center" vertical="center" wrapText="1"/>
    </xf>
    <xf numFmtId="0" fontId="18" fillId="0" borderId="14" xfId="8" applyFont="1" applyBorder="1" applyAlignment="1">
      <alignment horizontal="center" vertical="center" wrapText="1"/>
    </xf>
    <xf numFmtId="0" fontId="16" fillId="0" borderId="0" xfId="10" applyNumberFormat="1" applyFont="1" applyFill="1" applyAlignment="1">
      <alignment horizontal="center" vertical="center" wrapText="1"/>
    </xf>
    <xf numFmtId="165" fontId="10" fillId="0" borderId="5" xfId="10" applyNumberFormat="1" applyFont="1" applyFill="1" applyBorder="1" applyAlignment="1">
      <alignment horizontal="right" vertical="center" wrapText="1"/>
    </xf>
    <xf numFmtId="0" fontId="15" fillId="0" borderId="8" xfId="10" applyNumberFormat="1" applyFont="1" applyFill="1" applyBorder="1" applyAlignment="1">
      <alignment horizontal="center" vertical="center" wrapText="1"/>
    </xf>
    <xf numFmtId="0" fontId="15" fillId="0" borderId="2" xfId="10" applyNumberFormat="1" applyFont="1" applyFill="1" applyBorder="1" applyAlignment="1">
      <alignment horizontal="center" vertical="center" wrapText="1"/>
    </xf>
    <xf numFmtId="0" fontId="15" fillId="0" borderId="3" xfId="10" applyNumberFormat="1" applyFont="1" applyFill="1" applyBorder="1" applyAlignment="1">
      <alignment horizontal="center" vertical="center" wrapText="1"/>
    </xf>
    <xf numFmtId="165" fontId="15" fillId="0" borderId="8" xfId="10" applyNumberFormat="1" applyFont="1" applyFill="1" applyBorder="1" applyAlignment="1">
      <alignment horizontal="center" vertical="center" wrapText="1"/>
    </xf>
    <xf numFmtId="165" fontId="15" fillId="0" borderId="3" xfId="10" applyNumberFormat="1" applyFont="1" applyFill="1" applyBorder="1" applyAlignment="1">
      <alignment horizontal="center" vertical="center" wrapText="1"/>
    </xf>
    <xf numFmtId="165" fontId="15" fillId="0" borderId="4" xfId="10" applyNumberFormat="1" applyFont="1" applyFill="1" applyBorder="1" applyAlignment="1">
      <alignment horizontal="center" vertical="center" wrapText="1"/>
    </xf>
    <xf numFmtId="165" fontId="15" fillId="0" borderId="6" xfId="10" applyNumberFormat="1" applyFont="1" applyFill="1" applyBorder="1" applyAlignment="1">
      <alignment horizontal="center" vertical="center" wrapText="1"/>
    </xf>
    <xf numFmtId="165" fontId="15" fillId="0" borderId="7" xfId="10" applyNumberFormat="1" applyFont="1" applyFill="1" applyBorder="1" applyAlignment="1">
      <alignment horizontal="center" vertical="center" wrapText="1"/>
    </xf>
    <xf numFmtId="49" fontId="15" fillId="0" borderId="1" xfId="10" applyNumberFormat="1" applyFont="1" applyFill="1" applyBorder="1" applyAlignment="1">
      <alignment horizontal="center" vertical="center" wrapText="1"/>
    </xf>
    <xf numFmtId="166" fontId="12" fillId="0" borderId="13" xfId="7" applyNumberFormat="1" applyFont="1" applyFill="1" applyBorder="1" applyAlignment="1">
      <alignment horizontal="center" vertical="center" wrapText="1"/>
    </xf>
    <xf numFmtId="0" fontId="19" fillId="0" borderId="0" xfId="8" applyFont="1" applyFill="1" applyAlignment="1">
      <alignment horizontal="right" vertical="center" wrapText="1"/>
    </xf>
    <xf numFmtId="0" fontId="19" fillId="0" borderId="0" xfId="8" applyFont="1" applyFill="1" applyAlignment="1">
      <alignment horizontal="center" vertical="center" wrapText="1"/>
    </xf>
    <xf numFmtId="0" fontId="27" fillId="0" borderId="13" xfId="10" applyFont="1" applyBorder="1" applyAlignment="1">
      <alignment horizontal="left" vertical="top" wrapText="1"/>
    </xf>
    <xf numFmtId="0" fontId="28" fillId="0" borderId="13" xfId="10" applyFont="1" applyBorder="1" applyAlignment="1">
      <alignment horizontal="left" vertical="top" wrapText="1"/>
    </xf>
    <xf numFmtId="0" fontId="16" fillId="0" borderId="13" xfId="10" applyFont="1" applyBorder="1" applyAlignment="1">
      <alignment horizontal="left" vertical="top" wrapText="1"/>
    </xf>
    <xf numFmtId="0" fontId="28" fillId="0" borderId="13" xfId="10" applyFont="1" applyBorder="1" applyAlignment="1">
      <alignment horizontal="center" vertical="top" wrapText="1"/>
    </xf>
    <xf numFmtId="0" fontId="28" fillId="0" borderId="9" xfId="10" applyFont="1" applyBorder="1" applyAlignment="1">
      <alignment horizontal="center" vertical="top" wrapText="1"/>
    </xf>
    <xf numFmtId="0" fontId="28" fillId="0" borderId="10" xfId="10" applyFont="1" applyBorder="1" applyAlignment="1">
      <alignment horizontal="center" vertical="top" wrapText="1"/>
    </xf>
    <xf numFmtId="0" fontId="28" fillId="0" borderId="11" xfId="10" applyFont="1" applyBorder="1" applyAlignment="1">
      <alignment horizontal="center" vertical="top" wrapText="1"/>
    </xf>
    <xf numFmtId="2" fontId="8" fillId="4" borderId="0" xfId="10" applyNumberFormat="1" applyFont="1" applyFill="1" applyAlignment="1">
      <alignment horizontal="right" vertical="center" wrapText="1"/>
    </xf>
    <xf numFmtId="0" fontId="8" fillId="0" borderId="0" xfId="10" applyFont="1" applyAlignment="1">
      <alignment horizontal="center" vertical="top" wrapText="1"/>
    </xf>
    <xf numFmtId="0" fontId="26" fillId="0" borderId="13" xfId="10" applyFont="1" applyBorder="1" applyAlignment="1">
      <alignment horizontal="center" vertical="top"/>
    </xf>
    <xf numFmtId="0" fontId="11" fillId="0" borderId="13" xfId="10" applyFont="1" applyBorder="1" applyAlignment="1">
      <alignment horizontal="center" vertical="top"/>
    </xf>
    <xf numFmtId="0" fontId="24" fillId="0" borderId="13" xfId="0" applyFont="1" applyBorder="1" applyAlignment="1">
      <alignment vertical="center" wrapText="1"/>
    </xf>
    <xf numFmtId="0" fontId="24" fillId="3" borderId="13" xfId="0" applyFont="1" applyFill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11" fillId="0" borderId="0" xfId="8" applyFont="1" applyAlignment="1">
      <alignment horizontal="right" vertical="top" wrapText="1"/>
    </xf>
    <xf numFmtId="0" fontId="25" fillId="0" borderId="13" xfId="0" applyFont="1" applyBorder="1" applyAlignment="1">
      <alignment vertical="center" wrapText="1"/>
    </xf>
    <xf numFmtId="166" fontId="24" fillId="0" borderId="13" xfId="7" applyNumberFormat="1" applyFont="1" applyBorder="1" applyAlignment="1">
      <alignment horizontal="center" vertical="center" wrapText="1"/>
    </xf>
    <xf numFmtId="0" fontId="23" fillId="0" borderId="13" xfId="0" applyFont="1" applyBorder="1" applyAlignment="1">
      <alignment horizontal="right" vertical="center" wrapText="1"/>
    </xf>
    <xf numFmtId="0" fontId="23" fillId="0" borderId="13" xfId="0" applyFont="1" applyBorder="1" applyAlignment="1">
      <alignment horizontal="center" vertical="center" wrapText="1"/>
    </xf>
    <xf numFmtId="166" fontId="23" fillId="0" borderId="13" xfId="7" applyNumberFormat="1" applyFont="1" applyBorder="1" applyAlignment="1">
      <alignment horizontal="center" vertical="center" wrapText="1"/>
    </xf>
  </cellXfs>
  <cellStyles count="14">
    <cellStyle name="Comma" xfId="7" builtinId="3"/>
    <cellStyle name="Comma 2" xfId="11"/>
    <cellStyle name="Comma 3" xfId="13"/>
    <cellStyle name="Normal" xfId="0" builtinId="0"/>
    <cellStyle name="Normal 10" xfId="4"/>
    <cellStyle name="Normal 2" xfId="1"/>
    <cellStyle name="Normal 3" xfId="3"/>
    <cellStyle name="Normal 4" xfId="5"/>
    <cellStyle name="Normal 5" xfId="10"/>
    <cellStyle name="Normal 8" xfId="8"/>
    <cellStyle name="Percent 2" xfId="2"/>
    <cellStyle name="Percent 3" xfId="12"/>
    <cellStyle name="SN_241" xfId="6"/>
    <cellStyle name="SN_b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opLeftCell="A13" zoomScaleNormal="100" workbookViewId="0">
      <selection activeCell="I38" sqref="I38"/>
    </sheetView>
  </sheetViews>
  <sheetFormatPr defaultRowHeight="17.25" x14ac:dyDescent="0.25"/>
  <cols>
    <col min="1" max="3" width="9.140625" style="14" customWidth="1"/>
    <col min="4" max="4" width="11.28515625" style="14" customWidth="1"/>
    <col min="5" max="5" width="10.85546875" style="14" customWidth="1"/>
    <col min="6" max="6" width="76.140625" style="2" customWidth="1"/>
    <col min="7" max="7" width="16.85546875" style="2" bestFit="1" customWidth="1"/>
    <col min="8" max="8" width="17.28515625" style="2" bestFit="1" customWidth="1"/>
    <col min="9" max="9" width="16.7109375" style="2" bestFit="1" customWidth="1"/>
    <col min="10" max="16384" width="9.140625" style="2"/>
  </cols>
  <sheetData>
    <row r="1" spans="1:9" ht="14.25" customHeight="1" x14ac:dyDescent="0.25">
      <c r="A1" s="154" t="s">
        <v>5</v>
      </c>
      <c r="B1" s="154"/>
      <c r="C1" s="154"/>
      <c r="D1" s="154"/>
      <c r="E1" s="154"/>
      <c r="F1" s="154"/>
      <c r="G1" s="154"/>
      <c r="H1" s="154"/>
      <c r="I1" s="154"/>
    </row>
    <row r="2" spans="1:9" ht="20.25" customHeight="1" x14ac:dyDescent="0.25">
      <c r="A2" s="154" t="s">
        <v>0</v>
      </c>
      <c r="B2" s="154"/>
      <c r="C2" s="154"/>
      <c r="D2" s="154"/>
      <c r="E2" s="154"/>
      <c r="F2" s="154"/>
      <c r="G2" s="154"/>
      <c r="H2" s="154"/>
      <c r="I2" s="154"/>
    </row>
    <row r="3" spans="1:9" x14ac:dyDescent="0.25">
      <c r="A3" s="154" t="s">
        <v>1</v>
      </c>
      <c r="B3" s="154"/>
      <c r="C3" s="154"/>
      <c r="D3" s="154"/>
      <c r="E3" s="154"/>
      <c r="F3" s="154"/>
      <c r="G3" s="154"/>
      <c r="H3" s="154"/>
      <c r="I3" s="154"/>
    </row>
    <row r="4" spans="1:9" x14ac:dyDescent="0.25">
      <c r="A4" s="155"/>
      <c r="B4" s="155"/>
      <c r="C4" s="155"/>
      <c r="D4" s="155"/>
      <c r="E4" s="155"/>
      <c r="F4" s="155"/>
      <c r="G4" s="155"/>
      <c r="H4" s="155"/>
      <c r="I4" s="155"/>
    </row>
    <row r="5" spans="1:9" s="13" customFormat="1" ht="46.5" customHeight="1" x14ac:dyDescent="0.25">
      <c r="A5" s="156" t="s">
        <v>19</v>
      </c>
      <c r="B5" s="156"/>
      <c r="C5" s="156"/>
      <c r="D5" s="156"/>
      <c r="E5" s="156"/>
      <c r="F5" s="156"/>
      <c r="G5" s="156"/>
      <c r="H5" s="156"/>
      <c r="I5" s="156"/>
    </row>
    <row r="6" spans="1:9" s="13" customFormat="1" x14ac:dyDescent="0.25">
      <c r="A6" s="19"/>
      <c r="B6" s="19"/>
      <c r="C6" s="19"/>
      <c r="D6" s="19"/>
      <c r="E6" s="19"/>
      <c r="F6" s="19"/>
      <c r="G6" s="19"/>
      <c r="H6" s="19"/>
      <c r="I6" s="19"/>
    </row>
    <row r="7" spans="1:9" x14ac:dyDescent="0.3">
      <c r="H7" s="153" t="s">
        <v>35</v>
      </c>
      <c r="I7" s="153"/>
    </row>
    <row r="8" spans="1:9" ht="69.75" customHeight="1" x14ac:dyDescent="0.25">
      <c r="A8" s="150" t="s">
        <v>15</v>
      </c>
      <c r="B8" s="151"/>
      <c r="C8" s="152"/>
      <c r="D8" s="150" t="s">
        <v>7</v>
      </c>
      <c r="E8" s="152"/>
      <c r="F8" s="157" t="s">
        <v>41</v>
      </c>
      <c r="G8" s="147" t="s">
        <v>36</v>
      </c>
      <c r="H8" s="148"/>
      <c r="I8" s="149"/>
    </row>
    <row r="9" spans="1:9" ht="41.25" customHeight="1" x14ac:dyDescent="0.25">
      <c r="A9" s="7" t="s">
        <v>16</v>
      </c>
      <c r="B9" s="7" t="s">
        <v>17</v>
      </c>
      <c r="C9" s="7" t="s">
        <v>18</v>
      </c>
      <c r="D9" s="7" t="s">
        <v>11</v>
      </c>
      <c r="E9" s="7" t="s">
        <v>37</v>
      </c>
      <c r="F9" s="158"/>
      <c r="G9" s="16" t="s">
        <v>8</v>
      </c>
      <c r="H9" s="16" t="s">
        <v>9</v>
      </c>
      <c r="I9" s="16" t="s">
        <v>10</v>
      </c>
    </row>
    <row r="10" spans="1:9" x14ac:dyDescent="0.25">
      <c r="A10" s="7"/>
      <c r="B10" s="7"/>
      <c r="C10" s="7"/>
      <c r="D10" s="7"/>
      <c r="E10" s="7"/>
      <c r="F10" s="9" t="s">
        <v>14</v>
      </c>
      <c r="G10" s="10">
        <f>G12</f>
        <v>0</v>
      </c>
      <c r="H10" s="10">
        <f t="shared" ref="H10:I10" si="0">H12</f>
        <v>0</v>
      </c>
      <c r="I10" s="10">
        <f t="shared" si="0"/>
        <v>0</v>
      </c>
    </row>
    <row r="11" spans="1:9" x14ac:dyDescent="0.25">
      <c r="A11" s="7"/>
      <c r="B11" s="7"/>
      <c r="C11" s="7"/>
      <c r="D11" s="7"/>
      <c r="E11" s="7"/>
      <c r="F11" s="8" t="s">
        <v>13</v>
      </c>
      <c r="G11" s="8"/>
      <c r="H11" s="8"/>
      <c r="I11" s="8"/>
    </row>
    <row r="12" spans="1:9" x14ac:dyDescent="0.25">
      <c r="A12" s="39" t="s">
        <v>100</v>
      </c>
      <c r="B12" s="7"/>
      <c r="C12" s="7"/>
      <c r="D12" s="7"/>
      <c r="E12" s="7"/>
      <c r="F12" s="9" t="s">
        <v>101</v>
      </c>
      <c r="G12" s="10">
        <f>G14</f>
        <v>0</v>
      </c>
      <c r="H12" s="10">
        <f t="shared" ref="H12:I12" si="1">H14</f>
        <v>0</v>
      </c>
      <c r="I12" s="10">
        <f t="shared" si="1"/>
        <v>0</v>
      </c>
    </row>
    <row r="13" spans="1:9" x14ac:dyDescent="0.25">
      <c r="A13" s="7"/>
      <c r="B13" s="7"/>
      <c r="C13" s="7"/>
      <c r="D13" s="7"/>
      <c r="E13" s="7"/>
      <c r="F13" s="8" t="s">
        <v>13</v>
      </c>
      <c r="G13" s="8"/>
      <c r="H13" s="8"/>
      <c r="I13" s="8"/>
    </row>
    <row r="14" spans="1:9" x14ac:dyDescent="0.25">
      <c r="A14" s="7"/>
      <c r="B14" s="15" t="s">
        <v>102</v>
      </c>
      <c r="C14" s="7"/>
      <c r="D14" s="7"/>
      <c r="E14" s="7"/>
      <c r="F14" s="9" t="s">
        <v>103</v>
      </c>
      <c r="G14" s="10">
        <f>G16</f>
        <v>0</v>
      </c>
      <c r="H14" s="10">
        <f t="shared" ref="H14:I14" si="2">H16</f>
        <v>0</v>
      </c>
      <c r="I14" s="10">
        <f t="shared" si="2"/>
        <v>0</v>
      </c>
    </row>
    <row r="15" spans="1:9" x14ac:dyDescent="0.25">
      <c r="A15" s="7"/>
      <c r="B15" s="7"/>
      <c r="C15" s="7"/>
      <c r="D15" s="7"/>
      <c r="E15" s="7"/>
      <c r="F15" s="8" t="s">
        <v>13</v>
      </c>
      <c r="G15" s="8"/>
      <c r="H15" s="8"/>
      <c r="I15" s="8"/>
    </row>
    <row r="16" spans="1:9" x14ac:dyDescent="0.25">
      <c r="A16" s="7"/>
      <c r="B16" s="7"/>
      <c r="C16" s="39" t="s">
        <v>38</v>
      </c>
      <c r="D16" s="7"/>
      <c r="E16" s="7"/>
      <c r="F16" s="9" t="s">
        <v>104</v>
      </c>
      <c r="G16" s="10">
        <f>G18</f>
        <v>0</v>
      </c>
      <c r="H16" s="10">
        <f t="shared" ref="H16:I16" si="3">H18</f>
        <v>0</v>
      </c>
      <c r="I16" s="10">
        <f t="shared" si="3"/>
        <v>0</v>
      </c>
    </row>
    <row r="17" spans="1:9" x14ac:dyDescent="0.25">
      <c r="A17" s="7"/>
      <c r="B17" s="7"/>
      <c r="C17" s="7"/>
      <c r="D17" s="7"/>
      <c r="E17" s="7"/>
      <c r="F17" s="8" t="s">
        <v>13</v>
      </c>
      <c r="G17" s="8"/>
      <c r="H17" s="8"/>
      <c r="I17" s="8"/>
    </row>
    <row r="18" spans="1:9" ht="42.75" customHeight="1" x14ac:dyDescent="0.25">
      <c r="A18" s="150"/>
      <c r="B18" s="151"/>
      <c r="C18" s="151"/>
      <c r="D18" s="151"/>
      <c r="E18" s="152"/>
      <c r="F18" s="9" t="s">
        <v>72</v>
      </c>
      <c r="G18" s="10">
        <f>G20</f>
        <v>0</v>
      </c>
      <c r="H18" s="10">
        <f t="shared" ref="H18:I18" si="4">H20</f>
        <v>0</v>
      </c>
      <c r="I18" s="10">
        <f t="shared" si="4"/>
        <v>0</v>
      </c>
    </row>
    <row r="19" spans="1:9" x14ac:dyDescent="0.25">
      <c r="A19" s="7"/>
      <c r="B19" s="7"/>
      <c r="C19" s="7"/>
      <c r="D19" s="7"/>
      <c r="E19" s="7"/>
      <c r="F19" s="8" t="s">
        <v>13</v>
      </c>
      <c r="G19" s="8"/>
      <c r="H19" s="8"/>
      <c r="I19" s="8"/>
    </row>
    <row r="20" spans="1:9" x14ac:dyDescent="0.25">
      <c r="A20" s="7"/>
      <c r="B20" s="7"/>
      <c r="C20" s="7"/>
      <c r="D20" s="7" t="s">
        <v>105</v>
      </c>
      <c r="E20" s="7"/>
      <c r="F20" s="8" t="s">
        <v>106</v>
      </c>
      <c r="G20" s="11">
        <f>G22</f>
        <v>0</v>
      </c>
      <c r="H20" s="11">
        <f t="shared" ref="H20:I20" si="5">H22</f>
        <v>0</v>
      </c>
      <c r="I20" s="11">
        <f t="shared" si="5"/>
        <v>0</v>
      </c>
    </row>
    <row r="21" spans="1:9" x14ac:dyDescent="0.25">
      <c r="A21" s="7"/>
      <c r="B21" s="7"/>
      <c r="C21" s="7"/>
      <c r="D21" s="7"/>
      <c r="E21" s="7"/>
      <c r="F21" s="8" t="s">
        <v>13</v>
      </c>
      <c r="G21" s="11"/>
      <c r="H21" s="11"/>
      <c r="I21" s="11"/>
    </row>
    <row r="22" spans="1:9" x14ac:dyDescent="0.25">
      <c r="A22" s="7"/>
      <c r="B22" s="7"/>
      <c r="C22" s="7"/>
      <c r="D22" s="7"/>
      <c r="E22" s="7" t="s">
        <v>107</v>
      </c>
      <c r="F22" s="8" t="s">
        <v>108</v>
      </c>
      <c r="G22" s="11">
        <f>G24+G28</f>
        <v>0</v>
      </c>
      <c r="H22" s="11">
        <f t="shared" ref="H22" si="6">H24+H28</f>
        <v>0</v>
      </c>
      <c r="I22" s="11">
        <f>I24+I28</f>
        <v>0</v>
      </c>
    </row>
    <row r="23" spans="1:9" x14ac:dyDescent="0.25">
      <c r="A23" s="7"/>
      <c r="B23" s="7"/>
      <c r="C23" s="7"/>
      <c r="D23" s="7"/>
      <c r="E23" s="7"/>
      <c r="F23" s="8" t="s">
        <v>39</v>
      </c>
      <c r="G23" s="11"/>
      <c r="H23" s="11"/>
      <c r="I23" s="11"/>
    </row>
    <row r="24" spans="1:9" s="70" customFormat="1" ht="34.5" x14ac:dyDescent="0.25">
      <c r="A24" s="67"/>
      <c r="B24" s="67"/>
      <c r="C24" s="67"/>
      <c r="D24" s="67"/>
      <c r="E24" s="67"/>
      <c r="F24" s="68" t="s">
        <v>98</v>
      </c>
      <c r="G24" s="69">
        <f>G26+G27</f>
        <v>3064273.7</v>
      </c>
      <c r="H24" s="69">
        <f t="shared" ref="H24:I24" si="7">H26+H27</f>
        <v>3606496.6000000006</v>
      </c>
      <c r="I24" s="69">
        <f t="shared" si="7"/>
        <v>3284917.4999999995</v>
      </c>
    </row>
    <row r="25" spans="1:9" ht="34.5" x14ac:dyDescent="0.25">
      <c r="A25" s="7"/>
      <c r="B25" s="7"/>
      <c r="C25" s="7"/>
      <c r="D25" s="7"/>
      <c r="E25" s="7"/>
      <c r="F25" s="71" t="s">
        <v>40</v>
      </c>
      <c r="G25" s="11"/>
      <c r="H25" s="11"/>
      <c r="I25" s="11"/>
    </row>
    <row r="26" spans="1:9" x14ac:dyDescent="0.25">
      <c r="A26" s="45"/>
      <c r="B26" s="45"/>
      <c r="C26" s="45"/>
      <c r="D26" s="45"/>
      <c r="E26" s="45"/>
      <c r="F26" s="71" t="s">
        <v>109</v>
      </c>
      <c r="G26" s="11">
        <v>3064273.7</v>
      </c>
      <c r="H26" s="11">
        <v>3579616.6000000006</v>
      </c>
      <c r="I26" s="11">
        <v>3258037.4999999995</v>
      </c>
    </row>
    <row r="27" spans="1:9" x14ac:dyDescent="0.25">
      <c r="A27" s="7"/>
      <c r="B27" s="7"/>
      <c r="C27" s="7"/>
      <c r="D27" s="7"/>
      <c r="E27" s="7"/>
      <c r="F27" s="71" t="s">
        <v>60</v>
      </c>
      <c r="G27" s="11">
        <v>0</v>
      </c>
      <c r="H27" s="11">
        <v>26880</v>
      </c>
      <c r="I27" s="11">
        <v>26880</v>
      </c>
    </row>
    <row r="28" spans="1:9" s="70" customFormat="1" x14ac:dyDescent="0.25">
      <c r="A28" s="67"/>
      <c r="B28" s="67"/>
      <c r="C28" s="67"/>
      <c r="D28" s="67"/>
      <c r="E28" s="67"/>
      <c r="F28" s="68" t="s">
        <v>34</v>
      </c>
      <c r="G28" s="69">
        <f>G30</f>
        <v>-3064273.7</v>
      </c>
      <c r="H28" s="69">
        <f t="shared" ref="H28:I28" si="8">H30</f>
        <v>-3606496.6</v>
      </c>
      <c r="I28" s="69">
        <f t="shared" si="8"/>
        <v>-3284917.5</v>
      </c>
    </row>
    <row r="29" spans="1:9" s="76" customFormat="1" ht="34.5" x14ac:dyDescent="0.25">
      <c r="A29" s="72"/>
      <c r="B29" s="73"/>
      <c r="C29" s="74"/>
      <c r="D29" s="74"/>
      <c r="E29" s="74"/>
      <c r="F29" s="71" t="s">
        <v>40</v>
      </c>
      <c r="G29" s="75"/>
      <c r="H29" s="75"/>
      <c r="I29" s="75"/>
    </row>
    <row r="30" spans="1:9" s="3" customFormat="1" x14ac:dyDescent="0.25">
      <c r="A30" s="17"/>
      <c r="B30" s="4"/>
      <c r="C30" s="5"/>
      <c r="D30" s="1"/>
      <c r="E30" s="18"/>
      <c r="F30" s="71" t="s">
        <v>109</v>
      </c>
      <c r="G30" s="6">
        <v>-3064273.7</v>
      </c>
      <c r="H30" s="6">
        <v>-3606496.6</v>
      </c>
      <c r="I30" s="6">
        <v>-3284917.5</v>
      </c>
    </row>
  </sheetData>
  <mergeCells count="11">
    <mergeCell ref="G8:I8"/>
    <mergeCell ref="A18:E18"/>
    <mergeCell ref="H7:I7"/>
    <mergeCell ref="A1:I1"/>
    <mergeCell ref="A2:I2"/>
    <mergeCell ref="A4:I4"/>
    <mergeCell ref="A5:I5"/>
    <mergeCell ref="A3:I3"/>
    <mergeCell ref="A8:C8"/>
    <mergeCell ref="D8:E8"/>
    <mergeCell ref="F8:F9"/>
  </mergeCells>
  <pageMargins left="0.2" right="0.2" top="0.33" bottom="0.37" header="0.17" footer="0.17"/>
  <pageSetup paperSize="9" scale="75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4" zoomScaleNormal="100" workbookViewId="0">
      <selection activeCell="I47" sqref="I47"/>
    </sheetView>
  </sheetViews>
  <sheetFormatPr defaultRowHeight="17.25" x14ac:dyDescent="0.25"/>
  <cols>
    <col min="1" max="1" width="7.42578125" style="30" customWidth="1"/>
    <col min="2" max="2" width="8.7109375" style="30" customWidth="1"/>
    <col min="3" max="3" width="53.28515625" style="20" customWidth="1"/>
    <col min="4" max="4" width="17.140625" style="38" customWidth="1"/>
    <col min="5" max="5" width="17.85546875" style="38" customWidth="1"/>
    <col min="6" max="6" width="18.7109375" style="38" bestFit="1" customWidth="1"/>
    <col min="7" max="8" width="15.5703125" style="38" customWidth="1"/>
    <col min="9" max="9" width="9.5703125" style="20" customWidth="1"/>
    <col min="10" max="10" width="9.85546875" style="20" bestFit="1" customWidth="1"/>
    <col min="11" max="13" width="9.140625" style="20"/>
    <col min="14" max="14" width="19.42578125" style="20" customWidth="1"/>
    <col min="15" max="16384" width="9.140625" style="20"/>
  </cols>
  <sheetData>
    <row r="1" spans="1:9" ht="17.25" customHeight="1" x14ac:dyDescent="0.25">
      <c r="A1" s="154" t="s">
        <v>6</v>
      </c>
      <c r="B1" s="154"/>
      <c r="C1" s="154"/>
      <c r="D1" s="154"/>
      <c r="E1" s="154"/>
      <c r="F1" s="154"/>
      <c r="G1" s="154"/>
      <c r="H1" s="154"/>
      <c r="I1" s="12"/>
    </row>
    <row r="2" spans="1:9" ht="24" customHeight="1" x14ac:dyDescent="0.25">
      <c r="A2" s="154" t="s">
        <v>0</v>
      </c>
      <c r="B2" s="154"/>
      <c r="C2" s="154"/>
      <c r="D2" s="154"/>
      <c r="E2" s="154"/>
      <c r="F2" s="154"/>
      <c r="G2" s="154"/>
      <c r="H2" s="154"/>
      <c r="I2" s="12"/>
    </row>
    <row r="3" spans="1:9" ht="21.75" customHeight="1" x14ac:dyDescent="0.25">
      <c r="A3" s="154" t="s">
        <v>1</v>
      </c>
      <c r="B3" s="154"/>
      <c r="C3" s="154"/>
      <c r="D3" s="154"/>
      <c r="E3" s="154"/>
      <c r="F3" s="154"/>
      <c r="G3" s="154"/>
      <c r="H3" s="154"/>
      <c r="I3" s="12"/>
    </row>
    <row r="4" spans="1:9" ht="52.5" customHeight="1" x14ac:dyDescent="0.25">
      <c r="A4" s="159" t="s">
        <v>59</v>
      </c>
      <c r="B4" s="159"/>
      <c r="C4" s="159"/>
      <c r="D4" s="159"/>
      <c r="E4" s="159"/>
      <c r="F4" s="159"/>
      <c r="G4" s="159"/>
      <c r="H4" s="159"/>
    </row>
    <row r="5" spans="1:9" x14ac:dyDescent="0.25">
      <c r="A5" s="21"/>
      <c r="B5" s="21"/>
      <c r="C5" s="22"/>
      <c r="D5" s="23"/>
      <c r="E5" s="23"/>
      <c r="F5" s="23"/>
      <c r="G5" s="160" t="s">
        <v>42</v>
      </c>
      <c r="H5" s="160"/>
    </row>
    <row r="6" spans="1:9" s="24" customFormat="1" ht="31.5" customHeight="1" x14ac:dyDescent="0.25">
      <c r="A6" s="169" t="s">
        <v>43</v>
      </c>
      <c r="B6" s="169"/>
      <c r="C6" s="161" t="s">
        <v>44</v>
      </c>
      <c r="D6" s="166" t="s">
        <v>97</v>
      </c>
      <c r="E6" s="167"/>
      <c r="F6" s="167"/>
      <c r="G6" s="167"/>
      <c r="H6" s="168"/>
    </row>
    <row r="7" spans="1:9" s="24" customFormat="1" ht="14.25" x14ac:dyDescent="0.25">
      <c r="A7" s="169"/>
      <c r="B7" s="169"/>
      <c r="C7" s="162"/>
      <c r="D7" s="164" t="s">
        <v>45</v>
      </c>
      <c r="E7" s="166" t="s">
        <v>20</v>
      </c>
      <c r="F7" s="167"/>
      <c r="G7" s="167"/>
      <c r="H7" s="168"/>
    </row>
    <row r="8" spans="1:9" s="24" customFormat="1" ht="96" customHeight="1" x14ac:dyDescent="0.25">
      <c r="A8" s="25" t="s">
        <v>46</v>
      </c>
      <c r="B8" s="25" t="s">
        <v>47</v>
      </c>
      <c r="C8" s="163"/>
      <c r="D8" s="165"/>
      <c r="E8" s="26" t="s">
        <v>48</v>
      </c>
      <c r="F8" s="26" t="s">
        <v>49</v>
      </c>
      <c r="G8" s="26" t="s">
        <v>50</v>
      </c>
      <c r="H8" s="26" t="s">
        <v>51</v>
      </c>
    </row>
    <row r="9" spans="1:9" s="30" customFormat="1" ht="30.75" customHeight="1" x14ac:dyDescent="0.25">
      <c r="A9" s="27"/>
      <c r="B9" s="27"/>
      <c r="C9" s="28" t="s">
        <v>52</v>
      </c>
      <c r="D9" s="29">
        <f>D11</f>
        <v>0</v>
      </c>
      <c r="E9" s="29">
        <f t="shared" ref="E9:H9" si="0">E11</f>
        <v>0</v>
      </c>
      <c r="F9" s="29">
        <f t="shared" si="0"/>
        <v>-26880.000000000466</v>
      </c>
      <c r="G9" s="29">
        <f t="shared" si="0"/>
        <v>26880</v>
      </c>
      <c r="H9" s="29">
        <f t="shared" si="0"/>
        <v>0</v>
      </c>
    </row>
    <row r="10" spans="1:9" x14ac:dyDescent="0.25">
      <c r="A10" s="27"/>
      <c r="B10" s="27"/>
      <c r="C10" s="28" t="s">
        <v>53</v>
      </c>
      <c r="D10" s="29"/>
      <c r="E10" s="29"/>
      <c r="F10" s="29"/>
      <c r="G10" s="29"/>
      <c r="H10" s="29"/>
    </row>
    <row r="11" spans="1:9" s="30" customFormat="1" ht="51.75" x14ac:dyDescent="0.25">
      <c r="A11" s="31"/>
      <c r="B11" s="32"/>
      <c r="C11" s="32" t="s">
        <v>72</v>
      </c>
      <c r="D11" s="33">
        <f>D13</f>
        <v>0</v>
      </c>
      <c r="E11" s="33">
        <f t="shared" ref="E11:H11" si="1">E13</f>
        <v>0</v>
      </c>
      <c r="F11" s="33">
        <f t="shared" si="1"/>
        <v>-26880.000000000466</v>
      </c>
      <c r="G11" s="33">
        <f t="shared" si="1"/>
        <v>26880</v>
      </c>
      <c r="H11" s="33">
        <f t="shared" si="1"/>
        <v>0</v>
      </c>
    </row>
    <row r="12" spans="1:9" s="30" customFormat="1" x14ac:dyDescent="0.25">
      <c r="A12" s="31"/>
      <c r="B12" s="31"/>
      <c r="C12" s="31" t="s">
        <v>54</v>
      </c>
      <c r="D12" s="34"/>
      <c r="E12" s="34"/>
      <c r="F12" s="34"/>
      <c r="G12" s="34"/>
      <c r="H12" s="34"/>
    </row>
    <row r="13" spans="1:9" s="35" customFormat="1" ht="70.5" customHeight="1" x14ac:dyDescent="0.25">
      <c r="A13" s="50">
        <v>1049</v>
      </c>
      <c r="B13" s="50">
        <v>21001</v>
      </c>
      <c r="C13" s="51" t="s">
        <v>73</v>
      </c>
      <c r="D13" s="52">
        <f>D15+D31+D35+D39</f>
        <v>0</v>
      </c>
      <c r="E13" s="52">
        <f t="shared" ref="E13:H13" si="2">E15+E31+E35+E39</f>
        <v>0</v>
      </c>
      <c r="F13" s="52">
        <f t="shared" si="2"/>
        <v>-26880.000000000466</v>
      </c>
      <c r="G13" s="52">
        <f t="shared" si="2"/>
        <v>26880</v>
      </c>
      <c r="H13" s="52">
        <f t="shared" si="2"/>
        <v>0</v>
      </c>
    </row>
    <row r="14" spans="1:9" x14ac:dyDescent="0.25">
      <c r="A14" s="53"/>
      <c r="B14" s="53"/>
      <c r="C14" s="31" t="s">
        <v>54</v>
      </c>
      <c r="D14" s="54"/>
      <c r="E14" s="54"/>
      <c r="F14" s="54"/>
      <c r="G14" s="54"/>
      <c r="H14" s="54"/>
    </row>
    <row r="15" spans="1:9" s="35" customFormat="1" ht="42" customHeight="1" x14ac:dyDescent="0.25">
      <c r="A15" s="50"/>
      <c r="B15" s="50"/>
      <c r="C15" s="51" t="s">
        <v>88</v>
      </c>
      <c r="D15" s="52">
        <f>D17+D19+D21+D24</f>
        <v>2597566.7999999998</v>
      </c>
      <c r="E15" s="52">
        <f t="shared" ref="E15:H15" si="3">E17+E19+E21+E24</f>
        <v>0</v>
      </c>
      <c r="F15" s="52">
        <f t="shared" si="3"/>
        <v>2574886.7999999998</v>
      </c>
      <c r="G15" s="52">
        <f t="shared" si="3"/>
        <v>22680</v>
      </c>
      <c r="H15" s="52">
        <f t="shared" si="3"/>
        <v>0</v>
      </c>
    </row>
    <row r="16" spans="1:9" s="36" customFormat="1" x14ac:dyDescent="0.25">
      <c r="A16" s="55"/>
      <c r="B16" s="55"/>
      <c r="C16" s="56" t="s">
        <v>54</v>
      </c>
      <c r="D16" s="57"/>
      <c r="E16" s="57"/>
      <c r="F16" s="57"/>
      <c r="G16" s="57"/>
      <c r="H16" s="57"/>
    </row>
    <row r="17" spans="1:8" s="37" customFormat="1" ht="34.5" x14ac:dyDescent="0.25">
      <c r="A17" s="58"/>
      <c r="B17" s="58"/>
      <c r="C17" s="59" t="s">
        <v>74</v>
      </c>
      <c r="D17" s="60">
        <f>D18</f>
        <v>322900.2</v>
      </c>
      <c r="E17" s="60">
        <f t="shared" ref="E17:H17" si="4">E18</f>
        <v>0</v>
      </c>
      <c r="F17" s="60">
        <f t="shared" si="4"/>
        <v>322900.2</v>
      </c>
      <c r="G17" s="60">
        <f t="shared" si="4"/>
        <v>0</v>
      </c>
      <c r="H17" s="60">
        <f t="shared" si="4"/>
        <v>0</v>
      </c>
    </row>
    <row r="18" spans="1:8" x14ac:dyDescent="0.25">
      <c r="A18" s="53"/>
      <c r="B18" s="53"/>
      <c r="C18" s="61" t="s">
        <v>75</v>
      </c>
      <c r="D18" s="62">
        <f>SUM(E18:H18)</f>
        <v>322900.2</v>
      </c>
      <c r="E18" s="62"/>
      <c r="F18" s="62">
        <v>322900.2</v>
      </c>
      <c r="G18" s="62"/>
      <c r="H18" s="62"/>
    </row>
    <row r="19" spans="1:8" s="37" customFormat="1" ht="34.5" x14ac:dyDescent="0.25">
      <c r="A19" s="58"/>
      <c r="B19" s="58"/>
      <c r="C19" s="59" t="s">
        <v>76</v>
      </c>
      <c r="D19" s="60">
        <f>D20</f>
        <v>354168</v>
      </c>
      <c r="E19" s="60">
        <f t="shared" ref="E19" si="5">E20</f>
        <v>0</v>
      </c>
      <c r="F19" s="60">
        <f t="shared" ref="F19" si="6">F20</f>
        <v>354168</v>
      </c>
      <c r="G19" s="60">
        <f t="shared" ref="G19" si="7">G20</f>
        <v>0</v>
      </c>
      <c r="H19" s="60">
        <f t="shared" ref="H19" si="8">H20</f>
        <v>0</v>
      </c>
    </row>
    <row r="20" spans="1:8" s="36" customFormat="1" ht="34.5" x14ac:dyDescent="0.25">
      <c r="A20" s="55"/>
      <c r="B20" s="55"/>
      <c r="C20" s="63" t="s">
        <v>77</v>
      </c>
      <c r="D20" s="62">
        <f>SUM(E20:H20)</f>
        <v>354168</v>
      </c>
      <c r="E20" s="64"/>
      <c r="F20" s="64">
        <v>354168</v>
      </c>
      <c r="G20" s="64"/>
      <c r="H20" s="64"/>
    </row>
    <row r="21" spans="1:8" s="37" customFormat="1" ht="37.5" customHeight="1" x14ac:dyDescent="0.25">
      <c r="A21" s="58"/>
      <c r="B21" s="58"/>
      <c r="C21" s="59" t="s">
        <v>91</v>
      </c>
      <c r="D21" s="60">
        <f>D22+D23</f>
        <v>-30969.5</v>
      </c>
      <c r="E21" s="60">
        <f t="shared" ref="E21:H21" si="9">E22+E23</f>
        <v>0</v>
      </c>
      <c r="F21" s="60">
        <f t="shared" si="9"/>
        <v>-38529.5</v>
      </c>
      <c r="G21" s="60">
        <f t="shared" si="9"/>
        <v>7560</v>
      </c>
      <c r="H21" s="60">
        <f t="shared" si="9"/>
        <v>0</v>
      </c>
    </row>
    <row r="22" spans="1:8" ht="21" customHeight="1" x14ac:dyDescent="0.25">
      <c r="A22" s="53"/>
      <c r="B22" s="53"/>
      <c r="C22" s="61" t="s">
        <v>92</v>
      </c>
      <c r="D22" s="62">
        <f>SUM(E22:H22)</f>
        <v>7560</v>
      </c>
      <c r="E22" s="62"/>
      <c r="F22" s="62"/>
      <c r="G22" s="62">
        <v>7560</v>
      </c>
      <c r="H22" s="62"/>
    </row>
    <row r="23" spans="1:8" ht="36" customHeight="1" x14ac:dyDescent="0.25">
      <c r="A23" s="53"/>
      <c r="B23" s="53"/>
      <c r="C23" s="61" t="s">
        <v>94</v>
      </c>
      <c r="D23" s="62">
        <f>SUM(E23:H23)</f>
        <v>-38529.5</v>
      </c>
      <c r="E23" s="62"/>
      <c r="F23" s="62">
        <v>-38529.5</v>
      </c>
      <c r="G23" s="62"/>
      <c r="H23" s="62"/>
    </row>
    <row r="24" spans="1:8" s="37" customFormat="1" x14ac:dyDescent="0.25">
      <c r="A24" s="58"/>
      <c r="B24" s="58"/>
      <c r="C24" s="59" t="s">
        <v>78</v>
      </c>
      <c r="D24" s="60">
        <f>SUM(D25:D30)</f>
        <v>1951468.1</v>
      </c>
      <c r="E24" s="60">
        <f t="shared" ref="E24:H24" si="10">SUM(E25:E30)</f>
        <v>0</v>
      </c>
      <c r="F24" s="60">
        <f t="shared" si="10"/>
        <v>1936348.1</v>
      </c>
      <c r="G24" s="60">
        <f t="shared" si="10"/>
        <v>15120</v>
      </c>
      <c r="H24" s="60">
        <f t="shared" si="10"/>
        <v>0</v>
      </c>
    </row>
    <row r="25" spans="1:8" s="36" customFormat="1" x14ac:dyDescent="0.25">
      <c r="A25" s="55"/>
      <c r="B25" s="55"/>
      <c r="C25" s="63" t="s">
        <v>79</v>
      </c>
      <c r="D25" s="62">
        <f t="shared" ref="D25:D30" si="11">SUM(E25:H25)</f>
        <v>142193</v>
      </c>
      <c r="E25" s="64"/>
      <c r="F25" s="64">
        <v>142193</v>
      </c>
      <c r="G25" s="64"/>
      <c r="H25" s="64"/>
    </row>
    <row r="26" spans="1:8" s="36" customFormat="1" ht="34.5" x14ac:dyDescent="0.25">
      <c r="A26" s="55"/>
      <c r="B26" s="55"/>
      <c r="C26" s="63" t="s">
        <v>80</v>
      </c>
      <c r="D26" s="62">
        <f t="shared" si="11"/>
        <v>162224.29999999999</v>
      </c>
      <c r="E26" s="64"/>
      <c r="F26" s="64">
        <v>162224.29999999999</v>
      </c>
      <c r="G26" s="64"/>
      <c r="H26" s="64"/>
    </row>
    <row r="27" spans="1:8" s="36" customFormat="1" x14ac:dyDescent="0.25">
      <c r="A27" s="55"/>
      <c r="B27" s="55"/>
      <c r="C27" s="63" t="s">
        <v>81</v>
      </c>
      <c r="D27" s="62">
        <f t="shared" si="11"/>
        <v>255260</v>
      </c>
      <c r="E27" s="64"/>
      <c r="F27" s="64">
        <v>255260</v>
      </c>
      <c r="G27" s="64"/>
      <c r="H27" s="64"/>
    </row>
    <row r="28" spans="1:8" s="36" customFormat="1" ht="34.5" x14ac:dyDescent="0.25">
      <c r="A28" s="55"/>
      <c r="B28" s="55"/>
      <c r="C28" s="63" t="s">
        <v>82</v>
      </c>
      <c r="D28" s="62">
        <f t="shared" si="11"/>
        <v>969084.8</v>
      </c>
      <c r="E28" s="64"/>
      <c r="F28" s="64">
        <v>969084.8</v>
      </c>
      <c r="G28" s="64"/>
      <c r="H28" s="64"/>
    </row>
    <row r="29" spans="1:8" s="36" customFormat="1" ht="34.5" x14ac:dyDescent="0.25">
      <c r="A29" s="55"/>
      <c r="B29" s="55"/>
      <c r="C29" s="63" t="s">
        <v>83</v>
      </c>
      <c r="D29" s="62">
        <f t="shared" si="11"/>
        <v>407586</v>
      </c>
      <c r="E29" s="64"/>
      <c r="F29" s="64">
        <v>407586</v>
      </c>
      <c r="G29" s="64"/>
      <c r="H29" s="64"/>
    </row>
    <row r="30" spans="1:8" ht="34.5" x14ac:dyDescent="0.25">
      <c r="A30" s="53"/>
      <c r="B30" s="53"/>
      <c r="C30" s="61" t="s">
        <v>93</v>
      </c>
      <c r="D30" s="62">
        <f t="shared" si="11"/>
        <v>15120</v>
      </c>
      <c r="E30" s="62"/>
      <c r="F30" s="62"/>
      <c r="G30" s="62">
        <v>15120</v>
      </c>
      <c r="H30" s="62"/>
    </row>
    <row r="31" spans="1:8" s="35" customFormat="1" ht="34.5" x14ac:dyDescent="0.25">
      <c r="A31" s="50"/>
      <c r="B31" s="50"/>
      <c r="C31" s="65" t="s">
        <v>89</v>
      </c>
      <c r="D31" s="66">
        <f>D33+D34</f>
        <v>275617.90000000002</v>
      </c>
      <c r="E31" s="66">
        <f t="shared" ref="E31:H31" si="12">E33+E34</f>
        <v>0</v>
      </c>
      <c r="F31" s="66">
        <f t="shared" si="12"/>
        <v>271417.90000000002</v>
      </c>
      <c r="G31" s="66">
        <f t="shared" si="12"/>
        <v>4200</v>
      </c>
      <c r="H31" s="66">
        <f t="shared" si="12"/>
        <v>0</v>
      </c>
    </row>
    <row r="32" spans="1:8" x14ac:dyDescent="0.25">
      <c r="A32" s="53"/>
      <c r="B32" s="53"/>
      <c r="C32" s="56" t="s">
        <v>54</v>
      </c>
      <c r="D32" s="62"/>
      <c r="E32" s="62"/>
      <c r="F32" s="62"/>
      <c r="G32" s="62"/>
      <c r="H32" s="62"/>
    </row>
    <row r="33" spans="1:8" s="37" customFormat="1" ht="69" x14ac:dyDescent="0.25">
      <c r="A33" s="58"/>
      <c r="B33" s="58"/>
      <c r="C33" s="59" t="s">
        <v>84</v>
      </c>
      <c r="D33" s="60">
        <f>SUM(E33:H33)</f>
        <v>271417.90000000002</v>
      </c>
      <c r="E33" s="60"/>
      <c r="F33" s="60">
        <v>271417.90000000002</v>
      </c>
      <c r="G33" s="60"/>
      <c r="H33" s="60"/>
    </row>
    <row r="34" spans="1:8" s="37" customFormat="1" ht="34.5" x14ac:dyDescent="0.25">
      <c r="A34" s="58"/>
      <c r="B34" s="58"/>
      <c r="C34" s="59" t="s">
        <v>87</v>
      </c>
      <c r="D34" s="60">
        <f>SUM(E34:H34)</f>
        <v>4200</v>
      </c>
      <c r="E34" s="60"/>
      <c r="F34" s="60"/>
      <c r="G34" s="60">
        <v>4200</v>
      </c>
      <c r="H34" s="60"/>
    </row>
    <row r="35" spans="1:8" s="35" customFormat="1" ht="34.5" x14ac:dyDescent="0.25">
      <c r="A35" s="50"/>
      <c r="B35" s="50"/>
      <c r="C35" s="65" t="s">
        <v>90</v>
      </c>
      <c r="D35" s="66">
        <f>D37+D38</f>
        <v>411732.8</v>
      </c>
      <c r="E35" s="66">
        <f t="shared" ref="E35:H35" si="13">E37+E38</f>
        <v>0</v>
      </c>
      <c r="F35" s="66">
        <f t="shared" si="13"/>
        <v>411732.8</v>
      </c>
      <c r="G35" s="66">
        <f t="shared" si="13"/>
        <v>0</v>
      </c>
      <c r="H35" s="66">
        <f t="shared" si="13"/>
        <v>0</v>
      </c>
    </row>
    <row r="36" spans="1:8" x14ac:dyDescent="0.25">
      <c r="A36" s="53"/>
      <c r="B36" s="53"/>
      <c r="C36" s="56" t="s">
        <v>54</v>
      </c>
      <c r="D36" s="62"/>
      <c r="E36" s="62"/>
      <c r="F36" s="62"/>
      <c r="G36" s="62"/>
      <c r="H36" s="62"/>
    </row>
    <row r="37" spans="1:8" s="37" customFormat="1" ht="78" customHeight="1" x14ac:dyDescent="0.25">
      <c r="A37" s="58"/>
      <c r="B37" s="58"/>
      <c r="C37" s="59" t="s">
        <v>85</v>
      </c>
      <c r="D37" s="60">
        <f>SUM(E37:H37)</f>
        <v>5959.6</v>
      </c>
      <c r="E37" s="60"/>
      <c r="F37" s="60">
        <v>5959.6</v>
      </c>
      <c r="G37" s="60"/>
      <c r="H37" s="60"/>
    </row>
    <row r="38" spans="1:8" s="37" customFormat="1" ht="61.5" customHeight="1" x14ac:dyDescent="0.25">
      <c r="A38" s="58"/>
      <c r="B38" s="58"/>
      <c r="C38" s="59" t="s">
        <v>86</v>
      </c>
      <c r="D38" s="60">
        <f>SUM(E38:H38)</f>
        <v>405773.2</v>
      </c>
      <c r="E38" s="60"/>
      <c r="F38" s="60">
        <v>405773.2</v>
      </c>
      <c r="G38" s="60"/>
      <c r="H38" s="60"/>
    </row>
    <row r="39" spans="1:8" s="35" customFormat="1" ht="34.5" x14ac:dyDescent="0.25">
      <c r="A39" s="50"/>
      <c r="B39" s="50"/>
      <c r="C39" s="65" t="s">
        <v>96</v>
      </c>
      <c r="D39" s="60">
        <f>SUM(E39:H39)</f>
        <v>-3284917.5</v>
      </c>
      <c r="E39" s="66"/>
      <c r="F39" s="66">
        <v>-3284917.5</v>
      </c>
      <c r="G39" s="66"/>
      <c r="H39" s="66"/>
    </row>
  </sheetData>
  <mergeCells count="10">
    <mergeCell ref="A1:H1"/>
    <mergeCell ref="A2:H2"/>
    <mergeCell ref="A4:H4"/>
    <mergeCell ref="G5:H5"/>
    <mergeCell ref="C6:C8"/>
    <mergeCell ref="A3:H3"/>
    <mergeCell ref="D7:D8"/>
    <mergeCell ref="E7:H7"/>
    <mergeCell ref="D6:H6"/>
    <mergeCell ref="A6:B7"/>
  </mergeCells>
  <printOptions horizontalCentered="1"/>
  <pageMargins left="0.17" right="0.17" top="0.28999999999999998" bottom="0.46" header="0.17" footer="0.18"/>
  <pageSetup paperSize="9" scale="93" firstPageNumber="236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43" zoomScaleNormal="100" workbookViewId="0">
      <selection activeCell="D61" sqref="D61"/>
    </sheetView>
  </sheetViews>
  <sheetFormatPr defaultRowHeight="17.25" x14ac:dyDescent="0.25"/>
  <cols>
    <col min="1" max="1" width="7.42578125" style="113" customWidth="1"/>
    <col min="2" max="2" width="8.7109375" style="113" customWidth="1"/>
    <col min="3" max="3" width="53.28515625" style="110" customWidth="1"/>
    <col min="4" max="4" width="19" style="111" customWidth="1"/>
    <col min="5" max="6" width="22.7109375" style="111" customWidth="1"/>
    <col min="7" max="7" width="9.140625" style="110"/>
    <col min="8" max="8" width="18.28515625" style="110" bestFit="1" customWidth="1"/>
    <col min="9" max="9" width="18.7109375" style="110" bestFit="1" customWidth="1"/>
    <col min="10" max="10" width="18.85546875" style="110" bestFit="1" customWidth="1"/>
    <col min="11" max="16384" width="9.140625" style="110"/>
  </cols>
  <sheetData>
    <row r="1" spans="1:9" x14ac:dyDescent="0.25">
      <c r="A1" s="171" t="s">
        <v>12</v>
      </c>
      <c r="B1" s="171"/>
      <c r="C1" s="171"/>
      <c r="D1" s="171"/>
      <c r="E1" s="171"/>
      <c r="F1" s="171"/>
    </row>
    <row r="2" spans="1:9" x14ac:dyDescent="0.25">
      <c r="A2" s="171" t="s">
        <v>0</v>
      </c>
      <c r="B2" s="171"/>
      <c r="C2" s="171"/>
      <c r="D2" s="171"/>
      <c r="E2" s="171"/>
      <c r="F2" s="171"/>
    </row>
    <row r="3" spans="1:9" x14ac:dyDescent="0.25">
      <c r="A3" s="171" t="s">
        <v>1</v>
      </c>
      <c r="B3" s="171"/>
      <c r="C3" s="171"/>
      <c r="D3" s="171"/>
      <c r="E3" s="171"/>
      <c r="F3" s="171"/>
    </row>
    <row r="4" spans="1:9" x14ac:dyDescent="0.25">
      <c r="A4" s="171"/>
      <c r="B4" s="171"/>
      <c r="C4" s="171"/>
      <c r="D4" s="171"/>
      <c r="E4" s="171"/>
      <c r="F4" s="171"/>
    </row>
    <row r="5" spans="1:9" ht="48" customHeight="1" x14ac:dyDescent="0.25">
      <c r="A5" s="172" t="s">
        <v>69</v>
      </c>
      <c r="B5" s="172"/>
      <c r="C5" s="172"/>
      <c r="D5" s="172"/>
      <c r="E5" s="172"/>
      <c r="F5" s="172"/>
    </row>
    <row r="6" spans="1:9" x14ac:dyDescent="0.25">
      <c r="A6" s="21"/>
      <c r="B6" s="21"/>
      <c r="C6" s="107"/>
    </row>
    <row r="7" spans="1:9" s="112" customFormat="1" ht="52.5" customHeight="1" x14ac:dyDescent="0.25">
      <c r="A7" s="169" t="s">
        <v>43</v>
      </c>
      <c r="B7" s="169"/>
      <c r="C7" s="161" t="s">
        <v>44</v>
      </c>
      <c r="D7" s="170" t="s">
        <v>97</v>
      </c>
      <c r="E7" s="170"/>
      <c r="F7" s="170"/>
    </row>
    <row r="8" spans="1:9" s="112" customFormat="1" ht="52.5" x14ac:dyDescent="0.25">
      <c r="A8" s="25" t="s">
        <v>46</v>
      </c>
      <c r="B8" s="25" t="s">
        <v>47</v>
      </c>
      <c r="C8" s="163"/>
      <c r="D8" s="108" t="s">
        <v>21</v>
      </c>
      <c r="E8" s="108" t="s">
        <v>22</v>
      </c>
      <c r="F8" s="108" t="s">
        <v>23</v>
      </c>
    </row>
    <row r="9" spans="1:9" s="113" customFormat="1" x14ac:dyDescent="0.25">
      <c r="A9" s="27"/>
      <c r="B9" s="27"/>
      <c r="C9" s="46" t="s">
        <v>52</v>
      </c>
      <c r="D9" s="109">
        <f>D11</f>
        <v>0</v>
      </c>
      <c r="E9" s="109">
        <f t="shared" ref="E9:F9" si="0">E11</f>
        <v>0</v>
      </c>
      <c r="F9" s="109">
        <f t="shared" si="0"/>
        <v>0</v>
      </c>
    </row>
    <row r="10" spans="1:9" x14ac:dyDescent="0.25">
      <c r="A10" s="27"/>
      <c r="B10" s="27"/>
      <c r="C10" s="46" t="s">
        <v>53</v>
      </c>
      <c r="D10" s="109"/>
      <c r="E10" s="109"/>
      <c r="F10" s="109"/>
    </row>
    <row r="11" spans="1:9" s="113" customFormat="1" ht="51.75" x14ac:dyDescent="0.25">
      <c r="A11" s="114"/>
      <c r="B11" s="115"/>
      <c r="C11" s="115" t="s">
        <v>72</v>
      </c>
      <c r="D11" s="116">
        <f>D13</f>
        <v>0</v>
      </c>
      <c r="E11" s="116">
        <f t="shared" ref="E11:F11" si="1">E13</f>
        <v>0</v>
      </c>
      <c r="F11" s="116">
        <f t="shared" si="1"/>
        <v>0</v>
      </c>
    </row>
    <row r="12" spans="1:9" s="113" customFormat="1" x14ac:dyDescent="0.25">
      <c r="A12" s="114"/>
      <c r="B12" s="114"/>
      <c r="C12" s="114" t="s">
        <v>54</v>
      </c>
      <c r="D12" s="117"/>
      <c r="E12" s="117"/>
      <c r="F12" s="117"/>
    </row>
    <row r="13" spans="1:9" s="121" customFormat="1" ht="34.5" x14ac:dyDescent="0.25">
      <c r="A13" s="118">
        <v>1049</v>
      </c>
      <c r="B13" s="118">
        <v>21001</v>
      </c>
      <c r="C13" s="119" t="s">
        <v>73</v>
      </c>
      <c r="D13" s="120">
        <f>D15+D46</f>
        <v>0</v>
      </c>
      <c r="E13" s="120">
        <f t="shared" ref="E13:F13" si="2">E15+E46</f>
        <v>0</v>
      </c>
      <c r="F13" s="120">
        <f t="shared" si="2"/>
        <v>0</v>
      </c>
    </row>
    <row r="14" spans="1:9" x14ac:dyDescent="0.25">
      <c r="A14" s="122"/>
      <c r="B14" s="122"/>
      <c r="C14" s="123" t="s">
        <v>39</v>
      </c>
      <c r="D14" s="124"/>
      <c r="E14" s="124"/>
      <c r="F14" s="124"/>
    </row>
    <row r="15" spans="1:9" s="128" customFormat="1" ht="34.5" x14ac:dyDescent="0.25">
      <c r="A15" s="125"/>
      <c r="B15" s="125"/>
      <c r="C15" s="126" t="s">
        <v>98</v>
      </c>
      <c r="D15" s="127">
        <f>D17+D37+D41</f>
        <v>3064273.7</v>
      </c>
      <c r="E15" s="127">
        <f t="shared" ref="E15:F15" si="3">E17+E37+E41</f>
        <v>3606496.6000000006</v>
      </c>
      <c r="F15" s="127">
        <f t="shared" si="3"/>
        <v>3284917.4999999995</v>
      </c>
      <c r="I15" s="129"/>
    </row>
    <row r="16" spans="1:9" s="121" customFormat="1" x14ac:dyDescent="0.25">
      <c r="A16" s="130"/>
      <c r="B16" s="130"/>
      <c r="C16" s="123" t="s">
        <v>55</v>
      </c>
      <c r="D16" s="131"/>
      <c r="E16" s="131"/>
      <c r="F16" s="131"/>
    </row>
    <row r="17" spans="1:10" s="121" customFormat="1" ht="34.5" x14ac:dyDescent="0.25">
      <c r="A17" s="118"/>
      <c r="B17" s="118"/>
      <c r="C17" s="132" t="s">
        <v>88</v>
      </c>
      <c r="D17" s="120">
        <f t="shared" ref="D17:F17" si="4">D19+D24+D27+D30</f>
        <v>2988585</v>
      </c>
      <c r="E17" s="120">
        <f t="shared" si="4"/>
        <v>3271631.5000000005</v>
      </c>
      <c r="F17" s="120">
        <f t="shared" si="4"/>
        <v>2597566.7999999998</v>
      </c>
    </row>
    <row r="18" spans="1:10" s="136" customFormat="1" x14ac:dyDescent="0.25">
      <c r="A18" s="133"/>
      <c r="B18" s="133"/>
      <c r="C18" s="134" t="s">
        <v>54</v>
      </c>
      <c r="D18" s="135"/>
      <c r="E18" s="135"/>
      <c r="F18" s="135"/>
    </row>
    <row r="19" spans="1:10" s="128" customFormat="1" ht="34.5" x14ac:dyDescent="0.25">
      <c r="A19" s="137"/>
      <c r="B19" s="137"/>
      <c r="C19" s="138" t="s">
        <v>74</v>
      </c>
      <c r="D19" s="127">
        <f>SUM(D20:D23)</f>
        <v>2904794.1</v>
      </c>
      <c r="E19" s="127">
        <f t="shared" ref="E19:F19" si="5">SUM(E20:E23)</f>
        <v>2283954.2000000002</v>
      </c>
      <c r="F19" s="127">
        <f t="shared" si="5"/>
        <v>322900.2</v>
      </c>
      <c r="H19" s="139"/>
      <c r="I19" s="139"/>
      <c r="J19" s="139"/>
    </row>
    <row r="20" spans="1:10" ht="34.5" x14ac:dyDescent="0.25">
      <c r="A20" s="122"/>
      <c r="B20" s="122"/>
      <c r="C20" s="140" t="s">
        <v>75</v>
      </c>
      <c r="D20" s="141"/>
      <c r="E20" s="141">
        <v>129160.1</v>
      </c>
      <c r="F20" s="141">
        <f>'2'!D18</f>
        <v>322900.2</v>
      </c>
      <c r="H20" s="142"/>
      <c r="I20" s="142"/>
      <c r="J20" s="142"/>
    </row>
    <row r="21" spans="1:10" ht="34.5" x14ac:dyDescent="0.25">
      <c r="A21" s="122"/>
      <c r="B21" s="122"/>
      <c r="C21" s="140" t="s">
        <v>149</v>
      </c>
      <c r="D21" s="141">
        <v>1471766</v>
      </c>
      <c r="E21" s="141">
        <v>1221766</v>
      </c>
      <c r="F21" s="141">
        <v>0</v>
      </c>
      <c r="H21" s="142"/>
      <c r="I21" s="142"/>
      <c r="J21" s="142"/>
    </row>
    <row r="22" spans="1:10" ht="34.5" x14ac:dyDescent="0.25">
      <c r="A22" s="122"/>
      <c r="B22" s="122"/>
      <c r="C22" s="140" t="s">
        <v>150</v>
      </c>
      <c r="D22" s="141">
        <v>817803.10000000009</v>
      </c>
      <c r="E22" s="141">
        <v>567803.10000000009</v>
      </c>
      <c r="F22" s="141">
        <v>0</v>
      </c>
      <c r="H22" s="142"/>
      <c r="I22" s="142"/>
      <c r="J22" s="142"/>
    </row>
    <row r="23" spans="1:10" ht="34.5" x14ac:dyDescent="0.25">
      <c r="A23" s="122"/>
      <c r="B23" s="122"/>
      <c r="C23" s="140" t="s">
        <v>151</v>
      </c>
      <c r="D23" s="141">
        <v>615225</v>
      </c>
      <c r="E23" s="141">
        <v>365225</v>
      </c>
      <c r="F23" s="141">
        <v>0</v>
      </c>
      <c r="H23" s="142"/>
      <c r="I23" s="142"/>
      <c r="J23" s="142"/>
    </row>
    <row r="24" spans="1:10" s="128" customFormat="1" ht="34.5" x14ac:dyDescent="0.25">
      <c r="A24" s="137"/>
      <c r="B24" s="137"/>
      <c r="C24" s="138" t="s">
        <v>76</v>
      </c>
      <c r="D24" s="127">
        <f>SUM(D25:D26)</f>
        <v>122320.4</v>
      </c>
      <c r="E24" s="127">
        <f t="shared" ref="E24:F24" si="6">SUM(E25:E26)</f>
        <v>228987.6</v>
      </c>
      <c r="F24" s="127">
        <f t="shared" si="6"/>
        <v>354168</v>
      </c>
      <c r="H24" s="129"/>
      <c r="I24" s="129"/>
      <c r="J24" s="129"/>
    </row>
    <row r="25" spans="1:10" s="136" customFormat="1" ht="34.5" x14ac:dyDescent="0.25">
      <c r="A25" s="133"/>
      <c r="B25" s="133"/>
      <c r="C25" s="134" t="s">
        <v>77</v>
      </c>
      <c r="D25" s="143"/>
      <c r="E25" s="143">
        <v>141667.20000000001</v>
      </c>
      <c r="F25" s="141">
        <f>'2'!D20</f>
        <v>354168</v>
      </c>
      <c r="H25" s="144"/>
      <c r="I25" s="144"/>
      <c r="J25" s="144"/>
    </row>
    <row r="26" spans="1:10" s="136" customFormat="1" ht="34.5" x14ac:dyDescent="0.25">
      <c r="A26" s="133"/>
      <c r="B26" s="133"/>
      <c r="C26" s="134" t="s">
        <v>152</v>
      </c>
      <c r="D26" s="143">
        <v>122320.4</v>
      </c>
      <c r="E26" s="143">
        <v>87320.4</v>
      </c>
      <c r="F26" s="141">
        <v>0</v>
      </c>
      <c r="H26" s="144"/>
      <c r="I26" s="144"/>
      <c r="J26" s="144"/>
    </row>
    <row r="27" spans="1:10" s="128" customFormat="1" ht="34.5" x14ac:dyDescent="0.25">
      <c r="A27" s="137"/>
      <c r="B27" s="137"/>
      <c r="C27" s="138" t="s">
        <v>91</v>
      </c>
      <c r="D27" s="127">
        <f t="shared" ref="D27" si="7">D28+D29</f>
        <v>-38529.5</v>
      </c>
      <c r="E27" s="127">
        <f t="shared" ref="E27" si="8">E28+E29</f>
        <v>-30969.5</v>
      </c>
      <c r="F27" s="127">
        <f t="shared" ref="F27" si="9">F28+F29</f>
        <v>-30969.5</v>
      </c>
    </row>
    <row r="28" spans="1:10" x14ac:dyDescent="0.25">
      <c r="A28" s="122"/>
      <c r="B28" s="122"/>
      <c r="C28" s="140" t="s">
        <v>92</v>
      </c>
      <c r="D28" s="141"/>
      <c r="E28" s="141">
        <v>7560</v>
      </c>
      <c r="F28" s="141">
        <f>'2'!D22</f>
        <v>7560</v>
      </c>
    </row>
    <row r="29" spans="1:10" ht="34.5" x14ac:dyDescent="0.25">
      <c r="A29" s="122"/>
      <c r="B29" s="122"/>
      <c r="C29" s="140" t="s">
        <v>94</v>
      </c>
      <c r="D29" s="141">
        <v>-38529.5</v>
      </c>
      <c r="E29" s="141">
        <v>-38529.5</v>
      </c>
      <c r="F29" s="141">
        <f>'2'!D23</f>
        <v>-38529.5</v>
      </c>
    </row>
    <row r="30" spans="1:10" s="128" customFormat="1" x14ac:dyDescent="0.25">
      <c r="A30" s="137"/>
      <c r="B30" s="137"/>
      <c r="C30" s="138" t="s">
        <v>78</v>
      </c>
      <c r="D30" s="127">
        <f t="shared" ref="D30" si="10">SUM(D31:D36)</f>
        <v>0</v>
      </c>
      <c r="E30" s="127">
        <f t="shared" ref="E30" si="11">SUM(E31:E36)</f>
        <v>789659.20000000007</v>
      </c>
      <c r="F30" s="127">
        <f t="shared" ref="F30" si="12">SUM(F31:F36)</f>
        <v>1951468.1</v>
      </c>
    </row>
    <row r="31" spans="1:10" s="136" customFormat="1" ht="34.5" x14ac:dyDescent="0.25">
      <c r="A31" s="133"/>
      <c r="B31" s="133"/>
      <c r="C31" s="134" t="s">
        <v>79</v>
      </c>
      <c r="D31" s="143"/>
      <c r="E31" s="143">
        <v>56877.200000000004</v>
      </c>
      <c r="F31" s="141">
        <f>'2'!D25</f>
        <v>142193</v>
      </c>
    </row>
    <row r="32" spans="1:10" s="136" customFormat="1" ht="34.5" x14ac:dyDescent="0.25">
      <c r="A32" s="133"/>
      <c r="B32" s="133"/>
      <c r="C32" s="134" t="s">
        <v>80</v>
      </c>
      <c r="D32" s="143"/>
      <c r="E32" s="143">
        <v>64889.7</v>
      </c>
      <c r="F32" s="141">
        <f>'2'!D26</f>
        <v>162224.29999999999</v>
      </c>
    </row>
    <row r="33" spans="1:6" s="136" customFormat="1" ht="34.5" x14ac:dyDescent="0.25">
      <c r="A33" s="133"/>
      <c r="B33" s="133"/>
      <c r="C33" s="134" t="s">
        <v>81</v>
      </c>
      <c r="D33" s="143"/>
      <c r="E33" s="143">
        <v>102104</v>
      </c>
      <c r="F33" s="141">
        <f>'2'!D27</f>
        <v>255260</v>
      </c>
    </row>
    <row r="34" spans="1:6" s="136" customFormat="1" ht="34.5" x14ac:dyDescent="0.25">
      <c r="A34" s="133"/>
      <c r="B34" s="133"/>
      <c r="C34" s="134" t="s">
        <v>82</v>
      </c>
      <c r="D34" s="143"/>
      <c r="E34" s="143">
        <v>387633.9</v>
      </c>
      <c r="F34" s="141">
        <f>'2'!D28</f>
        <v>969084.8</v>
      </c>
    </row>
    <row r="35" spans="1:6" s="136" customFormat="1" ht="34.5" x14ac:dyDescent="0.25">
      <c r="A35" s="133"/>
      <c r="B35" s="133"/>
      <c r="C35" s="134" t="s">
        <v>83</v>
      </c>
      <c r="D35" s="143"/>
      <c r="E35" s="143">
        <v>163034.40000000002</v>
      </c>
      <c r="F35" s="141">
        <f>'2'!D29</f>
        <v>407586</v>
      </c>
    </row>
    <row r="36" spans="1:6" ht="34.5" x14ac:dyDescent="0.25">
      <c r="A36" s="122"/>
      <c r="B36" s="122"/>
      <c r="C36" s="140" t="s">
        <v>93</v>
      </c>
      <c r="D36" s="141"/>
      <c r="E36" s="141">
        <v>15120</v>
      </c>
      <c r="F36" s="141">
        <f>'2'!D30</f>
        <v>15120</v>
      </c>
    </row>
    <row r="37" spans="1:6" s="121" customFormat="1" ht="34.5" x14ac:dyDescent="0.25">
      <c r="A37" s="118"/>
      <c r="B37" s="118"/>
      <c r="C37" s="132" t="s">
        <v>89</v>
      </c>
      <c r="D37" s="131">
        <f t="shared" ref="D37:F37" si="13">D39+D40</f>
        <v>0</v>
      </c>
      <c r="E37" s="131">
        <f t="shared" si="13"/>
        <v>112767.2</v>
      </c>
      <c r="F37" s="131">
        <f t="shared" si="13"/>
        <v>275617.90000000002</v>
      </c>
    </row>
    <row r="38" spans="1:6" x14ac:dyDescent="0.25">
      <c r="A38" s="122"/>
      <c r="B38" s="122"/>
      <c r="C38" s="134" t="s">
        <v>54</v>
      </c>
      <c r="D38" s="141"/>
      <c r="E38" s="141"/>
      <c r="F38" s="141"/>
    </row>
    <row r="39" spans="1:6" s="128" customFormat="1" ht="86.25" x14ac:dyDescent="0.25">
      <c r="A39" s="137"/>
      <c r="B39" s="137"/>
      <c r="C39" s="138" t="s">
        <v>84</v>
      </c>
      <c r="D39" s="127"/>
      <c r="E39" s="127">
        <v>108567.2</v>
      </c>
      <c r="F39" s="127">
        <f>'2'!D33</f>
        <v>271417.90000000002</v>
      </c>
    </row>
    <row r="40" spans="1:6" s="128" customFormat="1" ht="51.75" x14ac:dyDescent="0.25">
      <c r="A40" s="137"/>
      <c r="B40" s="137"/>
      <c r="C40" s="138" t="s">
        <v>87</v>
      </c>
      <c r="D40" s="127"/>
      <c r="E40" s="127">
        <v>4200</v>
      </c>
      <c r="F40" s="127">
        <f>'2'!D34</f>
        <v>4200</v>
      </c>
    </row>
    <row r="41" spans="1:6" s="121" customFormat="1" ht="34.5" x14ac:dyDescent="0.25">
      <c r="A41" s="118"/>
      <c r="B41" s="118"/>
      <c r="C41" s="132" t="s">
        <v>90</v>
      </c>
      <c r="D41" s="131">
        <f>D43+D44+D45</f>
        <v>75688.7</v>
      </c>
      <c r="E41" s="131">
        <f t="shared" ref="E41:F41" si="14">E43+E44+E45</f>
        <v>222097.9</v>
      </c>
      <c r="F41" s="131">
        <f t="shared" si="14"/>
        <v>411732.8</v>
      </c>
    </row>
    <row r="42" spans="1:6" x14ac:dyDescent="0.25">
      <c r="A42" s="122"/>
      <c r="B42" s="122"/>
      <c r="C42" s="134" t="s">
        <v>54</v>
      </c>
      <c r="D42" s="141"/>
      <c r="E42" s="141"/>
      <c r="F42" s="141"/>
    </row>
    <row r="43" spans="1:6" s="128" customFormat="1" ht="86.25" x14ac:dyDescent="0.25">
      <c r="A43" s="137"/>
      <c r="B43" s="137"/>
      <c r="C43" s="138" t="s">
        <v>85</v>
      </c>
      <c r="D43" s="127"/>
      <c r="E43" s="127">
        <v>5959.6</v>
      </c>
      <c r="F43" s="127">
        <f>'2'!D37</f>
        <v>5959.6</v>
      </c>
    </row>
    <row r="44" spans="1:6" s="128" customFormat="1" ht="51.75" x14ac:dyDescent="0.25">
      <c r="A44" s="137"/>
      <c r="B44" s="137"/>
      <c r="C44" s="138" t="s">
        <v>86</v>
      </c>
      <c r="D44" s="127"/>
      <c r="E44" s="127">
        <v>162309.29999999999</v>
      </c>
      <c r="F44" s="127">
        <f>'2'!D38</f>
        <v>405773.2</v>
      </c>
    </row>
    <row r="45" spans="1:6" s="128" customFormat="1" ht="51.75" x14ac:dyDescent="0.25">
      <c r="A45" s="137"/>
      <c r="B45" s="137"/>
      <c r="C45" s="138" t="s">
        <v>153</v>
      </c>
      <c r="D45" s="127">
        <v>75688.7</v>
      </c>
      <c r="E45" s="127">
        <v>53829</v>
      </c>
      <c r="F45" s="127">
        <v>0</v>
      </c>
    </row>
    <row r="46" spans="1:6" s="128" customFormat="1" x14ac:dyDescent="0.25">
      <c r="A46" s="137"/>
      <c r="B46" s="137"/>
      <c r="C46" s="145" t="s">
        <v>99</v>
      </c>
      <c r="D46" s="127">
        <f>D48</f>
        <v>-3064273.7</v>
      </c>
      <c r="E46" s="127">
        <f t="shared" ref="E46:F46" si="15">E48</f>
        <v>-3606496.6</v>
      </c>
      <c r="F46" s="127">
        <f t="shared" si="15"/>
        <v>-3284917.5</v>
      </c>
    </row>
    <row r="47" spans="1:6" s="128" customFormat="1" x14ac:dyDescent="0.25">
      <c r="A47" s="137"/>
      <c r="B47" s="137"/>
      <c r="C47" s="123" t="s">
        <v>55</v>
      </c>
      <c r="D47" s="127"/>
      <c r="E47" s="127"/>
      <c r="F47" s="127"/>
    </row>
    <row r="48" spans="1:6" s="121" customFormat="1" ht="34.5" x14ac:dyDescent="0.25">
      <c r="A48" s="118"/>
      <c r="B48" s="118"/>
      <c r="C48" s="132" t="s">
        <v>96</v>
      </c>
      <c r="D48" s="131">
        <v>-3064273.7</v>
      </c>
      <c r="E48" s="131">
        <v>-3606496.6</v>
      </c>
      <c r="F48" s="127">
        <v>-3284917.5</v>
      </c>
    </row>
  </sheetData>
  <mergeCells count="8">
    <mergeCell ref="D7:F7"/>
    <mergeCell ref="A1:F1"/>
    <mergeCell ref="A2:F2"/>
    <mergeCell ref="A3:F3"/>
    <mergeCell ref="A4:F4"/>
    <mergeCell ref="A5:F5"/>
    <mergeCell ref="A7:B7"/>
    <mergeCell ref="C7:C8"/>
  </mergeCells>
  <printOptions horizontalCentered="1"/>
  <pageMargins left="0.17" right="0.17" top="0.28999999999999998" bottom="0.46" header="0.17" footer="0.18"/>
  <pageSetup paperSize="9" scale="93" firstPageNumber="236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zoomScaleNormal="100" zoomScaleSheetLayoutView="100" workbookViewId="0">
      <selection activeCell="C22" sqref="C22"/>
    </sheetView>
  </sheetViews>
  <sheetFormatPr defaultRowHeight="13.5" x14ac:dyDescent="0.25"/>
  <cols>
    <col min="1" max="1" width="28.5703125" style="77" customWidth="1"/>
    <col min="2" max="2" width="47.5703125" style="77" customWidth="1"/>
    <col min="3" max="5" width="15.28515625" style="77" customWidth="1"/>
    <col min="6" max="16384" width="9.140625" style="77"/>
  </cols>
  <sheetData>
    <row r="1" spans="1:5" ht="14.25" x14ac:dyDescent="0.25">
      <c r="E1" s="78" t="s">
        <v>110</v>
      </c>
    </row>
    <row r="2" spans="1:5" ht="47.25" customHeight="1" x14ac:dyDescent="0.25">
      <c r="C2" s="180" t="s">
        <v>111</v>
      </c>
      <c r="D2" s="180"/>
      <c r="E2" s="180"/>
    </row>
    <row r="3" spans="1:5" ht="43.5" customHeight="1" x14ac:dyDescent="0.25">
      <c r="A3" s="181" t="s">
        <v>112</v>
      </c>
      <c r="B3" s="181"/>
      <c r="C3" s="181"/>
      <c r="D3" s="181"/>
      <c r="E3" s="181"/>
    </row>
    <row r="5" spans="1:5" ht="42.75" customHeight="1" x14ac:dyDescent="0.25">
      <c r="A5" s="182" t="s">
        <v>72</v>
      </c>
      <c r="B5" s="182"/>
      <c r="C5" s="182"/>
      <c r="D5" s="182"/>
      <c r="E5" s="182"/>
    </row>
    <row r="6" spans="1:5" ht="16.5" x14ac:dyDescent="0.25">
      <c r="A6" s="175" t="s">
        <v>56</v>
      </c>
      <c r="B6" s="175"/>
      <c r="C6" s="175"/>
      <c r="D6" s="175"/>
      <c r="E6" s="175"/>
    </row>
    <row r="7" spans="1:5" ht="16.5" x14ac:dyDescent="0.25">
      <c r="A7" s="79" t="s">
        <v>24</v>
      </c>
      <c r="B7" s="175" t="s">
        <v>25</v>
      </c>
      <c r="C7" s="175"/>
      <c r="D7" s="175"/>
      <c r="E7" s="175"/>
    </row>
    <row r="8" spans="1:5" ht="16.5" x14ac:dyDescent="0.25">
      <c r="A8" s="80" t="s">
        <v>113</v>
      </c>
      <c r="B8" s="173" t="s">
        <v>114</v>
      </c>
      <c r="C8" s="173"/>
      <c r="D8" s="173"/>
      <c r="E8" s="173"/>
    </row>
    <row r="9" spans="1:5" ht="16.5" x14ac:dyDescent="0.25">
      <c r="A9" s="175" t="s">
        <v>26</v>
      </c>
      <c r="B9" s="175"/>
      <c r="C9" s="175"/>
      <c r="D9" s="175"/>
      <c r="E9" s="175"/>
    </row>
    <row r="10" spans="1:5" ht="63.75" customHeight="1" x14ac:dyDescent="0.25">
      <c r="A10" s="81" t="s">
        <v>27</v>
      </c>
      <c r="B10" s="80" t="s">
        <v>113</v>
      </c>
      <c r="C10" s="177" t="s">
        <v>132</v>
      </c>
      <c r="D10" s="178"/>
      <c r="E10" s="179"/>
    </row>
    <row r="11" spans="1:5" ht="33" x14ac:dyDescent="0.25">
      <c r="A11" s="81" t="s">
        <v>28</v>
      </c>
      <c r="B11" s="80" t="s">
        <v>116</v>
      </c>
      <c r="C11" s="82" t="s">
        <v>2</v>
      </c>
      <c r="D11" s="82" t="s">
        <v>3</v>
      </c>
      <c r="E11" s="82" t="s">
        <v>4</v>
      </c>
    </row>
    <row r="12" spans="1:5" ht="45.75" customHeight="1" x14ac:dyDescent="0.25">
      <c r="A12" s="81" t="s">
        <v>29</v>
      </c>
      <c r="B12" s="80" t="s">
        <v>117</v>
      </c>
      <c r="C12" s="81"/>
      <c r="D12" s="81"/>
      <c r="E12" s="81"/>
    </row>
    <row r="13" spans="1:5" ht="77.25" customHeight="1" x14ac:dyDescent="0.25">
      <c r="A13" s="81" t="s">
        <v>30</v>
      </c>
      <c r="B13" s="80" t="s">
        <v>118</v>
      </c>
      <c r="C13" s="81"/>
      <c r="D13" s="81"/>
      <c r="E13" s="81"/>
    </row>
    <row r="14" spans="1:5" ht="54.75" customHeight="1" x14ac:dyDescent="0.25">
      <c r="A14" s="81" t="s">
        <v>31</v>
      </c>
      <c r="B14" s="80" t="s">
        <v>119</v>
      </c>
      <c r="C14" s="81"/>
      <c r="D14" s="81"/>
      <c r="E14" s="81"/>
    </row>
    <row r="15" spans="1:5" ht="16.5" x14ac:dyDescent="0.25">
      <c r="A15" s="176" t="s">
        <v>32</v>
      </c>
      <c r="B15" s="176"/>
      <c r="C15" s="81"/>
      <c r="D15" s="81"/>
      <c r="E15" s="83"/>
    </row>
    <row r="16" spans="1:5" ht="16.5" x14ac:dyDescent="0.25">
      <c r="A16" s="173" t="s">
        <v>120</v>
      </c>
      <c r="B16" s="173"/>
      <c r="C16" s="84"/>
      <c r="D16" s="84"/>
      <c r="E16" s="90">
        <f>E17+E18+E19</f>
        <v>3</v>
      </c>
    </row>
    <row r="17" spans="1:5" ht="16.5" x14ac:dyDescent="0.25">
      <c r="A17" s="173" t="s">
        <v>121</v>
      </c>
      <c r="B17" s="173"/>
      <c r="C17" s="84"/>
      <c r="D17" s="84"/>
      <c r="E17" s="86"/>
    </row>
    <row r="18" spans="1:5" ht="16.5" x14ac:dyDescent="0.25">
      <c r="A18" s="173" t="s">
        <v>122</v>
      </c>
      <c r="B18" s="173"/>
      <c r="C18" s="87"/>
      <c r="D18" s="84"/>
      <c r="E18" s="88">
        <v>3</v>
      </c>
    </row>
    <row r="19" spans="1:5" ht="16.5" x14ac:dyDescent="0.25">
      <c r="A19" s="173" t="s">
        <v>123</v>
      </c>
      <c r="B19" s="173"/>
      <c r="C19" s="87"/>
      <c r="D19" s="87"/>
      <c r="E19" s="85"/>
    </row>
    <row r="20" spans="1:5" ht="16.5" x14ac:dyDescent="0.25">
      <c r="A20" s="173" t="s">
        <v>124</v>
      </c>
      <c r="B20" s="173"/>
      <c r="C20" s="84"/>
      <c r="D20" s="84"/>
      <c r="E20" s="84"/>
    </row>
    <row r="21" spans="1:5" ht="16.5" x14ac:dyDescent="0.25">
      <c r="A21" s="173" t="s">
        <v>125</v>
      </c>
      <c r="B21" s="173"/>
      <c r="C21" s="84"/>
      <c r="D21" s="84"/>
      <c r="E21" s="84"/>
    </row>
    <row r="22" spans="1:5" ht="16.5" x14ac:dyDescent="0.25">
      <c r="A22" s="174" t="s">
        <v>33</v>
      </c>
      <c r="B22" s="174"/>
      <c r="C22" s="89">
        <v>0</v>
      </c>
      <c r="D22" s="89">
        <v>0</v>
      </c>
      <c r="E22" s="89">
        <v>0</v>
      </c>
    </row>
  </sheetData>
  <mergeCells count="16">
    <mergeCell ref="B8:E8"/>
    <mergeCell ref="C2:E2"/>
    <mergeCell ref="A3:E3"/>
    <mergeCell ref="A5:E5"/>
    <mergeCell ref="A6:E6"/>
    <mergeCell ref="B7:E7"/>
    <mergeCell ref="A19:B19"/>
    <mergeCell ref="A20:B20"/>
    <mergeCell ref="A21:B21"/>
    <mergeCell ref="A22:B22"/>
    <mergeCell ref="A9:E9"/>
    <mergeCell ref="A15:B15"/>
    <mergeCell ref="A16:B16"/>
    <mergeCell ref="A17:B17"/>
    <mergeCell ref="A18:B18"/>
    <mergeCell ref="C10:E10"/>
  </mergeCells>
  <pageMargins left="0.25" right="0.27" top="0.75" bottom="0.75" header="0.3" footer="0.3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topLeftCell="A30" zoomScaleNormal="100" zoomScaleSheetLayoutView="85" workbookViewId="0">
      <selection activeCell="D45" sqref="D45"/>
    </sheetView>
  </sheetViews>
  <sheetFormatPr defaultColWidth="8.28515625" defaultRowHeight="12.75" x14ac:dyDescent="0.25"/>
  <cols>
    <col min="1" max="1" width="28.5703125" style="91" customWidth="1"/>
    <col min="2" max="2" width="47.7109375" style="91" customWidth="1"/>
    <col min="3" max="3" width="17.7109375" style="95" customWidth="1"/>
    <col min="4" max="4" width="17.28515625" style="95" customWidth="1"/>
    <col min="5" max="5" width="15.140625" style="95" customWidth="1"/>
    <col min="6" max="16384" width="8.28515625" style="91"/>
  </cols>
  <sheetData>
    <row r="1" spans="1:5" ht="14.25" x14ac:dyDescent="0.25">
      <c r="C1" s="77"/>
      <c r="D1" s="77"/>
      <c r="E1" s="78" t="s">
        <v>126</v>
      </c>
    </row>
    <row r="2" spans="1:5" ht="36" customHeight="1" x14ac:dyDescent="0.25">
      <c r="C2" s="180" t="s">
        <v>145</v>
      </c>
      <c r="D2" s="180"/>
      <c r="E2" s="180"/>
    </row>
    <row r="4" spans="1:5" ht="32.25" customHeight="1" x14ac:dyDescent="0.25">
      <c r="A4" s="181" t="s">
        <v>127</v>
      </c>
      <c r="B4" s="181"/>
      <c r="C4" s="181"/>
      <c r="D4" s="181"/>
      <c r="E4" s="181"/>
    </row>
    <row r="5" spans="1:5" ht="21.75" customHeight="1" x14ac:dyDescent="0.25">
      <c r="A5" s="92"/>
      <c r="B5" s="92"/>
      <c r="C5" s="92"/>
      <c r="D5" s="92"/>
      <c r="E5" s="92" t="s">
        <v>128</v>
      </c>
    </row>
    <row r="6" spans="1:5" ht="20.45" customHeight="1" x14ac:dyDescent="0.25">
      <c r="A6" s="183" t="s">
        <v>72</v>
      </c>
      <c r="B6" s="183"/>
      <c r="C6" s="183"/>
      <c r="D6" s="183"/>
      <c r="E6" s="183"/>
    </row>
    <row r="7" spans="1:5" ht="21.75" customHeight="1" x14ac:dyDescent="0.25">
      <c r="A7" s="175" t="s">
        <v>129</v>
      </c>
      <c r="B7" s="175"/>
      <c r="C7" s="175"/>
      <c r="D7" s="175"/>
      <c r="E7" s="175"/>
    </row>
    <row r="8" spans="1:5" ht="27.75" customHeight="1" x14ac:dyDescent="0.25">
      <c r="A8" s="79" t="s">
        <v>24</v>
      </c>
      <c r="B8" s="175" t="s">
        <v>25</v>
      </c>
      <c r="C8" s="175"/>
      <c r="D8" s="175"/>
      <c r="E8" s="175"/>
    </row>
    <row r="9" spans="1:5" ht="18.75" customHeight="1" x14ac:dyDescent="0.25">
      <c r="A9" s="80" t="s">
        <v>113</v>
      </c>
      <c r="B9" s="173" t="s">
        <v>114</v>
      </c>
      <c r="C9" s="173"/>
      <c r="D9" s="173"/>
      <c r="E9" s="173"/>
    </row>
    <row r="10" spans="1:5" ht="23.25" customHeight="1" x14ac:dyDescent="0.25">
      <c r="A10" s="175" t="s">
        <v>26</v>
      </c>
      <c r="B10" s="175"/>
      <c r="C10" s="175"/>
      <c r="D10" s="175"/>
      <c r="E10" s="175"/>
    </row>
    <row r="11" spans="1:5" ht="50.25" customHeight="1" x14ac:dyDescent="0.25">
      <c r="A11" s="81"/>
      <c r="B11" s="81"/>
      <c r="C11" s="177" t="s">
        <v>115</v>
      </c>
      <c r="D11" s="178"/>
      <c r="E11" s="179"/>
    </row>
    <row r="12" spans="1:5" ht="20.25" customHeight="1" x14ac:dyDescent="0.25">
      <c r="A12" s="81" t="s">
        <v>27</v>
      </c>
      <c r="B12" s="80" t="s">
        <v>113</v>
      </c>
      <c r="C12" s="176"/>
      <c r="D12" s="176"/>
      <c r="E12" s="176"/>
    </row>
    <row r="13" spans="1:5" ht="36.75" customHeight="1" x14ac:dyDescent="0.25">
      <c r="A13" s="81" t="s">
        <v>28</v>
      </c>
      <c r="B13" s="80" t="s">
        <v>116</v>
      </c>
      <c r="C13" s="82" t="s">
        <v>2</v>
      </c>
      <c r="D13" s="82" t="s">
        <v>3</v>
      </c>
      <c r="E13" s="82" t="s">
        <v>4</v>
      </c>
    </row>
    <row r="14" spans="1:5" ht="41.25" customHeight="1" x14ac:dyDescent="0.25">
      <c r="A14" s="81" t="s">
        <v>29</v>
      </c>
      <c r="B14" s="80" t="s">
        <v>117</v>
      </c>
      <c r="C14" s="81"/>
      <c r="D14" s="81"/>
      <c r="E14" s="81"/>
    </row>
    <row r="15" spans="1:5" ht="83.25" customHeight="1" x14ac:dyDescent="0.25">
      <c r="A15" s="81" t="s">
        <v>30</v>
      </c>
      <c r="B15" s="80" t="s">
        <v>118</v>
      </c>
      <c r="C15" s="81"/>
      <c r="D15" s="81"/>
      <c r="E15" s="81"/>
    </row>
    <row r="16" spans="1:5" ht="36.75" customHeight="1" x14ac:dyDescent="0.25">
      <c r="A16" s="81" t="s">
        <v>31</v>
      </c>
      <c r="B16" s="80" t="s">
        <v>119</v>
      </c>
      <c r="C16" s="81"/>
      <c r="D16" s="81"/>
      <c r="E16" s="81"/>
    </row>
    <row r="17" spans="1:5" ht="10.7" customHeight="1" x14ac:dyDescent="0.25">
      <c r="A17" s="81" t="s">
        <v>130</v>
      </c>
      <c r="B17" s="80" t="s">
        <v>130</v>
      </c>
      <c r="C17" s="81"/>
      <c r="D17" s="81"/>
      <c r="E17" s="81"/>
    </row>
    <row r="18" spans="1:5" ht="26.25" customHeight="1" x14ac:dyDescent="0.25">
      <c r="A18" s="176" t="s">
        <v>32</v>
      </c>
      <c r="B18" s="176"/>
      <c r="C18" s="81"/>
      <c r="D18" s="81"/>
      <c r="E18" s="81"/>
    </row>
    <row r="19" spans="1:5" ht="21" customHeight="1" x14ac:dyDescent="0.25">
      <c r="A19" s="173" t="s">
        <v>120</v>
      </c>
      <c r="B19" s="173"/>
      <c r="C19" s="84"/>
      <c r="D19" s="84"/>
      <c r="E19" s="93">
        <f>SUM(E20:E22)</f>
        <v>32.5</v>
      </c>
    </row>
    <row r="20" spans="1:5" ht="21" customHeight="1" x14ac:dyDescent="0.25">
      <c r="A20" s="173" t="s">
        <v>121</v>
      </c>
      <c r="B20" s="173"/>
      <c r="C20" s="84"/>
      <c r="D20" s="84"/>
      <c r="E20" s="93">
        <v>23.8</v>
      </c>
    </row>
    <row r="21" spans="1:5" ht="21" customHeight="1" x14ac:dyDescent="0.25">
      <c r="A21" s="173" t="s">
        <v>122</v>
      </c>
      <c r="B21" s="173"/>
      <c r="C21" s="84"/>
      <c r="D21" s="84"/>
      <c r="E21" s="93">
        <v>3</v>
      </c>
    </row>
    <row r="22" spans="1:5" ht="21" customHeight="1" x14ac:dyDescent="0.25">
      <c r="A22" s="173" t="s">
        <v>123</v>
      </c>
      <c r="B22" s="173"/>
      <c r="C22" s="84"/>
      <c r="D22" s="84"/>
      <c r="E22" s="93">
        <v>5.7</v>
      </c>
    </row>
    <row r="23" spans="1:5" ht="21" customHeight="1" x14ac:dyDescent="0.25">
      <c r="A23" s="173" t="s">
        <v>125</v>
      </c>
      <c r="B23" s="173"/>
      <c r="C23" s="94"/>
      <c r="D23" s="94"/>
      <c r="E23" s="93"/>
    </row>
    <row r="24" spans="1:5" ht="21" customHeight="1" x14ac:dyDescent="0.25">
      <c r="A24" s="174" t="s">
        <v>33</v>
      </c>
      <c r="B24" s="174"/>
      <c r="C24" s="94">
        <v>3064273.7</v>
      </c>
      <c r="D24" s="93">
        <v>3606496.6000000006</v>
      </c>
      <c r="E24" s="93">
        <v>3284917.4999999995</v>
      </c>
    </row>
    <row r="26" spans="1:5" ht="14.25" x14ac:dyDescent="0.25">
      <c r="E26" s="96" t="s">
        <v>131</v>
      </c>
    </row>
    <row r="27" spans="1:5" ht="20.45" customHeight="1" x14ac:dyDescent="0.25">
      <c r="A27" s="182" t="s">
        <v>99</v>
      </c>
      <c r="B27" s="182"/>
      <c r="C27" s="182"/>
      <c r="D27" s="182"/>
      <c r="E27" s="182"/>
    </row>
    <row r="28" spans="1:5" ht="21.75" customHeight="1" x14ac:dyDescent="0.25">
      <c r="A28" s="175" t="s">
        <v>129</v>
      </c>
      <c r="B28" s="175"/>
      <c r="C28" s="175"/>
      <c r="D28" s="175"/>
      <c r="E28" s="175"/>
    </row>
    <row r="29" spans="1:5" ht="27.75" customHeight="1" x14ac:dyDescent="0.25">
      <c r="A29" s="79" t="s">
        <v>24</v>
      </c>
      <c r="B29" s="175" t="s">
        <v>25</v>
      </c>
      <c r="C29" s="175"/>
      <c r="D29" s="175"/>
      <c r="E29" s="175"/>
    </row>
    <row r="30" spans="1:5" ht="18.75" customHeight="1" x14ac:dyDescent="0.25">
      <c r="A30" s="80" t="s">
        <v>113</v>
      </c>
      <c r="B30" s="173" t="s">
        <v>114</v>
      </c>
      <c r="C30" s="173"/>
      <c r="D30" s="173"/>
      <c r="E30" s="173"/>
    </row>
    <row r="31" spans="1:5" ht="23.25" customHeight="1" x14ac:dyDescent="0.25">
      <c r="A31" s="175" t="s">
        <v>26</v>
      </c>
      <c r="B31" s="175"/>
      <c r="C31" s="175"/>
      <c r="D31" s="175"/>
      <c r="E31" s="175"/>
    </row>
    <row r="32" spans="1:5" ht="50.25" customHeight="1" x14ac:dyDescent="0.25">
      <c r="A32" s="81"/>
      <c r="B32" s="81"/>
      <c r="C32" s="177" t="s">
        <v>115</v>
      </c>
      <c r="D32" s="178"/>
      <c r="E32" s="179"/>
    </row>
    <row r="33" spans="1:5" ht="20.25" customHeight="1" x14ac:dyDescent="0.25">
      <c r="A33" s="81" t="s">
        <v>27</v>
      </c>
      <c r="B33" s="80" t="s">
        <v>113</v>
      </c>
      <c r="C33" s="176"/>
      <c r="D33" s="176"/>
      <c r="E33" s="176"/>
    </row>
    <row r="34" spans="1:5" ht="36.75" customHeight="1" x14ac:dyDescent="0.25">
      <c r="A34" s="81" t="s">
        <v>28</v>
      </c>
      <c r="B34" s="80" t="s">
        <v>116</v>
      </c>
      <c r="C34" s="82" t="s">
        <v>2</v>
      </c>
      <c r="D34" s="82" t="s">
        <v>3</v>
      </c>
      <c r="E34" s="82" t="s">
        <v>4</v>
      </c>
    </row>
    <row r="35" spans="1:5" ht="41.25" customHeight="1" x14ac:dyDescent="0.25">
      <c r="A35" s="81" t="s">
        <v>29</v>
      </c>
      <c r="B35" s="80" t="s">
        <v>117</v>
      </c>
      <c r="C35" s="81"/>
      <c r="D35" s="81"/>
      <c r="E35" s="81"/>
    </row>
    <row r="36" spans="1:5" ht="83.25" customHeight="1" x14ac:dyDescent="0.25">
      <c r="A36" s="81" t="s">
        <v>30</v>
      </c>
      <c r="B36" s="80" t="s">
        <v>118</v>
      </c>
      <c r="C36" s="81"/>
      <c r="D36" s="81"/>
      <c r="E36" s="81"/>
    </row>
    <row r="37" spans="1:5" ht="36.75" customHeight="1" x14ac:dyDescent="0.25">
      <c r="A37" s="81" t="s">
        <v>31</v>
      </c>
      <c r="B37" s="80" t="s">
        <v>119</v>
      </c>
      <c r="C37" s="81"/>
      <c r="D37" s="81"/>
      <c r="E37" s="81"/>
    </row>
    <row r="38" spans="1:5" ht="10.7" customHeight="1" x14ac:dyDescent="0.25">
      <c r="A38" s="81" t="s">
        <v>130</v>
      </c>
      <c r="B38" s="80" t="s">
        <v>130</v>
      </c>
      <c r="C38" s="81"/>
      <c r="D38" s="81"/>
      <c r="E38" s="81"/>
    </row>
    <row r="39" spans="1:5" ht="26.25" customHeight="1" x14ac:dyDescent="0.25">
      <c r="A39" s="176" t="s">
        <v>32</v>
      </c>
      <c r="B39" s="176"/>
      <c r="C39" s="81"/>
      <c r="D39" s="81"/>
      <c r="E39" s="81"/>
    </row>
    <row r="40" spans="1:5" ht="21" customHeight="1" x14ac:dyDescent="0.25">
      <c r="A40" s="173" t="s">
        <v>120</v>
      </c>
      <c r="B40" s="173"/>
      <c r="C40" s="84"/>
      <c r="D40" s="84"/>
      <c r="E40" s="94">
        <f>SUM(E41:E43)</f>
        <v>-29.5</v>
      </c>
    </row>
    <row r="41" spans="1:5" ht="21" customHeight="1" x14ac:dyDescent="0.25">
      <c r="A41" s="173" t="s">
        <v>121</v>
      </c>
      <c r="B41" s="173"/>
      <c r="C41" s="84"/>
      <c r="D41" s="84"/>
      <c r="E41" s="94">
        <v>-23.8</v>
      </c>
    </row>
    <row r="42" spans="1:5" ht="21" customHeight="1" x14ac:dyDescent="0.25">
      <c r="A42" s="173" t="s">
        <v>122</v>
      </c>
      <c r="B42" s="173"/>
      <c r="C42" s="84"/>
      <c r="D42" s="84"/>
      <c r="E42" s="93"/>
    </row>
    <row r="43" spans="1:5" ht="21" customHeight="1" x14ac:dyDescent="0.25">
      <c r="A43" s="173" t="s">
        <v>123</v>
      </c>
      <c r="B43" s="173"/>
      <c r="C43" s="84"/>
      <c r="D43" s="84"/>
      <c r="E43" s="94">
        <v>-5.7</v>
      </c>
    </row>
    <row r="44" spans="1:5" ht="21" customHeight="1" x14ac:dyDescent="0.25">
      <c r="A44" s="173" t="s">
        <v>125</v>
      </c>
      <c r="B44" s="173"/>
      <c r="C44" s="84"/>
      <c r="D44" s="84"/>
      <c r="E44" s="84"/>
    </row>
    <row r="45" spans="1:5" ht="21" customHeight="1" x14ac:dyDescent="0.25">
      <c r="A45" s="174" t="s">
        <v>33</v>
      </c>
      <c r="B45" s="174"/>
      <c r="C45" s="93">
        <v>-3064273.7</v>
      </c>
      <c r="D45" s="93">
        <v>-3606496.6</v>
      </c>
      <c r="E45" s="93">
        <v>-3284917.5</v>
      </c>
    </row>
    <row r="48" spans="1:5" x14ac:dyDescent="0.25">
      <c r="C48" s="146"/>
      <c r="D48" s="146"/>
      <c r="E48" s="146"/>
    </row>
  </sheetData>
  <mergeCells count="30">
    <mergeCell ref="B9:E9"/>
    <mergeCell ref="C2:E2"/>
    <mergeCell ref="A4:E4"/>
    <mergeCell ref="A6:E6"/>
    <mergeCell ref="A7:E7"/>
    <mergeCell ref="B8:E8"/>
    <mergeCell ref="A22:B22"/>
    <mergeCell ref="A23:B23"/>
    <mergeCell ref="A24:B24"/>
    <mergeCell ref="A10:E10"/>
    <mergeCell ref="C12:E12"/>
    <mergeCell ref="A18:B18"/>
    <mergeCell ref="A19:B19"/>
    <mergeCell ref="A20:B20"/>
    <mergeCell ref="C32:E32"/>
    <mergeCell ref="C11:E11"/>
    <mergeCell ref="A45:B45"/>
    <mergeCell ref="A39:B39"/>
    <mergeCell ref="A40:B40"/>
    <mergeCell ref="A41:B41"/>
    <mergeCell ref="A42:B42"/>
    <mergeCell ref="A43:B43"/>
    <mergeCell ref="A44:B44"/>
    <mergeCell ref="A28:E28"/>
    <mergeCell ref="B29:E29"/>
    <mergeCell ref="B30:E30"/>
    <mergeCell ref="A31:E31"/>
    <mergeCell ref="C33:E33"/>
    <mergeCell ref="A27:E27"/>
    <mergeCell ref="A21:B21"/>
  </mergeCells>
  <pageMargins left="0.7" right="0.25" top="0.75" bottom="0.75" header="0.3" footer="0.3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opLeftCell="A13" workbookViewId="0">
      <selection activeCell="K10" sqref="K10"/>
    </sheetView>
  </sheetViews>
  <sheetFormatPr defaultRowHeight="17.25" x14ac:dyDescent="0.25"/>
  <cols>
    <col min="1" max="1" width="15.28515625" style="106" customWidth="1"/>
    <col min="2" max="2" width="31.7109375" style="40" customWidth="1"/>
    <col min="3" max="3" width="12" style="40" customWidth="1"/>
    <col min="4" max="4" width="16.7109375" style="40" customWidth="1"/>
    <col min="5" max="5" width="19.7109375" style="101" customWidth="1"/>
    <col min="6" max="6" width="16.42578125" style="101" customWidth="1"/>
    <col min="7" max="7" width="26.7109375" style="101" customWidth="1"/>
    <col min="8" max="9" width="9.140625" style="40"/>
    <col min="10" max="10" width="15.5703125" style="40" bestFit="1" customWidth="1"/>
    <col min="11" max="16384" width="9.140625" style="40"/>
  </cols>
  <sheetData>
    <row r="1" spans="1:10" s="43" customFormat="1" ht="17.25" customHeight="1" x14ac:dyDescent="0.25">
      <c r="A1" s="187" t="s">
        <v>58</v>
      </c>
      <c r="B1" s="187"/>
      <c r="C1" s="187"/>
      <c r="D1" s="187"/>
      <c r="E1" s="187"/>
      <c r="F1" s="187"/>
      <c r="G1" s="187"/>
    </row>
    <row r="2" spans="1:10" s="43" customFormat="1" ht="34.5" customHeight="1" x14ac:dyDescent="0.25">
      <c r="A2" s="187" t="s">
        <v>57</v>
      </c>
      <c r="B2" s="187"/>
      <c r="C2" s="187"/>
      <c r="D2" s="187"/>
      <c r="E2" s="187"/>
      <c r="F2" s="187"/>
      <c r="G2" s="187"/>
    </row>
    <row r="3" spans="1:10" s="43" customFormat="1" ht="27" customHeight="1" x14ac:dyDescent="0.25">
      <c r="A3" s="187" t="s">
        <v>1</v>
      </c>
      <c r="B3" s="187"/>
      <c r="C3" s="187"/>
      <c r="D3" s="187"/>
      <c r="E3" s="187"/>
      <c r="F3" s="187"/>
      <c r="G3" s="187"/>
    </row>
    <row r="6" spans="1:10" ht="55.5" customHeight="1" x14ac:dyDescent="0.25">
      <c r="A6" s="186" t="s">
        <v>146</v>
      </c>
      <c r="B6" s="186"/>
      <c r="C6" s="186"/>
      <c r="D6" s="186"/>
      <c r="E6" s="186"/>
      <c r="F6" s="186"/>
      <c r="G6" s="186"/>
    </row>
    <row r="7" spans="1:10" ht="78.75" customHeight="1" x14ac:dyDescent="0.25">
      <c r="A7" s="190" t="s">
        <v>61</v>
      </c>
      <c r="B7" s="191" t="s">
        <v>62</v>
      </c>
      <c r="C7" s="191" t="s">
        <v>63</v>
      </c>
      <c r="D7" s="191" t="s">
        <v>64</v>
      </c>
      <c r="E7" s="192" t="s">
        <v>65</v>
      </c>
      <c r="F7" s="189" t="s">
        <v>115</v>
      </c>
      <c r="G7" s="189"/>
    </row>
    <row r="8" spans="1:10" ht="34.5" x14ac:dyDescent="0.25">
      <c r="A8" s="190"/>
      <c r="B8" s="191"/>
      <c r="C8" s="191"/>
      <c r="D8" s="191"/>
      <c r="E8" s="192"/>
      <c r="F8" s="97" t="s">
        <v>66</v>
      </c>
      <c r="G8" s="97" t="s">
        <v>67</v>
      </c>
    </row>
    <row r="9" spans="1:10" s="44" customFormat="1" x14ac:dyDescent="0.25">
      <c r="A9" s="188" t="s">
        <v>98</v>
      </c>
      <c r="B9" s="188"/>
      <c r="C9" s="188"/>
      <c r="D9" s="188"/>
      <c r="E9" s="188"/>
      <c r="F9" s="188"/>
      <c r="G9" s="98">
        <f>G10</f>
        <v>3284917.5</v>
      </c>
    </row>
    <row r="10" spans="1:10" ht="39" customHeight="1" x14ac:dyDescent="0.25">
      <c r="A10" s="103" t="s">
        <v>133</v>
      </c>
      <c r="B10" s="41" t="s">
        <v>134</v>
      </c>
      <c r="C10" s="41" t="s">
        <v>135</v>
      </c>
      <c r="D10" s="184" t="s">
        <v>104</v>
      </c>
      <c r="E10" s="184"/>
      <c r="F10" s="184"/>
      <c r="G10" s="99">
        <f>G11</f>
        <v>3284917.5</v>
      </c>
    </row>
    <row r="11" spans="1:10" ht="45.75" customHeight="1" x14ac:dyDescent="0.25">
      <c r="A11" s="104" t="s">
        <v>148</v>
      </c>
      <c r="B11" s="184" t="s">
        <v>73</v>
      </c>
      <c r="C11" s="184"/>
      <c r="D11" s="184"/>
      <c r="E11" s="184"/>
      <c r="F11" s="184"/>
      <c r="G11" s="99">
        <f>G12+G15</f>
        <v>3284917.5</v>
      </c>
    </row>
    <row r="12" spans="1:10" x14ac:dyDescent="0.25">
      <c r="A12" s="185" t="s">
        <v>136</v>
      </c>
      <c r="B12" s="185"/>
      <c r="C12" s="185"/>
      <c r="D12" s="185"/>
      <c r="E12" s="185"/>
      <c r="F12" s="185"/>
      <c r="G12" s="99">
        <f>G13+G14</f>
        <v>3199003</v>
      </c>
    </row>
    <row r="13" spans="1:10" ht="58.5" customHeight="1" x14ac:dyDescent="0.25">
      <c r="A13" s="104" t="s">
        <v>95</v>
      </c>
      <c r="B13" s="47" t="s">
        <v>137</v>
      </c>
      <c r="C13" s="47" t="s">
        <v>138</v>
      </c>
      <c r="D13" s="47" t="s">
        <v>68</v>
      </c>
      <c r="E13" s="100">
        <v>38100000</v>
      </c>
      <c r="F13" s="99">
        <v>-1</v>
      </c>
      <c r="G13" s="99">
        <f>F13*E13/1000</f>
        <v>-38100</v>
      </c>
    </row>
    <row r="14" spans="1:10" ht="68.25" customHeight="1" x14ac:dyDescent="0.25">
      <c r="A14" s="104">
        <v>45231177</v>
      </c>
      <c r="B14" s="47" t="s">
        <v>137</v>
      </c>
      <c r="C14" s="47" t="s">
        <v>144</v>
      </c>
      <c r="D14" s="47" t="s">
        <v>68</v>
      </c>
      <c r="E14" s="100">
        <v>3237103000</v>
      </c>
      <c r="F14" s="100">
        <v>1</v>
      </c>
      <c r="G14" s="99">
        <f>F14*E14/1000</f>
        <v>3237103</v>
      </c>
      <c r="J14" s="102"/>
    </row>
    <row r="15" spans="1:10" x14ac:dyDescent="0.25">
      <c r="A15" s="185" t="s">
        <v>147</v>
      </c>
      <c r="B15" s="185"/>
      <c r="C15" s="185"/>
      <c r="D15" s="185"/>
      <c r="E15" s="185"/>
      <c r="F15" s="185"/>
      <c r="G15" s="99">
        <f>SUM(G16:G22)</f>
        <v>85914.5</v>
      </c>
    </row>
    <row r="16" spans="1:10" ht="34.5" x14ac:dyDescent="0.25">
      <c r="A16" s="105" t="s">
        <v>139</v>
      </c>
      <c r="B16" s="48" t="s">
        <v>140</v>
      </c>
      <c r="C16" s="49" t="s">
        <v>71</v>
      </c>
      <c r="D16" s="49" t="s">
        <v>68</v>
      </c>
      <c r="E16" s="99">
        <v>145000</v>
      </c>
      <c r="F16" s="99">
        <v>-1</v>
      </c>
      <c r="G16" s="99">
        <f t="shared" ref="G16:G22" si="0">F16*E16/1000</f>
        <v>-145</v>
      </c>
    </row>
    <row r="17" spans="1:7" ht="34.5" x14ac:dyDescent="0.25">
      <c r="A17" s="105">
        <v>71351540</v>
      </c>
      <c r="B17" s="48" t="s">
        <v>140</v>
      </c>
      <c r="C17" s="49" t="s">
        <v>71</v>
      </c>
      <c r="D17" s="49" t="s">
        <v>68</v>
      </c>
      <c r="E17" s="99">
        <v>40088000</v>
      </c>
      <c r="F17" s="99">
        <v>1</v>
      </c>
      <c r="G17" s="99">
        <f t="shared" si="0"/>
        <v>40088</v>
      </c>
    </row>
    <row r="18" spans="1:7" ht="34.5" x14ac:dyDescent="0.25">
      <c r="A18" s="105" t="s">
        <v>141</v>
      </c>
      <c r="B18" s="48" t="s">
        <v>142</v>
      </c>
      <c r="C18" s="49" t="s">
        <v>143</v>
      </c>
      <c r="D18" s="49" t="s">
        <v>68</v>
      </c>
      <c r="E18" s="99">
        <v>284500</v>
      </c>
      <c r="F18" s="99">
        <v>-1</v>
      </c>
      <c r="G18" s="99">
        <f t="shared" si="0"/>
        <v>-284.5</v>
      </c>
    </row>
    <row r="19" spans="1:7" ht="34.5" x14ac:dyDescent="0.25">
      <c r="A19" s="105">
        <v>98111140</v>
      </c>
      <c r="B19" s="48" t="s">
        <v>142</v>
      </c>
      <c r="C19" s="49" t="s">
        <v>143</v>
      </c>
      <c r="D19" s="49" t="s">
        <v>68</v>
      </c>
      <c r="E19" s="99">
        <v>19376000</v>
      </c>
      <c r="F19" s="99">
        <v>1</v>
      </c>
      <c r="G19" s="99">
        <f t="shared" si="0"/>
        <v>19376</v>
      </c>
    </row>
    <row r="20" spans="1:7" ht="51.75" x14ac:dyDescent="0.25">
      <c r="A20" s="103">
        <v>71241200</v>
      </c>
      <c r="B20" s="42" t="s">
        <v>70</v>
      </c>
      <c r="C20" s="49" t="s">
        <v>143</v>
      </c>
      <c r="D20" s="41" t="s">
        <v>68</v>
      </c>
      <c r="E20" s="99">
        <v>7560000</v>
      </c>
      <c r="F20" s="99">
        <v>1</v>
      </c>
      <c r="G20" s="99">
        <f t="shared" si="0"/>
        <v>7560</v>
      </c>
    </row>
    <row r="21" spans="1:7" ht="51.75" x14ac:dyDescent="0.25">
      <c r="A21" s="103">
        <v>71241200</v>
      </c>
      <c r="B21" s="42" t="s">
        <v>70</v>
      </c>
      <c r="C21" s="49" t="s">
        <v>143</v>
      </c>
      <c r="D21" s="49" t="s">
        <v>68</v>
      </c>
      <c r="E21" s="99">
        <v>15120000</v>
      </c>
      <c r="F21" s="99">
        <v>1</v>
      </c>
      <c r="G21" s="99">
        <f t="shared" si="0"/>
        <v>15120</v>
      </c>
    </row>
    <row r="22" spans="1:7" ht="51.75" x14ac:dyDescent="0.25">
      <c r="A22" s="103">
        <v>71241200</v>
      </c>
      <c r="B22" s="42" t="s">
        <v>70</v>
      </c>
      <c r="C22" s="49" t="s">
        <v>143</v>
      </c>
      <c r="D22" s="49" t="s">
        <v>68</v>
      </c>
      <c r="E22" s="99">
        <v>4200000</v>
      </c>
      <c r="F22" s="99">
        <v>1</v>
      </c>
      <c r="G22" s="99">
        <f t="shared" si="0"/>
        <v>4200</v>
      </c>
    </row>
  </sheetData>
  <mergeCells count="15">
    <mergeCell ref="D10:F10"/>
    <mergeCell ref="B11:F11"/>
    <mergeCell ref="A15:F15"/>
    <mergeCell ref="A6:G6"/>
    <mergeCell ref="A1:G1"/>
    <mergeCell ref="A2:G2"/>
    <mergeCell ref="A3:G3"/>
    <mergeCell ref="A9:F9"/>
    <mergeCell ref="F7:G7"/>
    <mergeCell ref="A7:A8"/>
    <mergeCell ref="B7:B8"/>
    <mergeCell ref="C7:C8"/>
    <mergeCell ref="D7:D8"/>
    <mergeCell ref="E7:E8"/>
    <mergeCell ref="A12:F12"/>
  </mergeCells>
  <pageMargins left="0.28000000000000003" right="0.25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1</vt:lpstr>
      <vt:lpstr>2</vt:lpstr>
      <vt:lpstr>3</vt:lpstr>
      <vt:lpstr>4</vt:lpstr>
      <vt:lpstr>5</vt:lpstr>
      <vt:lpstr>6</vt:lpstr>
      <vt:lpstr>'1'!Print_Titles</vt:lpstr>
      <vt:lpstr>'2'!Print_Titles</vt:lpstr>
      <vt:lpstr>'3'!Print_Titles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Ashot Tsormutyan</dc:creator>
  <cp:keywords>Mulberry 2.0</cp:keywords>
  <cp:lastModifiedBy>Arpine Martirosyan</cp:lastModifiedBy>
  <cp:lastPrinted>2019-06-19T13:54:22Z</cp:lastPrinted>
  <dcterms:created xsi:type="dcterms:W3CDTF">2019-06-13T06:55:49Z</dcterms:created>
  <dcterms:modified xsi:type="dcterms:W3CDTF">2019-06-19T13:54:23Z</dcterms:modified>
</cp:coreProperties>
</file>