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705" windowWidth="14805" windowHeight="7410" activeTab="3"/>
  </bookViews>
  <sheets>
    <sheet name="1" sheetId="5" r:id="rId1"/>
    <sheet name="2" sheetId="6" r:id="rId2"/>
    <sheet name="3" sheetId="7" r:id="rId3"/>
    <sheet name="4" sheetId="8" r:id="rId4"/>
  </sheets>
  <definedNames>
    <definedName name="_xlnm._FilterDatabase" localSheetId="0" hidden="1">'1'!$A$9:$F$41</definedName>
    <definedName name="_xlnm._FilterDatabase" localSheetId="1" hidden="1">'2'!$A$9:$G$55</definedName>
    <definedName name="_xlnm._FilterDatabase" localSheetId="3" hidden="1">'4'!$B$10:$K$10</definedName>
  </definedNames>
  <calcPr calcId="162913"/>
</workbook>
</file>

<file path=xl/calcChain.xml><?xml version="1.0" encoding="utf-8"?>
<calcChain xmlns="http://schemas.openxmlformats.org/spreadsheetml/2006/main">
  <c r="J11" i="8" l="1"/>
  <c r="J16" i="8"/>
  <c r="J15" i="8" l="1"/>
  <c r="H17" i="8"/>
  <c r="B15" i="8"/>
  <c r="B12" i="8"/>
  <c r="J20" i="8"/>
  <c r="J19" i="8" s="1"/>
  <c r="D40" i="7"/>
  <c r="D38" i="7"/>
  <c r="D36" i="7"/>
  <c r="B36" i="7"/>
  <c r="D28" i="7"/>
  <c r="B25" i="7"/>
  <c r="J18" i="8" l="1"/>
  <c r="D24" i="7" l="1"/>
  <c r="D22" i="7"/>
  <c r="D20" i="7"/>
  <c r="B20" i="7"/>
  <c r="F23" i="6" l="1"/>
  <c r="F21" i="6" s="1"/>
  <c r="G72" i="6" l="1"/>
  <c r="F72" i="6"/>
  <c r="D64" i="6" s="1"/>
  <c r="G49" i="6"/>
  <c r="F49" i="6"/>
  <c r="E20" i="7" l="1"/>
  <c r="E64" i="6"/>
  <c r="E36" i="7"/>
  <c r="E30" i="7" s="1"/>
  <c r="F19" i="5"/>
  <c r="F18" i="5" s="1"/>
  <c r="E19" i="5"/>
  <c r="E18" i="5" s="1"/>
  <c r="F23" i="5"/>
  <c r="F22" i="5" s="1"/>
  <c r="E23" i="5"/>
  <c r="E22" i="5" s="1"/>
  <c r="E16" i="5" s="1"/>
  <c r="F16" i="5" l="1"/>
  <c r="E14" i="5"/>
  <c r="E12" i="5" s="1"/>
  <c r="H14" i="8"/>
  <c r="J13" i="8"/>
  <c r="J12" i="8" s="1"/>
  <c r="G23" i="6" l="1"/>
  <c r="G21" i="6" l="1"/>
  <c r="E25" i="7"/>
  <c r="E14" i="7" s="1"/>
  <c r="E32" i="5"/>
  <c r="E30" i="5" s="1"/>
  <c r="E28" i="5" l="1"/>
  <c r="E26" i="5" s="1"/>
  <c r="E10" i="5" s="1"/>
  <c r="F14" i="5"/>
  <c r="F12" i="5" s="1"/>
  <c r="F32" i="5" l="1"/>
  <c r="F30" i="5" s="1"/>
  <c r="F28" i="5" s="1"/>
  <c r="F26" i="5" l="1"/>
  <c r="F10" i="5" l="1"/>
</calcChain>
</file>

<file path=xl/sharedStrings.xml><?xml version="1.0" encoding="utf-8"?>
<sst xmlns="http://schemas.openxmlformats.org/spreadsheetml/2006/main" count="214" uniqueCount="143">
  <si>
    <t>Հավելված N 1</t>
  </si>
  <si>
    <t>Հավելված N 2</t>
  </si>
  <si>
    <t>այդ թվում`</t>
  </si>
  <si>
    <t xml:space="preserve">ՀՀ կառավարության </t>
  </si>
  <si>
    <t>Բաժինը</t>
  </si>
  <si>
    <t>Խումբը</t>
  </si>
  <si>
    <t>Դասը</t>
  </si>
  <si>
    <t>ԸՆԴԱՄԵՆԸ` ԾԱԽՍԵՐ</t>
  </si>
  <si>
    <t>ԱՌՈՂՋԱՊԱՀՈՒԹՅՈՒՆ</t>
  </si>
  <si>
    <t>07</t>
  </si>
  <si>
    <t>01</t>
  </si>
  <si>
    <t>ՀՀ առողջապահության նախարարություն</t>
  </si>
  <si>
    <t>Ցուցանիշների փոփոխությունը (ավելացումները նշված են դրական նշանով, իսկ նվազեցումները` փակագծերում)</t>
  </si>
  <si>
    <t>Չափորոշիչներ</t>
  </si>
  <si>
    <t>ոչ ֆինանսական ցուցանիշներ</t>
  </si>
  <si>
    <t>Ծրագրային դասիչը</t>
  </si>
  <si>
    <t>Բաժին 2</t>
  </si>
  <si>
    <t>Գերատեսչության կողմից իրականացվող քաղաքականության միջոցառումների ծրագրային խմբավորումը</t>
  </si>
  <si>
    <t>Ծրագիրը/քաղաքականության միջոցառումը</t>
  </si>
  <si>
    <t>ծրագիրը</t>
  </si>
  <si>
    <t>միջոցառումը</t>
  </si>
  <si>
    <t>Գործառական դասիչը (բաժին/խումբ/դաս)</t>
  </si>
  <si>
    <t>Ցուցանիշների փոփոխությունը (ավելացումները նշված են դրական նշանով, իսկ նվազեցումները` փակագծերում)</t>
  </si>
  <si>
    <t>Աղյուսակ  1</t>
  </si>
  <si>
    <t>ԾՐԱԳԻՐ</t>
  </si>
  <si>
    <t>Ցուցանիշների փոփոխությունը  (ավելացումները նշված են դրական նշանով, իսկ նվազեցումները` փակագծերում)</t>
  </si>
  <si>
    <t>Աղյուսակ  2</t>
  </si>
  <si>
    <t>Բյուջետային ծախսերի գործառական դասակարգման բաժինների, խմբերի և դասերի անվանումները</t>
  </si>
  <si>
    <t xml:space="preserve">Ծրագիրը (ծրագրերը), որի (որոնց) շրջանակներում իրականացվում է քաղաքականության միջոցառումը </t>
  </si>
  <si>
    <t>Վերջնական արդյունքի նկարագրությունը </t>
  </si>
  <si>
    <t>Ծրագրի նկարագրությունը</t>
  </si>
  <si>
    <t>Վերջնական արդյունքի նկարագրությունը</t>
  </si>
  <si>
    <t>Գնման առարկայի</t>
  </si>
  <si>
    <t>Գնման ձևը (ընթացակարգը)</t>
  </si>
  <si>
    <t>Չափի միավորը</t>
  </si>
  <si>
    <t>Միավորի գինը                 (ՀՀ դրամ)</t>
  </si>
  <si>
    <t>Քանակը</t>
  </si>
  <si>
    <t>Միջանցիկ կոդը` ըստ CPV դասակարգման</t>
  </si>
  <si>
    <t>անվանումը</t>
  </si>
  <si>
    <t>Ցուցանիշների փոփոխությունը (ավելացումները նշված են դրական նշանով, իսկ նվազեցումները` փակագծերում)                                 (հազ. դրամ)</t>
  </si>
  <si>
    <t>Բաժին 07</t>
  </si>
  <si>
    <t>որից`</t>
  </si>
  <si>
    <t>ֆինանսական ցուցանիշներ</t>
  </si>
  <si>
    <t>1. Քաղաքականության միջոցառումներ </t>
  </si>
  <si>
    <t>Անվանումը </t>
  </si>
  <si>
    <t>Նկարագրությունը 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</si>
  <si>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</si>
  <si>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</si>
  <si>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</si>
  <si>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>ՀՀ կառավարության պահուստային ֆոնդ</t>
  </si>
  <si>
    <t>01. ՀՀ կառավարության պահուստային ֆոնդ</t>
  </si>
  <si>
    <t>ՀՀ կառավարություն</t>
  </si>
  <si>
    <t>Հավելված N 3</t>
  </si>
  <si>
    <t>1142 Բժշկական օգնություն, հարբժշկական, փորձագիտական ծառայությունների ծրագիր</t>
  </si>
  <si>
    <t>Բնակչության առողջության պահպանում, բարելավում, հիվանդությունների արգելակում և հակադարձում, բուժօգնության և ծառայությունների որակի ու մատչելիության բարձրացում</t>
  </si>
  <si>
    <t>Բժշկական օգնություն, հարբժշկական, փորձագիտական ծառայությունների ծրագիր</t>
  </si>
  <si>
    <t>2018 թվականի ----- N ----Ն որոշման</t>
  </si>
  <si>
    <t>Առողջապահություն (այլ դասերին չպատկանող)</t>
  </si>
  <si>
    <t>Առողջապահական հարակից ծառայություններ և ծրագրեր</t>
  </si>
  <si>
    <t>Ընդհանուր բնույթի այլ ծառայություններ</t>
  </si>
  <si>
    <t>ՄԱՍ Գ: Մարմնի ղեկավարի պատասխանատվության ներքո իրականացվող քաղաքականության միջոցառումների և ֆինանսական կառավարման արդյունքների ցուցանիշները </t>
  </si>
  <si>
    <t xml:space="preserve">1.1.Ծառայություններ </t>
  </si>
  <si>
    <t>Քանակական</t>
  </si>
  <si>
    <t xml:space="preserve">Որակական </t>
  </si>
  <si>
    <t>Ժամկետայնության</t>
  </si>
  <si>
    <t>Մշակված չէ</t>
  </si>
  <si>
    <t>Մատուցվող ծառայության վրա կատարվող ծախսը (հազար դրամ)</t>
  </si>
  <si>
    <t xml:space="preserve">Ծառայություն մատոցողի (մատուցողների) անվանումը </t>
  </si>
  <si>
    <t>Ինն ամիս</t>
  </si>
  <si>
    <t>Տարի</t>
  </si>
  <si>
    <t>X</t>
  </si>
  <si>
    <t>Մատուցվող ծրագրի նկարագրությունը</t>
  </si>
  <si>
    <t xml:space="preserve">Ծառայություն մատուցող անվանումը </t>
  </si>
  <si>
    <t>ՀՀ 2018 թվականի պետական բյուջե (հազար դրամ)</t>
  </si>
  <si>
    <t>ՀԱՅԱՍՏԱՆԻ ՀԱՆՐԱՊԵՏՈՒԹՅԱՆ ԿԱՌԱՎԱՐՈՒԹՅԱՆ 2017 ԹՎԱԿԱՆԻ ԴԵԿՏԵՄԲԵՐԻ 28-Ի N 1717-Ն ՈՐՈՇՄԱՆ N 11 ՀԱՎԵԼՎԱԾԻ N 12 ԱՂՅՈՒՍԱԿՈՒՄ ԿԱՏԱՐՎՈՂ ՓՈՓՈԽՈՒԹՅՈՒՆԸ</t>
  </si>
  <si>
    <t xml:space="preserve">Քաղաքականության միջոցառումներ. Ծառայություններ </t>
  </si>
  <si>
    <t>Խումբ 06</t>
  </si>
  <si>
    <t>դրամ</t>
  </si>
  <si>
    <t>06</t>
  </si>
  <si>
    <t>Խումբ 01</t>
  </si>
  <si>
    <t>ՄԱՍ I. ԱՊՐԱՆՔՆԵՐ</t>
  </si>
  <si>
    <t>04. Առողջ ապրելակերպի խթանման և հանրային իրազեկման ծառայություններ</t>
  </si>
  <si>
    <t>05. Բժշկական օգնության մասնագիտական, խորհրդատվական և կազմակերպամեթոդական աջակցության ծառայություններ</t>
  </si>
  <si>
    <t>ԱԾ17</t>
  </si>
  <si>
    <t>ԱԾ04</t>
  </si>
  <si>
    <t>ՄԱՍ Բ: Կառավարչական հիմնարկի անմիջական գործունեության արդյունքները</t>
  </si>
  <si>
    <t>Առողջ ապրելակերպի խթանման և հանրային իրազեկման ծառայություններ</t>
  </si>
  <si>
    <t>Ամենամյա պետական նպատակային ծրագրերի շրջանակներում «Պետության կողմից երաշխավորված անվճար բժշկական օգնության և սպասարկման մասին» ՀՀ կառավարության որոշման ու դրանից բխող` ՀՀ առողջապահության նախարարության կողմից մշակված և ընդունված նորմատիվային ակտերի լուսաբանման աշխատանքներ</t>
  </si>
  <si>
    <t>1001 Պետական քաղաքականության մշակման, ծրագրերի համակարգման և մոնիտորինգի ծրագիր</t>
  </si>
  <si>
    <t>Ծրագիրը նպաստում է ՀՀ նախարարության կողմից իրականացվող ծրագրերի գծով նախատեսված արդյունքների ապահովմանը</t>
  </si>
  <si>
    <t>Առողջապահական կազմակերպություններ, ԶԼՄ-ներ</t>
  </si>
  <si>
    <t>Բժշկական օգնության մասնագիտական, խորհրդատվական և կազմակերպամեթոդական աջակցության ծառայություններ</t>
  </si>
  <si>
    <t>Կազմակերպչամեթոդական օգնության ծառայություններ, կլինիկական ու բժշկատնտեսագիտական ստանդարտների մշակման, առողջապահության ոլորտի նորմատիվային բազայի բարելավման ծառայություններ: Բնակչության առողջության պահպանման առողջապահության ոլորտի կազմակերպման մեթոդական հարցերի, ձեռնարկների մշակում տպագրում</t>
  </si>
  <si>
    <t>2.Հանրային սեփականության կառավարման արդյունքների ցուցանիշները</t>
  </si>
  <si>
    <t>2.1 Կարողությունների զարգացում</t>
  </si>
  <si>
    <t>2.1.1 Ֆիզիկական կապիտալ, կառավարչական հիմնարկի կողմից ուղղակիորեն օգտագործվող ակտիվներ (ակտիվների ձեռքբերում, կաուցում կամ հիմնանորոգւմ)</t>
  </si>
  <si>
    <t>Ակտիվի անվանումը</t>
  </si>
  <si>
    <t>Վարչական սարքավորումներ</t>
  </si>
  <si>
    <t>ՀՀ առողջապահության նախարարության աշխատակազմի հեռախոսակապի ապահովման նպատակով անհրաժեշտ հեռախոսների ձեռքբերում</t>
  </si>
  <si>
    <t xml:space="preserve">Հեռախոսներ </t>
  </si>
  <si>
    <t xml:space="preserve">Տվյալ տարվա պետական բյուջեից ակտիվի ձեռբերման ծախսերը (հազար դրամ) </t>
  </si>
  <si>
    <t xml:space="preserve">Ակտիվի ծառայության կանխատեսվող ժամկետը </t>
  </si>
  <si>
    <t xml:space="preserve">Ակտիվի ընդհանուր արժեքը (հազար դրամ)  </t>
  </si>
  <si>
    <t xml:space="preserve">Տվյալ բյուջետային  տարվան նախորդող բյուջետային տարիների ընթացքում ակտիվի վրա կատարված ծախսերը  (հազար դրամ) </t>
  </si>
  <si>
    <t xml:space="preserve">Ակտիվն օգտագործող կազմակերպության անվանումը </t>
  </si>
  <si>
    <t>Փոխարինվող ակտիվների նկարագրությունը</t>
  </si>
  <si>
    <t xml:space="preserve">Ազդեցությունը կազմակերպության կարողությունների զարգացման վրա, մասնավորապես </t>
  </si>
  <si>
    <t xml:space="preserve">Ծախսային </t>
  </si>
  <si>
    <t xml:space="preserve">1001 Պետական քաղաքականության մշակման, ծրագրերի համակարգման և մոնիտորինգի ծրագիր </t>
  </si>
  <si>
    <t xml:space="preserve">Առողջապահական ծառայությունների որակի և մատչելիության բարձրացում, առողջապահական համակարգի գործունեության արդյունավետության բարձրացում </t>
  </si>
  <si>
    <t>ՀՀ առողջապահության ոլորտի վիճակագրական
հաշվետվությունների հետ կապված վերլուծական
աշխատանքների տեխնիկական սպասարկում /ամիս/</t>
  </si>
  <si>
    <t>Առողջապահության ազգային հաշիվների զեկույցի կազմման
ծառայություններ /ամիս/</t>
  </si>
  <si>
    <t>Հայաստանի առողջապահության արդյունավետության
գնահատման տարեկան զեկույցի կազմման ծառայություններ
/ամիս/</t>
  </si>
  <si>
    <t>Նորմատիվ փաստաթղթերի մշակման ծառայություններ
/փաստաթղթերի թիվը/</t>
  </si>
  <si>
    <t>Ծխելու դեմ պայքարի ռազմավարությանը և այդ
ռազմավարության միջոցառումների ծրագրի իրականացմանը
ուղղված ծառայություններ /ամիս/</t>
  </si>
  <si>
    <t>Մարզերի և Երևան քաղաքի առողջապահության
համակարգերի քարտեզագրման ծառայություններ /մարզ/</t>
  </si>
  <si>
    <t>Մասնագիտական գործունեության հավատագրման
ծառայություններ /ամիս/</t>
  </si>
  <si>
    <t>Թմրամիջոցների և թմրամիջոցներից կախվածության
մոնիթորինգի տարեկան զեկույցի կազմման ծառայություններ
/զեկույց/</t>
  </si>
  <si>
    <t>Ճառագայթային անվտանգության հսկողության տակ գտնվող
սարքավորումների դոզաչափական աշխատանքների թիվը</t>
  </si>
  <si>
    <t>Առողջապահական կազմակերպություններ (դիսպանսերներ, «Ակադեմիկոս Ս. Խ. Ավդալμեկյանի անվան առողջապահության ազգային ինստիտուտ» ՓԲԸ, այլ կազմակերպություններ)</t>
  </si>
  <si>
    <t>Պատրաստվող և մետրային հեռուստատեսությամμ` ուղիղ
եթերի և ինտերակտիվ կապի միջոցներով հեռարձակվող
առողջապահական հեռուստահաղորդումների (մեկ
հաղորդումը միջինը 35 րոպեի հաշվարկով) թիվը</t>
  </si>
  <si>
    <t>Բնակչության առողջության պահպանման,
μուժկանխարգելման, առողջապահության ոլորտի
կառավարման հարցերի վերաμերյալ մշակված և մամուլում
հրապարակված մեթոդական ձեռնարկների (16 էջի
հաշվարկով) թիվը</t>
  </si>
  <si>
    <t>Առողջապահական հիմնական վիճակագրական տվյալների
հավաքագրում և հրապարակում</t>
  </si>
  <si>
    <t>Պետական քաղաքականության մշակման, ծրագրերի համակարգման և մոնիտորինգի ծրագիր</t>
  </si>
  <si>
    <t>Քաղաքականության մշակման և դրա կատարման համակարգման, պետական ծրագրերի պլանավորման, մշակման, իրականացման և մոնիտորինգի (վերահսկման) ծառայություններ</t>
  </si>
  <si>
    <t>Ակտիվի նկարագրությունը</t>
  </si>
  <si>
    <t>ՄԱՍ III.ԾԱՌԱՅՈՒԹՅՈՒՆՆԵՐ</t>
  </si>
  <si>
    <t xml:space="preserve">Դաս 01 </t>
  </si>
  <si>
    <t>Բաժին 11</t>
  </si>
  <si>
    <t xml:space="preserve">Դաս 01    </t>
  </si>
  <si>
    <t>1. ՀՀ կառավարության պահուստային ֆոնդ</t>
  </si>
  <si>
    <t>հատ</t>
  </si>
  <si>
    <t>85141290-1</t>
  </si>
  <si>
    <t>բժշկական վերլուծության ծառայություններ</t>
  </si>
  <si>
    <t>ԳՀ</t>
  </si>
  <si>
    <t>«ՀԱՅԱՍՏԱՆԻ ՀԱՆՐԱՊԵՏՈՒԹՅԱՆ  2018 ԹՎԱԿԱՆԻ ՊԵՏԱԿԱՆ ԲՅՈՒՋԵԻ ՄԱՍԻՆ» ՀԱՅԱՍՏԱՆԻ ՀԱՆՐԱՊԵՏՈՒԹՅԱՆ ՕՐԵՆՔԻ N 1 ՀԱՎԵԼՎԱԾՈՒՄ ԿԱՏԱՐՎՈՂ ՎԵՐԱԲԱՇԽՈՒՄԸ ԵՎ ՀԱՅԱՍՏԱՆԻ ՀԱՆՐԱՊԵՏՈՒԹՅԱՆ ԿԱՌԱՎԱՐՈՒԹՅԱՆ 2017 ԹՎԱԿԱՆԻ ԴԵԿՏԵՄԲԵՐԻ 28-Ի N 1717-Ն ՈՐՈՇՄԱՆ N 5 ՀԱՎԵԼՎԱԾՈՒՄ ԿԱՏԱՐՎՈՂ ՓՈՓՈԽՈՒԹՅՈՒՆՆԵՐԸ ԵՎ ԼՐԱՑՈՒՄԸ</t>
  </si>
  <si>
    <t xml:space="preserve">ՀԱՅԱՍՏԱՆԻ ՀԱՆՐԱՊԵՏՈՒԹՅԱՆ ԿԱՌԱՎԱՐՈՒԹՅԱՆ 2017 ԹՎԱԿԱՆԻ ԴԵԿՏԵՄԲԵՐԻ 28-Ի N 1717-Ն ՈՐՈՇՄԱՆ N 11 ՀԱՎԵԼՎԱԾԻ N 11.9 ԱՂՅՈՒՍԱԿՈՒՄ ԿԱՏԱՐՎՈՂ ՓՈՓՈԽՈՒԹՅՈՒՆՆԵՐԸ </t>
  </si>
  <si>
    <t xml:space="preserve">ՀԱՅԱՍՏԱՆԻ ՀԱՆՐԱՊԵՏՈՒԹՅԱՆ ԿԱՌԱՎԱՐՈՒԹՅԱՆ 2017 ԹՎԱԿԱՆԻ ԴԵԿՏԵՄԲԵՐԻ 28-Ի N 1717-Ն ՈՐՈՇՄԱՆ N 12 ՀԱՎԵԼՎԱԾՈՒՄ ԿԱՏԱՐՎՈՂ ՓՈՓՈԽՈՒԹՅՈՒՆՆԵՐԸ </t>
  </si>
  <si>
    <t>ՄԱ</t>
  </si>
  <si>
    <t>32551190-301</t>
  </si>
  <si>
    <t>հանրային հեռախոսներ</t>
  </si>
  <si>
    <t>ԿՀ 17</t>
  </si>
  <si>
    <t>Բժշկական օգնություն և ծառայություններ հանրապետության բարձրաստիճան պաշտոնյաների համար, հատուկ խմբերում ընդգրկված անձանց պրոթեզավորում, պաթանատոմիական, դատական և գենետիկական փորձաքննություններ և այլ ծառայություններ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</si>
</sst>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* #,##0.00_-;\-* #,##0.00_-;_-* &quot;-&quot;??_-;_-@_-"/>
    <numFmt numFmtId="165" formatCode="#,##0.0_);\(#,##0.0\)"/>
    <numFmt numFmtId="166" formatCode="#,##0.0;\ \(#,##0.0\)"/>
    <numFmt numFmtId="167" formatCode="_-* #,##0_-;\-* #,##0_-;_-* &quot;-&quot;??_-;_-@_-"/>
    <numFmt numFmtId="168" formatCode="#,##0.0"/>
  </numFmts>
  <fonts count="15" x14ac:knownFonts="1">
    <font>
      <sz val="11"/>
      <color theme="1"/>
      <name val="Calibri"/>
      <family val="2"/>
      <scheme val="minor"/>
    </font>
    <font>
      <sz val="12"/>
      <name val="GHEA Grapalat"/>
      <family val="3"/>
    </font>
    <font>
      <b/>
      <sz val="12"/>
      <name val="GHEA Grapalat"/>
      <family val="3"/>
    </font>
    <font>
      <sz val="10"/>
      <name val="GHEA Grapalat"/>
      <family val="3"/>
    </font>
    <font>
      <sz val="11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b/>
      <sz val="11"/>
      <name val="GHEA Grapalat"/>
      <family val="3"/>
    </font>
    <font>
      <b/>
      <sz val="10"/>
      <name val="GHEA Grapalat"/>
      <family val="3"/>
    </font>
    <font>
      <sz val="14"/>
      <name val="GHEA Grapalat"/>
      <family val="3"/>
    </font>
    <font>
      <b/>
      <u/>
      <sz val="12"/>
      <name val="GHEA Grapalat"/>
      <family val="3"/>
    </font>
    <font>
      <u/>
      <sz val="11"/>
      <name val="GHEA Grapalat"/>
      <family val="3"/>
    </font>
    <font>
      <sz val="10"/>
      <color rgb="FFFF0000"/>
      <name val="GHEA Grapalat"/>
      <family val="3"/>
    </font>
    <font>
      <b/>
      <u/>
      <sz val="10"/>
      <name val="GHEA Grapalat"/>
      <family val="3"/>
    </font>
    <font>
      <sz val="12"/>
      <color rgb="FFFF0000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0" fontId="5" fillId="0" borderId="0"/>
    <xf numFmtId="164" fontId="6" fillId="0" borderId="0" applyFont="0" applyFill="0" applyBorder="0" applyAlignment="0" applyProtection="0"/>
  </cellStyleXfs>
  <cellXfs count="201">
    <xf numFmtId="0" fontId="0" fillId="0" borderId="0" xfId="0"/>
    <xf numFmtId="0" fontId="3" fillId="0" borderId="0" xfId="0" applyFont="1" applyFill="1"/>
    <xf numFmtId="0" fontId="3" fillId="2" borderId="10" xfId="0" applyFont="1" applyFill="1" applyBorder="1" applyAlignment="1" applyProtection="1">
      <alignment horizontal="center" vertical="center" wrapText="1"/>
    </xf>
    <xf numFmtId="0" fontId="3" fillId="3" borderId="10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top"/>
    </xf>
    <xf numFmtId="0" fontId="7" fillId="0" borderId="0" xfId="0" applyFont="1" applyFill="1" applyAlignment="1">
      <alignment horizontal="center" vertical="top"/>
    </xf>
    <xf numFmtId="0" fontId="3" fillId="2" borderId="0" xfId="0" applyFont="1" applyFill="1" applyAlignment="1">
      <alignment horizontal="center"/>
    </xf>
    <xf numFmtId="0" fontId="3" fillId="2" borderId="0" xfId="0" applyFont="1" applyFill="1"/>
    <xf numFmtId="164" fontId="3" fillId="2" borderId="0" xfId="2" applyFont="1" applyFill="1"/>
    <xf numFmtId="166" fontId="4" fillId="2" borderId="10" xfId="0" applyNumberFormat="1" applyFont="1" applyFill="1" applyBorder="1" applyAlignment="1">
      <alignment horizontal="center" vertical="center" wrapText="1"/>
    </xf>
    <xf numFmtId="166" fontId="1" fillId="0" borderId="10" xfId="0" applyNumberFormat="1" applyFont="1" applyFill="1" applyBorder="1" applyAlignment="1">
      <alignment horizontal="center" vertical="center" wrapText="1"/>
    </xf>
    <xf numFmtId="166" fontId="2" fillId="0" borderId="10" xfId="0" applyNumberFormat="1" applyFont="1" applyFill="1" applyBorder="1" applyAlignment="1">
      <alignment horizontal="center" vertical="center" wrapText="1"/>
    </xf>
    <xf numFmtId="166" fontId="3" fillId="2" borderId="0" xfId="0" applyNumberFormat="1" applyFont="1" applyFill="1"/>
    <xf numFmtId="0" fontId="4" fillId="2" borderId="0" xfId="0" applyFont="1" applyFill="1" applyAlignment="1">
      <alignment vertical="center"/>
    </xf>
    <xf numFmtId="0" fontId="7" fillId="2" borderId="0" xfId="0" applyFont="1" applyFill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3" fontId="4" fillId="2" borderId="10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top"/>
    </xf>
    <xf numFmtId="0" fontId="4" fillId="0" borderId="0" xfId="0" applyFont="1" applyAlignment="1">
      <alignment vertical="top"/>
    </xf>
    <xf numFmtId="0" fontId="4" fillId="2" borderId="0" xfId="0" applyFont="1" applyFill="1" applyAlignment="1">
      <alignment horizontal="center" vertical="center"/>
    </xf>
    <xf numFmtId="166" fontId="4" fillId="2" borderId="0" xfId="0" applyNumberFormat="1" applyFont="1" applyFill="1" applyAlignment="1">
      <alignment vertical="center"/>
    </xf>
    <xf numFmtId="4" fontId="4" fillId="2" borderId="0" xfId="0" applyNumberFormat="1" applyFont="1" applyFill="1" applyAlignment="1">
      <alignment vertical="center"/>
    </xf>
    <xf numFmtId="0" fontId="4" fillId="2" borderId="10" xfId="0" applyFont="1" applyFill="1" applyBorder="1" applyAlignment="1">
      <alignment horizontal="center" vertical="center"/>
    </xf>
    <xf numFmtId="166" fontId="1" fillId="0" borderId="27" xfId="0" applyNumberFormat="1" applyFont="1" applyFill="1" applyBorder="1" applyAlignment="1">
      <alignment wrapText="1"/>
    </xf>
    <xf numFmtId="0" fontId="12" fillId="3" borderId="10" xfId="0" applyFont="1" applyFill="1" applyBorder="1" applyAlignment="1">
      <alignment horizontal="justify" vertical="center" wrapText="1"/>
    </xf>
    <xf numFmtId="0" fontId="12" fillId="3" borderId="11" xfId="0" applyFont="1" applyFill="1" applyBorder="1" applyAlignment="1">
      <alignment horizontal="justify" vertical="center" wrapText="1"/>
    </xf>
    <xf numFmtId="4" fontId="12" fillId="3" borderId="10" xfId="0" applyNumberFormat="1" applyFont="1" applyFill="1" applyBorder="1" applyAlignment="1">
      <alignment vertical="center" wrapText="1"/>
    </xf>
    <xf numFmtId="0" fontId="3" fillId="3" borderId="10" xfId="0" applyFont="1" applyFill="1" applyBorder="1" applyAlignment="1">
      <alignment horizontal="center" vertical="center" wrapText="1"/>
    </xf>
    <xf numFmtId="166" fontId="1" fillId="0" borderId="10" xfId="0" applyNumberFormat="1" applyFont="1" applyFill="1" applyBorder="1" applyAlignment="1">
      <alignment wrapText="1"/>
    </xf>
    <xf numFmtId="166" fontId="1" fillId="0" borderId="10" xfId="0" applyNumberFormat="1" applyFont="1" applyFill="1" applyBorder="1" applyAlignment="1">
      <alignment horizontal="center" wrapText="1"/>
    </xf>
    <xf numFmtId="0" fontId="13" fillId="2" borderId="10" xfId="0" applyFont="1" applyFill="1" applyBorder="1" applyAlignment="1" applyProtection="1">
      <alignment horizontal="center" vertical="center" wrapText="1"/>
    </xf>
    <xf numFmtId="0" fontId="3" fillId="2" borderId="16" xfId="0" applyFont="1" applyFill="1" applyBorder="1" applyAlignment="1">
      <alignment horizontal="center" vertical="top" wrapText="1"/>
    </xf>
    <xf numFmtId="0" fontId="3" fillId="2" borderId="24" xfId="0" applyFont="1" applyFill="1" applyBorder="1" applyAlignment="1">
      <alignment horizontal="center" vertical="top" wrapText="1"/>
    </xf>
    <xf numFmtId="0" fontId="3" fillId="2" borderId="17" xfId="0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center" vertical="center" wrapText="1"/>
    </xf>
    <xf numFmtId="166" fontId="1" fillId="0" borderId="29" xfId="0" applyNumberFormat="1" applyFont="1" applyFill="1" applyBorder="1" applyAlignment="1">
      <alignment wrapText="1"/>
    </xf>
    <xf numFmtId="168" fontId="3" fillId="0" borderId="0" xfId="0" applyNumberFormat="1" applyFont="1" applyFill="1"/>
    <xf numFmtId="165" fontId="1" fillId="0" borderId="10" xfId="0" applyNumberFormat="1" applyFont="1" applyFill="1" applyBorder="1" applyAlignment="1">
      <alignment horizontal="center" vertical="center" wrapText="1"/>
    </xf>
    <xf numFmtId="168" fontId="1" fillId="0" borderId="10" xfId="0" applyNumberFormat="1" applyFont="1" applyFill="1" applyBorder="1" applyAlignment="1">
      <alignment horizontal="center" vertical="center" wrapText="1"/>
    </xf>
    <xf numFmtId="167" fontId="1" fillId="0" borderId="0" xfId="2" applyNumberFormat="1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top" wrapText="1"/>
    </xf>
    <xf numFmtId="0" fontId="3" fillId="2" borderId="24" xfId="0" applyFont="1" applyFill="1" applyBorder="1" applyAlignment="1">
      <alignment horizontal="center" vertical="top" wrapText="1"/>
    </xf>
    <xf numFmtId="0" fontId="3" fillId="2" borderId="17" xfId="0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center" wrapText="1"/>
    </xf>
    <xf numFmtId="0" fontId="1" fillId="0" borderId="12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right" vertical="center" wrapText="1"/>
    </xf>
    <xf numFmtId="0" fontId="4" fillId="2" borderId="10" xfId="0" applyFont="1" applyFill="1" applyBorder="1" applyAlignment="1">
      <alignment vertical="center" wrapText="1"/>
    </xf>
    <xf numFmtId="0" fontId="4" fillId="2" borderId="10" xfId="0" applyFont="1" applyFill="1" applyBorder="1" applyAlignment="1">
      <alignment vertical="center"/>
    </xf>
    <xf numFmtId="0" fontId="7" fillId="4" borderId="10" xfId="0" applyFont="1" applyFill="1" applyBorder="1" applyAlignment="1">
      <alignment horizontal="center" vertical="center" wrapText="1"/>
    </xf>
    <xf numFmtId="166" fontId="7" fillId="4" borderId="10" xfId="0" applyNumberFormat="1" applyFont="1" applyFill="1" applyBorder="1" applyAlignment="1">
      <alignment horizontal="center"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right"/>
    </xf>
    <xf numFmtId="0" fontId="2" fillId="0" borderId="0" xfId="0" applyFont="1" applyFill="1" applyAlignment="1">
      <alignment horizontal="center" wrapText="1"/>
    </xf>
    <xf numFmtId="0" fontId="1" fillId="0" borderId="0" xfId="0" applyFont="1" applyFill="1" applyAlignment="1">
      <alignment wrapText="1"/>
    </xf>
    <xf numFmtId="0" fontId="2" fillId="0" borderId="0" xfId="0" applyFont="1" applyFill="1" applyAlignment="1">
      <alignment horizontal="center"/>
    </xf>
    <xf numFmtId="167" fontId="1" fillId="0" borderId="0" xfId="2" applyNumberFormat="1" applyFont="1" applyFill="1"/>
    <xf numFmtId="0" fontId="1" fillId="0" borderId="10" xfId="0" applyFont="1" applyFill="1" applyBorder="1" applyAlignment="1">
      <alignment vertical="top" wrapText="1"/>
    </xf>
    <xf numFmtId="0" fontId="1" fillId="0" borderId="17" xfId="0" applyFont="1" applyFill="1" applyBorder="1" applyAlignment="1">
      <alignment vertical="top" wrapText="1"/>
    </xf>
    <xf numFmtId="0" fontId="1" fillId="0" borderId="10" xfId="0" applyFont="1" applyFill="1" applyBorder="1" applyAlignment="1">
      <alignment wrapText="1"/>
    </xf>
    <xf numFmtId="165" fontId="1" fillId="0" borderId="17" xfId="0" applyNumberFormat="1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wrapText="1"/>
    </xf>
    <xf numFmtId="0" fontId="1" fillId="0" borderId="0" xfId="0" applyFont="1" applyFill="1" applyAlignment="1">
      <alignment horizontal="right"/>
    </xf>
    <xf numFmtId="0" fontId="1" fillId="0" borderId="1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1" fillId="0" borderId="28" xfId="0" applyFont="1" applyFill="1" applyBorder="1" applyAlignment="1">
      <alignment horizontal="center" vertical="top" wrapText="1"/>
    </xf>
    <xf numFmtId="0" fontId="1" fillId="0" borderId="27" xfId="0" applyFont="1" applyFill="1" applyBorder="1" applyAlignment="1">
      <alignment horizontal="center" vertical="top" wrapText="1"/>
    </xf>
    <xf numFmtId="49" fontId="2" fillId="0" borderId="1" xfId="0" applyNumberFormat="1" applyFont="1" applyFill="1" applyBorder="1" applyAlignment="1">
      <alignment vertical="top" wrapText="1"/>
    </xf>
    <xf numFmtId="0" fontId="2" fillId="0" borderId="5" xfId="0" applyFont="1" applyFill="1" applyBorder="1" applyAlignment="1">
      <alignment horizontal="center" wrapText="1"/>
    </xf>
    <xf numFmtId="167" fontId="9" fillId="0" borderId="0" xfId="2" applyNumberFormat="1" applyFont="1" applyFill="1"/>
    <xf numFmtId="0" fontId="9" fillId="0" borderId="0" xfId="0" applyFont="1" applyFill="1"/>
    <xf numFmtId="49" fontId="1" fillId="0" borderId="1" xfId="0" applyNumberFormat="1" applyFont="1" applyFill="1" applyBorder="1" applyAlignment="1">
      <alignment vertical="top" wrapText="1"/>
    </xf>
    <xf numFmtId="49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 applyAlignment="1">
      <alignment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vertical="center" wrapText="1"/>
    </xf>
    <xf numFmtId="49" fontId="2" fillId="0" borderId="4" xfId="0" applyNumberFormat="1" applyFont="1" applyFill="1" applyBorder="1" applyAlignment="1">
      <alignment vertical="center" wrapText="1"/>
    </xf>
    <xf numFmtId="0" fontId="2" fillId="0" borderId="10" xfId="0" applyFont="1" applyFill="1" applyBorder="1" applyAlignment="1">
      <alignment wrapText="1"/>
    </xf>
    <xf numFmtId="49" fontId="1" fillId="0" borderId="1" xfId="0" applyNumberFormat="1" applyFont="1" applyFill="1" applyBorder="1" applyAlignment="1">
      <alignment vertical="center" wrapText="1"/>
    </xf>
    <xf numFmtId="49" fontId="1" fillId="0" borderId="4" xfId="0" applyNumberFormat="1" applyFont="1" applyFill="1" applyBorder="1" applyAlignment="1">
      <alignment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0" fontId="1" fillId="0" borderId="10" xfId="0" applyFont="1" applyFill="1" applyBorder="1"/>
    <xf numFmtId="0" fontId="1" fillId="0" borderId="10" xfId="0" applyFont="1" applyFill="1" applyBorder="1" applyAlignment="1">
      <alignment horizontal="left" vertical="center" wrapText="1" indent="2"/>
    </xf>
    <xf numFmtId="0" fontId="1" fillId="0" borderId="10" xfId="0" applyFont="1" applyFill="1" applyBorder="1" applyAlignment="1">
      <alignment horizontal="left" vertical="center" wrapText="1" indent="5"/>
    </xf>
    <xf numFmtId="49" fontId="2" fillId="0" borderId="10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wrapText="1"/>
    </xf>
    <xf numFmtId="167" fontId="14" fillId="0" borderId="0" xfId="2" applyNumberFormat="1" applyFont="1" applyFill="1"/>
    <xf numFmtId="0" fontId="14" fillId="0" borderId="0" xfId="0" applyFont="1" applyFill="1"/>
    <xf numFmtId="49" fontId="1" fillId="0" borderId="10" xfId="0" applyNumberFormat="1" applyFont="1" applyFill="1" applyBorder="1" applyAlignment="1">
      <alignment horizontal="center" vertical="center" wrapText="1"/>
    </xf>
    <xf numFmtId="49" fontId="1" fillId="0" borderId="10" xfId="0" applyNumberFormat="1" applyFont="1" applyFill="1" applyBorder="1" applyAlignment="1">
      <alignment horizontal="center" wrapText="1"/>
    </xf>
    <xf numFmtId="49" fontId="1" fillId="0" borderId="10" xfId="0" applyNumberFormat="1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left" wrapText="1"/>
    </xf>
    <xf numFmtId="0" fontId="1" fillId="0" borderId="10" xfId="0" applyFont="1" applyFill="1" applyBorder="1" applyAlignment="1">
      <alignment horizontal="right"/>
    </xf>
    <xf numFmtId="0" fontId="1" fillId="0" borderId="1" xfId="0" applyFont="1" applyFill="1" applyBorder="1" applyAlignment="1">
      <alignment wrapText="1"/>
    </xf>
    <xf numFmtId="0" fontId="2" fillId="0" borderId="0" xfId="0" applyFont="1" applyFill="1" applyAlignment="1">
      <alignment wrapText="1"/>
    </xf>
    <xf numFmtId="0" fontId="2" fillId="0" borderId="0" xfId="0" applyFont="1" applyFill="1" applyAlignment="1"/>
    <xf numFmtId="168" fontId="1" fillId="0" borderId="0" xfId="0" applyNumberFormat="1" applyFont="1" applyFill="1"/>
    <xf numFmtId="168" fontId="4" fillId="2" borderId="0" xfId="0" applyNumberFormat="1" applyFont="1" applyFill="1" applyAlignment="1">
      <alignment vertical="center"/>
    </xf>
    <xf numFmtId="0" fontId="1" fillId="0" borderId="2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8" xfId="0" applyFont="1" applyFill="1" applyBorder="1"/>
    <xf numFmtId="0" fontId="1" fillId="0" borderId="15" xfId="0" applyFont="1" applyFill="1" applyBorder="1"/>
    <xf numFmtId="0" fontId="1" fillId="0" borderId="19" xfId="0" applyFont="1" applyFill="1" applyBorder="1"/>
    <xf numFmtId="0" fontId="10" fillId="0" borderId="20" xfId="0" applyFont="1" applyFill="1" applyBorder="1" applyAlignment="1">
      <alignment vertical="center" wrapText="1"/>
    </xf>
    <xf numFmtId="0" fontId="10" fillId="0" borderId="25" xfId="0" applyFont="1" applyFill="1" applyBorder="1" applyAlignment="1">
      <alignment vertical="center" wrapText="1"/>
    </xf>
    <xf numFmtId="0" fontId="10" fillId="0" borderId="21" xfId="0" applyFont="1" applyFill="1" applyBorder="1" applyAlignment="1">
      <alignment vertical="center" wrapText="1"/>
    </xf>
    <xf numFmtId="0" fontId="1" fillId="0" borderId="11" xfId="0" applyFont="1" applyFill="1" applyBorder="1" applyAlignment="1">
      <alignment vertical="top" wrapText="1"/>
    </xf>
    <xf numFmtId="0" fontId="1" fillId="0" borderId="12" xfId="0" applyFont="1" applyFill="1" applyBorder="1" applyAlignment="1">
      <alignment vertical="top" wrapText="1"/>
    </xf>
    <xf numFmtId="0" fontId="1" fillId="0" borderId="13" xfId="0" applyFont="1" applyFill="1" applyBorder="1" applyAlignment="1">
      <alignment vertical="top" wrapText="1"/>
    </xf>
    <xf numFmtId="0" fontId="10" fillId="0" borderId="11" xfId="0" applyFont="1" applyFill="1" applyBorder="1" applyAlignment="1">
      <alignment vertical="top" wrapText="1"/>
    </xf>
    <xf numFmtId="0" fontId="10" fillId="0" borderId="12" xfId="0" applyFont="1" applyFill="1" applyBorder="1" applyAlignment="1">
      <alignment vertical="top" wrapText="1"/>
    </xf>
    <xf numFmtId="0" fontId="10" fillId="0" borderId="13" xfId="0" applyFont="1" applyFill="1" applyBorder="1" applyAlignment="1">
      <alignment vertical="top" wrapText="1"/>
    </xf>
    <xf numFmtId="0" fontId="1" fillId="0" borderId="18" xfId="0" applyFont="1" applyFill="1" applyBorder="1" applyAlignment="1">
      <alignment wrapText="1"/>
    </xf>
    <xf numFmtId="0" fontId="1" fillId="0" borderId="15" xfId="0" applyFont="1" applyFill="1" applyBorder="1" applyAlignment="1">
      <alignment wrapText="1"/>
    </xf>
    <xf numFmtId="0" fontId="1" fillId="0" borderId="19" xfId="0" applyFont="1" applyFill="1" applyBorder="1" applyAlignment="1">
      <alignment wrapText="1"/>
    </xf>
    <xf numFmtId="0" fontId="1" fillId="0" borderId="12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wrapText="1"/>
    </xf>
    <xf numFmtId="0" fontId="2" fillId="0" borderId="12" xfId="0" applyFont="1" applyFill="1" applyBorder="1" applyAlignment="1">
      <alignment wrapText="1"/>
    </xf>
    <xf numFmtId="0" fontId="2" fillId="0" borderId="13" xfId="0" applyFont="1" applyFill="1" applyBorder="1" applyAlignment="1">
      <alignment wrapText="1"/>
    </xf>
    <xf numFmtId="0" fontId="1" fillId="0" borderId="11" xfId="0" applyFont="1" applyFill="1" applyBorder="1" applyAlignment="1">
      <alignment horizontal="left" vertical="center" wrapText="1"/>
    </xf>
    <xf numFmtId="0" fontId="1" fillId="0" borderId="12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top" wrapText="1"/>
    </xf>
    <xf numFmtId="0" fontId="10" fillId="0" borderId="10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wrapText="1"/>
    </xf>
    <xf numFmtId="0" fontId="10" fillId="0" borderId="12" xfId="0" applyFont="1" applyFill="1" applyBorder="1" applyAlignment="1">
      <alignment wrapText="1"/>
    </xf>
    <xf numFmtId="0" fontId="10" fillId="0" borderId="13" xfId="0" applyFont="1" applyFill="1" applyBorder="1" applyAlignment="1">
      <alignment wrapText="1"/>
    </xf>
    <xf numFmtId="0" fontId="10" fillId="0" borderId="10" xfId="0" applyFont="1" applyFill="1" applyBorder="1" applyAlignment="1">
      <alignment horizontal="left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166" fontId="3" fillId="2" borderId="16" xfId="0" applyNumberFormat="1" applyFont="1" applyFill="1" applyBorder="1" applyAlignment="1">
      <alignment horizontal="center" vertical="center" wrapText="1"/>
    </xf>
    <xf numFmtId="166" fontId="3" fillId="2" borderId="24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166" fontId="3" fillId="2" borderId="17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8" fillId="2" borderId="8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7" fillId="4" borderId="11" xfId="0" applyFont="1" applyFill="1" applyBorder="1" applyAlignment="1">
      <alignment horizontal="left" vertical="center" wrapText="1"/>
    </xf>
    <xf numFmtId="0" fontId="7" fillId="4" borderId="12" xfId="0" applyFont="1" applyFill="1" applyBorder="1" applyAlignment="1">
      <alignment horizontal="left" vertical="center" wrapText="1"/>
    </xf>
    <xf numFmtId="0" fontId="7" fillId="4" borderId="13" xfId="0" applyFont="1" applyFill="1" applyBorder="1" applyAlignment="1">
      <alignment horizontal="left" vertical="center" wrapText="1"/>
    </xf>
    <xf numFmtId="0" fontId="4" fillId="2" borderId="11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vertical="center" wrapText="1"/>
    </xf>
    <xf numFmtId="0" fontId="4" fillId="2" borderId="13" xfId="0" applyFont="1" applyFill="1" applyBorder="1" applyAlignment="1">
      <alignment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2"/>
  <sheetViews>
    <sheetView showGridLines="0" zoomScale="85" zoomScaleNormal="85" workbookViewId="0">
      <pane xSplit="4" ySplit="9" topLeftCell="E16" activePane="bottomRight" state="frozen"/>
      <selection pane="topRight" activeCell="E1" sqref="E1"/>
      <selection pane="bottomLeft" activeCell="A10" sqref="A10"/>
      <selection pane="bottomRight" activeCell="E18" sqref="E18"/>
    </sheetView>
  </sheetViews>
  <sheetFormatPr defaultColWidth="9.140625" defaultRowHeight="17.25" x14ac:dyDescent="0.3"/>
  <cols>
    <col min="1" max="1" width="10.42578125" style="66" customWidth="1"/>
    <col min="2" max="2" width="10" style="66" customWidth="1"/>
    <col min="3" max="3" width="9.140625" style="66"/>
    <col min="4" max="4" width="80.140625" style="66" customWidth="1"/>
    <col min="5" max="5" width="18.42578125" style="66" bestFit="1" customWidth="1"/>
    <col min="6" max="6" width="19.42578125" style="66" bestFit="1" customWidth="1"/>
    <col min="7" max="9" width="12.7109375" style="71" customWidth="1"/>
    <col min="10" max="16384" width="9.140625" style="66"/>
  </cols>
  <sheetData>
    <row r="1" spans="1:9" x14ac:dyDescent="0.3">
      <c r="A1" s="69"/>
      <c r="D1" s="79"/>
      <c r="E1" s="79"/>
      <c r="F1" s="67" t="s">
        <v>0</v>
      </c>
    </row>
    <row r="2" spans="1:9" x14ac:dyDescent="0.3">
      <c r="A2" s="69"/>
      <c r="B2" s="68"/>
      <c r="D2" s="79"/>
      <c r="E2" s="79"/>
      <c r="F2" s="67" t="s">
        <v>3</v>
      </c>
    </row>
    <row r="3" spans="1:9" x14ac:dyDescent="0.3">
      <c r="A3" s="69"/>
      <c r="B3" s="68"/>
      <c r="F3" s="67" t="s">
        <v>56</v>
      </c>
    </row>
    <row r="4" spans="1:9" x14ac:dyDescent="0.3">
      <c r="A4" s="69"/>
      <c r="B4" s="68"/>
      <c r="D4" s="67"/>
      <c r="E4" s="67"/>
      <c r="F4" s="67"/>
    </row>
    <row r="5" spans="1:9" ht="64.5" customHeight="1" x14ac:dyDescent="0.3">
      <c r="A5" s="120" t="s">
        <v>135</v>
      </c>
      <c r="B5" s="120"/>
      <c r="C5" s="120"/>
      <c r="D5" s="120"/>
      <c r="E5" s="120"/>
      <c r="F5" s="120"/>
    </row>
    <row r="7" spans="1:9" ht="92.25" customHeight="1" x14ac:dyDescent="0.3">
      <c r="A7" s="116" t="s">
        <v>4</v>
      </c>
      <c r="B7" s="116" t="s">
        <v>5</v>
      </c>
      <c r="C7" s="116" t="s">
        <v>6</v>
      </c>
      <c r="D7" s="118" t="s">
        <v>27</v>
      </c>
      <c r="E7" s="121" t="s">
        <v>25</v>
      </c>
      <c r="F7" s="122"/>
    </row>
    <row r="8" spans="1:9" ht="39" customHeight="1" x14ac:dyDescent="0.3">
      <c r="A8" s="117"/>
      <c r="B8" s="117"/>
      <c r="C8" s="117"/>
      <c r="D8" s="119"/>
      <c r="E8" s="50" t="s">
        <v>68</v>
      </c>
      <c r="F8" s="50" t="s">
        <v>69</v>
      </c>
    </row>
    <row r="9" spans="1:9" x14ac:dyDescent="0.3">
      <c r="A9" s="80">
        <v>1</v>
      </c>
      <c r="B9" s="80">
        <v>2</v>
      </c>
      <c r="C9" s="80">
        <v>3</v>
      </c>
      <c r="D9" s="81">
        <v>4</v>
      </c>
      <c r="E9" s="82">
        <v>5</v>
      </c>
      <c r="F9" s="83">
        <v>6</v>
      </c>
    </row>
    <row r="10" spans="1:9" s="87" customFormat="1" ht="22.5" customHeight="1" x14ac:dyDescent="0.35">
      <c r="A10" s="84"/>
      <c r="B10" s="84"/>
      <c r="C10" s="84"/>
      <c r="D10" s="85" t="s">
        <v>7</v>
      </c>
      <c r="E10" s="11">
        <f>+ROUND(E12+E26,1)</f>
        <v>0</v>
      </c>
      <c r="F10" s="11">
        <f>+ROUND(F12+F26,1)</f>
        <v>0</v>
      </c>
      <c r="G10" s="44"/>
      <c r="H10" s="86"/>
      <c r="I10" s="86"/>
    </row>
    <row r="11" spans="1:9" x14ac:dyDescent="0.3">
      <c r="A11" s="88"/>
      <c r="B11" s="88"/>
      <c r="C11" s="89"/>
      <c r="D11" s="74" t="s">
        <v>2</v>
      </c>
      <c r="E11" s="90"/>
      <c r="F11" s="40"/>
    </row>
    <row r="12" spans="1:9" x14ac:dyDescent="0.3">
      <c r="A12" s="91" t="s">
        <v>9</v>
      </c>
      <c r="B12" s="92"/>
      <c r="C12" s="93"/>
      <c r="D12" s="94" t="s">
        <v>8</v>
      </c>
      <c r="E12" s="11">
        <f>+E14</f>
        <v>-2057.3000000000002</v>
      </c>
      <c r="F12" s="11">
        <f>+F14</f>
        <v>-2057.2999999999993</v>
      </c>
    </row>
    <row r="13" spans="1:9" x14ac:dyDescent="0.3">
      <c r="A13" s="95"/>
      <c r="B13" s="95"/>
      <c r="C13" s="96"/>
      <c r="D13" s="74" t="s">
        <v>2</v>
      </c>
      <c r="E13" s="90"/>
      <c r="F13" s="28"/>
    </row>
    <row r="14" spans="1:9" x14ac:dyDescent="0.3">
      <c r="A14" s="95"/>
      <c r="B14" s="97" t="s">
        <v>78</v>
      </c>
      <c r="C14" s="98"/>
      <c r="D14" s="74" t="s">
        <v>57</v>
      </c>
      <c r="E14" s="10">
        <f>E16</f>
        <v>-2057.3000000000002</v>
      </c>
      <c r="F14" s="10">
        <f>F16</f>
        <v>-2057.2999999999993</v>
      </c>
    </row>
    <row r="15" spans="1:9" x14ac:dyDescent="0.3">
      <c r="A15" s="95"/>
      <c r="B15" s="97"/>
      <c r="C15" s="98"/>
      <c r="D15" s="99" t="s">
        <v>2</v>
      </c>
      <c r="E15" s="33"/>
      <c r="F15" s="33"/>
    </row>
    <row r="16" spans="1:9" x14ac:dyDescent="0.3">
      <c r="A16" s="95"/>
      <c r="B16" s="97"/>
      <c r="C16" s="98" t="s">
        <v>10</v>
      </c>
      <c r="D16" s="74" t="s">
        <v>58</v>
      </c>
      <c r="E16" s="34">
        <f>+E18+E22</f>
        <v>-2057.3000000000002</v>
      </c>
      <c r="F16" s="34">
        <f t="shared" ref="F16" si="0">+F18+F22</f>
        <v>-2057.2999999999993</v>
      </c>
    </row>
    <row r="17" spans="1:9" x14ac:dyDescent="0.3">
      <c r="A17" s="95"/>
      <c r="B17" s="97"/>
      <c r="C17" s="98"/>
      <c r="D17" s="99" t="s">
        <v>2</v>
      </c>
      <c r="E17" s="33"/>
      <c r="F17" s="33"/>
    </row>
    <row r="18" spans="1:9" ht="34.5" x14ac:dyDescent="0.3">
      <c r="A18" s="95"/>
      <c r="B18" s="97"/>
      <c r="C18" s="98"/>
      <c r="D18" s="58" t="s">
        <v>81</v>
      </c>
      <c r="E18" s="10">
        <f>E19</f>
        <v>-10000</v>
      </c>
      <c r="F18" s="10">
        <f>F19</f>
        <v>-22057.3</v>
      </c>
    </row>
    <row r="19" spans="1:9" x14ac:dyDescent="0.3">
      <c r="A19" s="95"/>
      <c r="B19" s="97"/>
      <c r="C19" s="98"/>
      <c r="D19" s="100" t="s">
        <v>11</v>
      </c>
      <c r="E19" s="10">
        <f>E21</f>
        <v>-10000</v>
      </c>
      <c r="F19" s="10">
        <f>F21</f>
        <v>-22057.3</v>
      </c>
    </row>
    <row r="20" spans="1:9" x14ac:dyDescent="0.3">
      <c r="A20" s="95"/>
      <c r="B20" s="97"/>
      <c r="C20" s="98"/>
      <c r="D20" s="100" t="s">
        <v>41</v>
      </c>
      <c r="E20" s="101"/>
      <c r="F20" s="10"/>
    </row>
    <row r="21" spans="1:9" x14ac:dyDescent="0.3">
      <c r="A21" s="95"/>
      <c r="B21" s="97"/>
      <c r="C21" s="98"/>
      <c r="D21" s="101" t="s">
        <v>59</v>
      </c>
      <c r="E21" s="10">
        <v>-10000</v>
      </c>
      <c r="F21" s="10">
        <v>-22057.3</v>
      </c>
    </row>
    <row r="22" spans="1:9" ht="34.5" x14ac:dyDescent="0.3">
      <c r="A22" s="95"/>
      <c r="B22" s="97"/>
      <c r="C22" s="98"/>
      <c r="D22" s="58" t="s">
        <v>82</v>
      </c>
      <c r="E22" s="10">
        <f>E23</f>
        <v>7942.7</v>
      </c>
      <c r="F22" s="10">
        <f>F23</f>
        <v>20000</v>
      </c>
    </row>
    <row r="23" spans="1:9" x14ac:dyDescent="0.3">
      <c r="A23" s="95"/>
      <c r="B23" s="97"/>
      <c r="C23" s="98"/>
      <c r="D23" s="100" t="s">
        <v>11</v>
      </c>
      <c r="E23" s="10">
        <f>E25</f>
        <v>7942.7</v>
      </c>
      <c r="F23" s="10">
        <f>F25</f>
        <v>20000</v>
      </c>
    </row>
    <row r="24" spans="1:9" x14ac:dyDescent="0.3">
      <c r="A24" s="95"/>
      <c r="B24" s="97"/>
      <c r="C24" s="98"/>
      <c r="D24" s="100" t="s">
        <v>41</v>
      </c>
      <c r="E24" s="101"/>
      <c r="F24" s="10"/>
    </row>
    <row r="25" spans="1:9" x14ac:dyDescent="0.3">
      <c r="A25" s="95"/>
      <c r="B25" s="97"/>
      <c r="C25" s="98"/>
      <c r="D25" s="101" t="s">
        <v>59</v>
      </c>
      <c r="E25" s="10">
        <v>7942.7</v>
      </c>
      <c r="F25" s="10">
        <v>20000</v>
      </c>
    </row>
    <row r="26" spans="1:9" s="105" customFormat="1" x14ac:dyDescent="0.3">
      <c r="A26" s="102" t="s">
        <v>46</v>
      </c>
      <c r="B26" s="103"/>
      <c r="C26" s="103"/>
      <c r="D26" s="94" t="s">
        <v>47</v>
      </c>
      <c r="E26" s="11">
        <f t="shared" ref="E26" si="1">E28</f>
        <v>2057.3000000000002</v>
      </c>
      <c r="F26" s="11">
        <f t="shared" ref="F26" si="2">F28</f>
        <v>2057.3000000000002</v>
      </c>
      <c r="G26" s="104"/>
      <c r="H26" s="104"/>
      <c r="I26" s="104"/>
    </row>
    <row r="27" spans="1:9" s="105" customFormat="1" x14ac:dyDescent="0.3">
      <c r="A27" s="106"/>
      <c r="B27" s="107"/>
      <c r="C27" s="107"/>
      <c r="D27" s="100" t="s">
        <v>41</v>
      </c>
      <c r="E27" s="42"/>
      <c r="F27" s="42"/>
      <c r="G27" s="104"/>
      <c r="H27" s="104"/>
      <c r="I27" s="104"/>
    </row>
    <row r="28" spans="1:9" s="105" customFormat="1" x14ac:dyDescent="0.3">
      <c r="A28" s="107"/>
      <c r="B28" s="106" t="s">
        <v>10</v>
      </c>
      <c r="C28" s="107"/>
      <c r="D28" s="74" t="s">
        <v>48</v>
      </c>
      <c r="E28" s="10">
        <f>E30</f>
        <v>2057.3000000000002</v>
      </c>
      <c r="F28" s="10">
        <f>F30</f>
        <v>2057.3000000000002</v>
      </c>
      <c r="G28" s="104"/>
      <c r="H28" s="104"/>
      <c r="I28" s="104"/>
    </row>
    <row r="29" spans="1:9" s="105" customFormat="1" x14ac:dyDescent="0.3">
      <c r="A29" s="107"/>
      <c r="B29" s="106"/>
      <c r="C29" s="107"/>
      <c r="D29" s="100" t="s">
        <v>41</v>
      </c>
      <c r="E29" s="42"/>
      <c r="F29" s="42"/>
      <c r="G29" s="104"/>
      <c r="H29" s="104"/>
      <c r="I29" s="104"/>
    </row>
    <row r="30" spans="1:9" s="105" customFormat="1" x14ac:dyDescent="0.3">
      <c r="A30" s="99"/>
      <c r="B30" s="99"/>
      <c r="C30" s="106" t="s">
        <v>10</v>
      </c>
      <c r="D30" s="99" t="s">
        <v>49</v>
      </c>
      <c r="E30" s="10">
        <f>E32</f>
        <v>2057.3000000000002</v>
      </c>
      <c r="F30" s="10">
        <f>F32</f>
        <v>2057.3000000000002</v>
      </c>
      <c r="G30" s="104"/>
      <c r="H30" s="104"/>
      <c r="I30" s="104"/>
    </row>
    <row r="31" spans="1:9" s="105" customFormat="1" x14ac:dyDescent="0.3">
      <c r="A31" s="108"/>
      <c r="B31" s="108"/>
      <c r="C31" s="108"/>
      <c r="D31" s="109" t="s">
        <v>2</v>
      </c>
      <c r="E31" s="42"/>
      <c r="F31" s="42"/>
      <c r="G31" s="104"/>
      <c r="H31" s="104"/>
      <c r="I31" s="104"/>
    </row>
    <row r="32" spans="1:9" s="105" customFormat="1" x14ac:dyDescent="0.3">
      <c r="A32" s="110"/>
      <c r="B32" s="99"/>
      <c r="C32" s="99"/>
      <c r="D32" s="111" t="s">
        <v>50</v>
      </c>
      <c r="E32" s="43">
        <f>E33</f>
        <v>2057.3000000000002</v>
      </c>
      <c r="F32" s="43">
        <f>F33</f>
        <v>2057.3000000000002</v>
      </c>
      <c r="G32" s="104"/>
      <c r="H32" s="104"/>
      <c r="I32" s="104"/>
    </row>
    <row r="33" spans="1:9" s="105" customFormat="1" x14ac:dyDescent="0.3">
      <c r="A33" s="110"/>
      <c r="B33" s="99"/>
      <c r="C33" s="99"/>
      <c r="D33" s="99" t="s">
        <v>51</v>
      </c>
      <c r="E33" s="10">
        <v>2057.3000000000002</v>
      </c>
      <c r="F33" s="10">
        <v>2057.3000000000002</v>
      </c>
      <c r="G33" s="104"/>
      <c r="H33" s="104"/>
      <c r="I33" s="104"/>
    </row>
    <row r="34" spans="1:9" x14ac:dyDescent="0.3">
      <c r="A34" s="68"/>
    </row>
    <row r="35" spans="1:9" x14ac:dyDescent="0.3">
      <c r="B35" s="112"/>
      <c r="C35" s="70"/>
    </row>
    <row r="36" spans="1:9" x14ac:dyDescent="0.3">
      <c r="B36" s="112"/>
      <c r="C36" s="70"/>
    </row>
    <row r="37" spans="1:9" x14ac:dyDescent="0.3">
      <c r="B37" s="112"/>
      <c r="C37" s="70"/>
      <c r="F37" s="113"/>
    </row>
    <row r="40" spans="1:9" x14ac:dyDescent="0.3">
      <c r="F40" s="114"/>
    </row>
    <row r="41" spans="1:9" x14ac:dyDescent="0.3">
      <c r="F41" s="114"/>
    </row>
    <row r="42" spans="1:9" x14ac:dyDescent="0.3">
      <c r="F42" s="114"/>
    </row>
  </sheetData>
  <autoFilter ref="A9:F41"/>
  <mergeCells count="6">
    <mergeCell ref="B7:B8"/>
    <mergeCell ref="C7:C8"/>
    <mergeCell ref="D7:D8"/>
    <mergeCell ref="A5:F5"/>
    <mergeCell ref="A7:A8"/>
    <mergeCell ref="E7:F7"/>
  </mergeCells>
  <pageMargins left="0.15748031496062992" right="0.15748031496062992" top="0.31496062992125984" bottom="0.15748031496062992" header="0.31496062992125984" footer="0.31496062992125984"/>
  <pageSetup paperSize="9" scale="6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"/>
  <sheetViews>
    <sheetView showGridLines="0" zoomScale="85" zoomScaleNormal="85" workbookViewId="0">
      <pane ySplit="9" topLeftCell="A64" activePane="bottomLeft" state="frozen"/>
      <selection pane="bottomLeft" activeCell="F72" sqref="F72"/>
    </sheetView>
  </sheetViews>
  <sheetFormatPr defaultColWidth="9.140625" defaultRowHeight="17.25" x14ac:dyDescent="0.3"/>
  <cols>
    <col min="1" max="1" width="12.5703125" style="66" customWidth="1"/>
    <col min="2" max="2" width="17.42578125" style="66" customWidth="1"/>
    <col min="3" max="3" width="77.7109375" style="66" customWidth="1"/>
    <col min="4" max="7" width="19.5703125" style="66" customWidth="1"/>
    <col min="8" max="8" width="9.140625" style="66"/>
    <col min="9" max="9" width="12.5703125" style="66" bestFit="1" customWidth="1"/>
    <col min="10" max="10" width="13.140625" style="66" bestFit="1" customWidth="1"/>
    <col min="11" max="16384" width="9.140625" style="66"/>
  </cols>
  <sheetData>
    <row r="1" spans="1:7" x14ac:dyDescent="0.3">
      <c r="A1" s="153"/>
      <c r="G1" s="67" t="s">
        <v>1</v>
      </c>
    </row>
    <row r="2" spans="1:7" x14ac:dyDescent="0.3">
      <c r="A2" s="153"/>
      <c r="B2" s="68"/>
      <c r="G2" s="67" t="s">
        <v>3</v>
      </c>
    </row>
    <row r="3" spans="1:7" x14ac:dyDescent="0.3">
      <c r="A3" s="153"/>
      <c r="B3" s="68"/>
      <c r="G3" s="67" t="s">
        <v>56</v>
      </c>
    </row>
    <row r="4" spans="1:7" x14ac:dyDescent="0.3">
      <c r="A4" s="69"/>
      <c r="B4" s="68"/>
      <c r="G4" s="70" t="s">
        <v>23</v>
      </c>
    </row>
    <row r="5" spans="1:7" ht="35.25" customHeight="1" x14ac:dyDescent="0.3">
      <c r="A5" s="120" t="s">
        <v>136</v>
      </c>
      <c r="B5" s="120"/>
      <c r="C5" s="120"/>
      <c r="D5" s="120"/>
      <c r="E5" s="120"/>
      <c r="F5" s="120"/>
      <c r="G5" s="120"/>
    </row>
    <row r="6" spans="1:7" x14ac:dyDescent="0.3">
      <c r="A6" s="70"/>
      <c r="G6" s="71"/>
    </row>
    <row r="7" spans="1:7" ht="71.25" customHeight="1" x14ac:dyDescent="0.3">
      <c r="A7" s="154" t="s">
        <v>13</v>
      </c>
      <c r="B7" s="155"/>
      <c r="C7" s="156"/>
      <c r="D7" s="121" t="s">
        <v>12</v>
      </c>
      <c r="E7" s="144"/>
      <c r="F7" s="144"/>
      <c r="G7" s="122"/>
    </row>
    <row r="8" spans="1:7" x14ac:dyDescent="0.3">
      <c r="A8" s="157"/>
      <c r="B8" s="158"/>
      <c r="C8" s="126"/>
      <c r="D8" s="121" t="s">
        <v>14</v>
      </c>
      <c r="E8" s="122"/>
      <c r="F8" s="121" t="s">
        <v>42</v>
      </c>
      <c r="G8" s="122"/>
    </row>
    <row r="9" spans="1:7" x14ac:dyDescent="0.3">
      <c r="A9" s="159"/>
      <c r="B9" s="160"/>
      <c r="C9" s="128"/>
      <c r="D9" s="50" t="s">
        <v>68</v>
      </c>
      <c r="E9" s="50" t="s">
        <v>69</v>
      </c>
      <c r="F9" s="50" t="s">
        <v>68</v>
      </c>
      <c r="G9" s="50" t="s">
        <v>69</v>
      </c>
    </row>
    <row r="10" spans="1:7" ht="17.25" customHeight="1" x14ac:dyDescent="0.3">
      <c r="A10" s="145" t="s">
        <v>85</v>
      </c>
      <c r="B10" s="146"/>
      <c r="C10" s="146"/>
      <c r="D10" s="146"/>
      <c r="E10" s="146"/>
      <c r="F10" s="146"/>
      <c r="G10" s="147"/>
    </row>
    <row r="11" spans="1:7" ht="17.25" customHeight="1" x14ac:dyDescent="0.3">
      <c r="A11" s="164" t="s">
        <v>93</v>
      </c>
      <c r="B11" s="164"/>
      <c r="C11" s="164"/>
      <c r="D11" s="164"/>
      <c r="E11" s="164"/>
      <c r="F11" s="164"/>
      <c r="G11" s="164"/>
    </row>
    <row r="12" spans="1:7" ht="17.25" customHeight="1" x14ac:dyDescent="0.3">
      <c r="A12" s="164" t="s">
        <v>94</v>
      </c>
      <c r="B12" s="164"/>
      <c r="C12" s="164"/>
      <c r="D12" s="164"/>
      <c r="E12" s="164"/>
      <c r="F12" s="164"/>
      <c r="G12" s="164"/>
    </row>
    <row r="13" spans="1:7" ht="17.25" customHeight="1" x14ac:dyDescent="0.3">
      <c r="A13" s="164" t="s">
        <v>95</v>
      </c>
      <c r="B13" s="164"/>
      <c r="C13" s="164"/>
      <c r="D13" s="164"/>
      <c r="E13" s="164"/>
      <c r="F13" s="164"/>
      <c r="G13" s="164"/>
    </row>
    <row r="14" spans="1:7" x14ac:dyDescent="0.3">
      <c r="A14" s="123" t="s">
        <v>15</v>
      </c>
      <c r="B14" s="124"/>
      <c r="C14" s="152" t="s">
        <v>96</v>
      </c>
      <c r="D14" s="152"/>
      <c r="E14" s="152"/>
      <c r="F14" s="152"/>
      <c r="G14" s="152"/>
    </row>
    <row r="15" spans="1:7" x14ac:dyDescent="0.3">
      <c r="A15" s="125"/>
      <c r="B15" s="126"/>
      <c r="C15" s="151" t="s">
        <v>97</v>
      </c>
      <c r="D15" s="151"/>
      <c r="E15" s="151"/>
      <c r="F15" s="151"/>
      <c r="G15" s="151"/>
    </row>
    <row r="16" spans="1:7" x14ac:dyDescent="0.3">
      <c r="A16" s="125"/>
      <c r="B16" s="126"/>
      <c r="C16" s="152" t="s">
        <v>45</v>
      </c>
      <c r="D16" s="152"/>
      <c r="E16" s="152"/>
      <c r="F16" s="152"/>
      <c r="G16" s="152"/>
    </row>
    <row r="17" spans="1:7" ht="17.25" customHeight="1" x14ac:dyDescent="0.3">
      <c r="A17" s="127"/>
      <c r="B17" s="128"/>
      <c r="C17" s="151" t="s">
        <v>98</v>
      </c>
      <c r="D17" s="151"/>
      <c r="E17" s="151"/>
      <c r="F17" s="151"/>
      <c r="G17" s="151"/>
    </row>
    <row r="18" spans="1:7" x14ac:dyDescent="0.3">
      <c r="A18" s="50">
        <v>1001</v>
      </c>
      <c r="B18" s="50" t="s">
        <v>141</v>
      </c>
      <c r="C18" s="152"/>
      <c r="D18" s="152"/>
      <c r="E18" s="152"/>
      <c r="F18" s="152"/>
      <c r="G18" s="152"/>
    </row>
    <row r="19" spans="1:7" x14ac:dyDescent="0.3">
      <c r="A19" s="148" t="s">
        <v>13</v>
      </c>
      <c r="B19" s="149"/>
      <c r="C19" s="150"/>
      <c r="D19" s="72"/>
      <c r="E19" s="72"/>
      <c r="F19" s="73"/>
      <c r="G19" s="73"/>
    </row>
    <row r="20" spans="1:7" x14ac:dyDescent="0.3">
      <c r="A20" s="148" t="s">
        <v>62</v>
      </c>
      <c r="B20" s="150"/>
      <c r="C20" s="58" t="s">
        <v>99</v>
      </c>
      <c r="D20" s="51">
        <v>65</v>
      </c>
      <c r="E20" s="51">
        <v>65</v>
      </c>
      <c r="F20" s="57"/>
      <c r="G20" s="52"/>
    </row>
    <row r="21" spans="1:7" x14ac:dyDescent="0.3">
      <c r="A21" s="148" t="s">
        <v>100</v>
      </c>
      <c r="B21" s="149"/>
      <c r="C21" s="150"/>
      <c r="D21" s="50" t="s">
        <v>70</v>
      </c>
      <c r="E21" s="50" t="s">
        <v>70</v>
      </c>
      <c r="F21" s="10">
        <f>+F23</f>
        <v>2057.3000000000002</v>
      </c>
      <c r="G21" s="10">
        <f>+G23</f>
        <v>2057.3000000000002</v>
      </c>
    </row>
    <row r="22" spans="1:7" x14ac:dyDescent="0.3">
      <c r="A22" s="148" t="s">
        <v>101</v>
      </c>
      <c r="B22" s="149"/>
      <c r="C22" s="150"/>
      <c r="D22" s="52"/>
      <c r="E22" s="52"/>
      <c r="F22" s="52"/>
      <c r="G22" s="52"/>
    </row>
    <row r="23" spans="1:7" x14ac:dyDescent="0.3">
      <c r="A23" s="148" t="s">
        <v>102</v>
      </c>
      <c r="B23" s="149"/>
      <c r="C23" s="150"/>
      <c r="D23" s="52"/>
      <c r="E23" s="52"/>
      <c r="F23" s="10">
        <f>+'1'!E33</f>
        <v>2057.3000000000002</v>
      </c>
      <c r="G23" s="10">
        <f>+'1'!F33</f>
        <v>2057.3000000000002</v>
      </c>
    </row>
    <row r="24" spans="1:7" ht="39" customHeight="1" x14ac:dyDescent="0.3">
      <c r="A24" s="148" t="s">
        <v>103</v>
      </c>
      <c r="B24" s="149"/>
      <c r="C24" s="150"/>
      <c r="D24" s="56"/>
      <c r="E24" s="56"/>
      <c r="F24" s="56">
        <v>0</v>
      </c>
      <c r="G24" s="56">
        <v>0</v>
      </c>
    </row>
    <row r="25" spans="1:7" ht="17.25" customHeight="1" x14ac:dyDescent="0.3">
      <c r="A25" s="132" t="s">
        <v>104</v>
      </c>
      <c r="B25" s="133"/>
      <c r="C25" s="133"/>
      <c r="D25" s="133"/>
      <c r="E25" s="133"/>
      <c r="F25" s="133"/>
      <c r="G25" s="134"/>
    </row>
    <row r="26" spans="1:7" x14ac:dyDescent="0.3">
      <c r="A26" s="129" t="s">
        <v>11</v>
      </c>
      <c r="B26" s="130"/>
      <c r="C26" s="130"/>
      <c r="D26" s="130"/>
      <c r="E26" s="130"/>
      <c r="F26" s="130"/>
      <c r="G26" s="131"/>
    </row>
    <row r="27" spans="1:7" ht="17.25" customHeight="1" x14ac:dyDescent="0.3">
      <c r="A27" s="132" t="s">
        <v>105</v>
      </c>
      <c r="B27" s="133"/>
      <c r="C27" s="133"/>
      <c r="D27" s="133"/>
      <c r="E27" s="133"/>
      <c r="F27" s="133"/>
      <c r="G27" s="134"/>
    </row>
    <row r="28" spans="1:7" x14ac:dyDescent="0.3">
      <c r="A28" s="129" t="s">
        <v>65</v>
      </c>
      <c r="B28" s="130"/>
      <c r="C28" s="130"/>
      <c r="D28" s="130"/>
      <c r="E28" s="130"/>
      <c r="F28" s="130"/>
      <c r="G28" s="131"/>
    </row>
    <row r="29" spans="1:7" ht="17.25" customHeight="1" x14ac:dyDescent="0.3">
      <c r="A29" s="132" t="s">
        <v>106</v>
      </c>
      <c r="B29" s="133"/>
      <c r="C29" s="133"/>
      <c r="D29" s="133"/>
      <c r="E29" s="133"/>
      <c r="F29" s="133"/>
      <c r="G29" s="134"/>
    </row>
    <row r="30" spans="1:7" x14ac:dyDescent="0.3">
      <c r="A30" s="121" t="s">
        <v>62</v>
      </c>
      <c r="B30" s="122"/>
      <c r="C30" s="53" t="s">
        <v>65</v>
      </c>
      <c r="D30" s="54"/>
      <c r="E30" s="54"/>
      <c r="F30" s="54"/>
      <c r="G30" s="55"/>
    </row>
    <row r="31" spans="1:7" x14ac:dyDescent="0.3">
      <c r="A31" s="121" t="s">
        <v>107</v>
      </c>
      <c r="B31" s="122"/>
      <c r="C31" s="53" t="s">
        <v>65</v>
      </c>
      <c r="D31" s="54"/>
      <c r="E31" s="54"/>
      <c r="F31" s="54"/>
      <c r="G31" s="55"/>
    </row>
    <row r="32" spans="1:7" ht="17.25" customHeight="1" x14ac:dyDescent="0.3">
      <c r="A32" s="132" t="s">
        <v>28</v>
      </c>
      <c r="B32" s="133"/>
      <c r="C32" s="133"/>
      <c r="D32" s="133"/>
      <c r="E32" s="133"/>
      <c r="F32" s="133"/>
      <c r="G32" s="134"/>
    </row>
    <row r="33" spans="1:7" x14ac:dyDescent="0.3">
      <c r="A33" s="129" t="s">
        <v>108</v>
      </c>
      <c r="B33" s="130"/>
      <c r="C33" s="130"/>
      <c r="D33" s="130"/>
      <c r="E33" s="130"/>
      <c r="F33" s="130"/>
      <c r="G33" s="131"/>
    </row>
    <row r="34" spans="1:7" ht="17.25" customHeight="1" x14ac:dyDescent="0.3">
      <c r="A34" s="132" t="s">
        <v>29</v>
      </c>
      <c r="B34" s="133"/>
      <c r="C34" s="133"/>
      <c r="D34" s="133"/>
      <c r="E34" s="133"/>
      <c r="F34" s="133"/>
      <c r="G34" s="134"/>
    </row>
    <row r="35" spans="1:7" x14ac:dyDescent="0.3">
      <c r="A35" s="141" t="s">
        <v>109</v>
      </c>
      <c r="B35" s="142"/>
      <c r="C35" s="142"/>
      <c r="D35" s="142"/>
      <c r="E35" s="142"/>
      <c r="F35" s="142"/>
      <c r="G35" s="143"/>
    </row>
    <row r="36" spans="1:7" ht="17.25" customHeight="1" x14ac:dyDescent="0.3">
      <c r="A36" s="145" t="s">
        <v>60</v>
      </c>
      <c r="B36" s="146"/>
      <c r="C36" s="146"/>
      <c r="D36" s="146"/>
      <c r="E36" s="146"/>
      <c r="F36" s="146"/>
      <c r="G36" s="147"/>
    </row>
    <row r="37" spans="1:7" ht="17.25" customHeight="1" x14ac:dyDescent="0.3">
      <c r="A37" s="161" t="s">
        <v>43</v>
      </c>
      <c r="B37" s="162"/>
      <c r="C37" s="162"/>
      <c r="D37" s="162"/>
      <c r="E37" s="162"/>
      <c r="F37" s="162"/>
      <c r="G37" s="163"/>
    </row>
    <row r="38" spans="1:7" ht="17.25" customHeight="1" x14ac:dyDescent="0.3">
      <c r="A38" s="165" t="s">
        <v>61</v>
      </c>
      <c r="B38" s="166"/>
      <c r="C38" s="166"/>
      <c r="D38" s="166"/>
      <c r="E38" s="166"/>
      <c r="F38" s="166"/>
      <c r="G38" s="167"/>
    </row>
    <row r="39" spans="1:7" ht="17.25" customHeight="1" x14ac:dyDescent="0.3">
      <c r="A39" s="123" t="s">
        <v>15</v>
      </c>
      <c r="B39" s="124"/>
      <c r="C39" s="138" t="s">
        <v>44</v>
      </c>
      <c r="D39" s="139"/>
      <c r="E39" s="139"/>
      <c r="F39" s="139"/>
      <c r="G39" s="140"/>
    </row>
    <row r="40" spans="1:7" ht="17.25" customHeight="1" x14ac:dyDescent="0.3">
      <c r="A40" s="125"/>
      <c r="B40" s="126"/>
      <c r="C40" s="135" t="s">
        <v>86</v>
      </c>
      <c r="D40" s="136"/>
      <c r="E40" s="136"/>
      <c r="F40" s="136"/>
      <c r="G40" s="137"/>
    </row>
    <row r="41" spans="1:7" ht="17.25" customHeight="1" x14ac:dyDescent="0.3">
      <c r="A41" s="125"/>
      <c r="B41" s="126"/>
      <c r="C41" s="138" t="s">
        <v>45</v>
      </c>
      <c r="D41" s="139"/>
      <c r="E41" s="139"/>
      <c r="F41" s="139"/>
      <c r="G41" s="140"/>
    </row>
    <row r="42" spans="1:7" ht="39.75" customHeight="1" x14ac:dyDescent="0.3">
      <c r="A42" s="127"/>
      <c r="B42" s="128"/>
      <c r="C42" s="135" t="s">
        <v>87</v>
      </c>
      <c r="D42" s="136"/>
      <c r="E42" s="136"/>
      <c r="F42" s="136"/>
      <c r="G42" s="137"/>
    </row>
    <row r="43" spans="1:7" ht="17.25" customHeight="1" x14ac:dyDescent="0.3">
      <c r="A43" s="50">
        <v>1001</v>
      </c>
      <c r="B43" s="50" t="s">
        <v>83</v>
      </c>
      <c r="C43" s="135"/>
      <c r="D43" s="136"/>
      <c r="E43" s="136"/>
      <c r="F43" s="136"/>
      <c r="G43" s="137"/>
    </row>
    <row r="44" spans="1:7" ht="78.75" customHeight="1" x14ac:dyDescent="0.3">
      <c r="A44" s="121" t="s">
        <v>62</v>
      </c>
      <c r="B44" s="122"/>
      <c r="C44" s="74" t="s">
        <v>120</v>
      </c>
      <c r="D44" s="10"/>
      <c r="E44" s="10"/>
      <c r="F44" s="75"/>
      <c r="G44" s="52"/>
    </row>
    <row r="45" spans="1:7" ht="86.25" x14ac:dyDescent="0.3">
      <c r="A45" s="76"/>
      <c r="B45" s="77"/>
      <c r="C45" s="74" t="s">
        <v>121</v>
      </c>
      <c r="D45" s="10"/>
      <c r="E45" s="10"/>
      <c r="F45" s="75"/>
      <c r="G45" s="52"/>
    </row>
    <row r="46" spans="1:7" ht="34.5" x14ac:dyDescent="0.3">
      <c r="A46" s="76"/>
      <c r="B46" s="77"/>
      <c r="C46" s="74" t="s">
        <v>122</v>
      </c>
      <c r="D46" s="10"/>
      <c r="E46" s="10"/>
      <c r="F46" s="75"/>
      <c r="G46" s="52"/>
    </row>
    <row r="47" spans="1:7" ht="17.25" customHeight="1" x14ac:dyDescent="0.3">
      <c r="A47" s="121" t="s">
        <v>63</v>
      </c>
      <c r="B47" s="122"/>
      <c r="C47" s="74" t="s">
        <v>65</v>
      </c>
      <c r="D47" s="78"/>
      <c r="E47" s="75"/>
      <c r="F47" s="75"/>
      <c r="G47" s="52"/>
    </row>
    <row r="48" spans="1:7" ht="17.25" customHeight="1" x14ac:dyDescent="0.3">
      <c r="A48" s="121" t="s">
        <v>64</v>
      </c>
      <c r="B48" s="122"/>
      <c r="C48" s="74" t="s">
        <v>65</v>
      </c>
      <c r="D48" s="78"/>
      <c r="E48" s="75"/>
      <c r="F48" s="75"/>
      <c r="G48" s="52"/>
    </row>
    <row r="49" spans="1:7" ht="17.25" customHeight="1" x14ac:dyDescent="0.3">
      <c r="A49" s="148" t="s">
        <v>66</v>
      </c>
      <c r="B49" s="149"/>
      <c r="C49" s="150"/>
      <c r="D49" s="52" t="s">
        <v>70</v>
      </c>
      <c r="E49" s="52" t="s">
        <v>70</v>
      </c>
      <c r="F49" s="10">
        <f>+'1'!E21</f>
        <v>-10000</v>
      </c>
      <c r="G49" s="10">
        <f>+'1'!F21</f>
        <v>-22057.3</v>
      </c>
    </row>
    <row r="50" spans="1:7" ht="17.25" customHeight="1" x14ac:dyDescent="0.3">
      <c r="A50" s="132" t="s">
        <v>28</v>
      </c>
      <c r="B50" s="133"/>
      <c r="C50" s="133"/>
      <c r="D50" s="133"/>
      <c r="E50" s="133"/>
      <c r="F50" s="133"/>
      <c r="G50" s="134"/>
    </row>
    <row r="51" spans="1:7" ht="17.25" customHeight="1" x14ac:dyDescent="0.3">
      <c r="A51" s="129" t="s">
        <v>88</v>
      </c>
      <c r="B51" s="130"/>
      <c r="C51" s="130"/>
      <c r="D51" s="130"/>
      <c r="E51" s="130"/>
      <c r="F51" s="130"/>
      <c r="G51" s="131"/>
    </row>
    <row r="52" spans="1:7" ht="17.25" customHeight="1" x14ac:dyDescent="0.3">
      <c r="A52" s="132" t="s">
        <v>29</v>
      </c>
      <c r="B52" s="133"/>
      <c r="C52" s="133"/>
      <c r="D52" s="133"/>
      <c r="E52" s="133"/>
      <c r="F52" s="133"/>
      <c r="G52" s="134"/>
    </row>
    <row r="53" spans="1:7" ht="17.25" customHeight="1" x14ac:dyDescent="0.3">
      <c r="A53" s="141" t="s">
        <v>89</v>
      </c>
      <c r="B53" s="142"/>
      <c r="C53" s="142"/>
      <c r="D53" s="142"/>
      <c r="E53" s="142"/>
      <c r="F53" s="142"/>
      <c r="G53" s="143"/>
    </row>
    <row r="54" spans="1:7" ht="17.25" customHeight="1" x14ac:dyDescent="0.3">
      <c r="A54" s="132" t="s">
        <v>67</v>
      </c>
      <c r="B54" s="133"/>
      <c r="C54" s="133"/>
      <c r="D54" s="133"/>
      <c r="E54" s="133"/>
      <c r="F54" s="133"/>
      <c r="G54" s="134"/>
    </row>
    <row r="55" spans="1:7" ht="17.25" customHeight="1" x14ac:dyDescent="0.3">
      <c r="A55" s="129" t="s">
        <v>90</v>
      </c>
      <c r="B55" s="130"/>
      <c r="C55" s="130"/>
      <c r="D55" s="130"/>
      <c r="E55" s="130"/>
      <c r="F55" s="130"/>
      <c r="G55" s="131"/>
    </row>
    <row r="56" spans="1:7" ht="17.25" customHeight="1" x14ac:dyDescent="0.3">
      <c r="A56" s="123" t="s">
        <v>15</v>
      </c>
      <c r="B56" s="124"/>
      <c r="C56" s="138" t="s">
        <v>44</v>
      </c>
      <c r="D56" s="139"/>
      <c r="E56" s="139"/>
      <c r="F56" s="139"/>
      <c r="G56" s="140"/>
    </row>
    <row r="57" spans="1:7" ht="17.25" customHeight="1" x14ac:dyDescent="0.3">
      <c r="A57" s="125"/>
      <c r="B57" s="126"/>
      <c r="C57" s="135" t="s">
        <v>91</v>
      </c>
      <c r="D57" s="136"/>
      <c r="E57" s="136"/>
      <c r="F57" s="136"/>
      <c r="G57" s="137"/>
    </row>
    <row r="58" spans="1:7" ht="17.25" customHeight="1" x14ac:dyDescent="0.3">
      <c r="A58" s="125"/>
      <c r="B58" s="126"/>
      <c r="C58" s="138" t="s">
        <v>45</v>
      </c>
      <c r="D58" s="139"/>
      <c r="E58" s="139"/>
      <c r="F58" s="139"/>
      <c r="G58" s="140"/>
    </row>
    <row r="59" spans="1:7" ht="39.75" customHeight="1" x14ac:dyDescent="0.3">
      <c r="A59" s="127"/>
      <c r="B59" s="128"/>
      <c r="C59" s="135" t="s">
        <v>92</v>
      </c>
      <c r="D59" s="136"/>
      <c r="E59" s="136"/>
      <c r="F59" s="136"/>
      <c r="G59" s="137"/>
    </row>
    <row r="60" spans="1:7" ht="17.25" customHeight="1" x14ac:dyDescent="0.3">
      <c r="A60" s="50">
        <v>1142</v>
      </c>
      <c r="B60" s="50" t="s">
        <v>84</v>
      </c>
      <c r="C60" s="135"/>
      <c r="D60" s="136"/>
      <c r="E60" s="136"/>
      <c r="F60" s="136"/>
      <c r="G60" s="137"/>
    </row>
    <row r="61" spans="1:7" ht="51.75" x14ac:dyDescent="0.3">
      <c r="A61" s="121" t="s">
        <v>62</v>
      </c>
      <c r="B61" s="122"/>
      <c r="C61" s="74" t="s">
        <v>110</v>
      </c>
      <c r="D61" s="10"/>
      <c r="E61" s="10"/>
      <c r="F61" s="75"/>
      <c r="G61" s="52"/>
    </row>
    <row r="62" spans="1:7" ht="34.5" x14ac:dyDescent="0.3">
      <c r="A62" s="76"/>
      <c r="B62" s="77"/>
      <c r="C62" s="74" t="s">
        <v>111</v>
      </c>
      <c r="D62" s="10"/>
      <c r="E62" s="10"/>
      <c r="F62" s="75"/>
      <c r="G62" s="52"/>
    </row>
    <row r="63" spans="1:7" ht="51.75" x14ac:dyDescent="0.3">
      <c r="A63" s="76"/>
      <c r="B63" s="77"/>
      <c r="C63" s="74" t="s">
        <v>112</v>
      </c>
      <c r="D63" s="10"/>
      <c r="E63" s="10"/>
      <c r="F63" s="75"/>
      <c r="G63" s="52"/>
    </row>
    <row r="64" spans="1:7" ht="34.5" x14ac:dyDescent="0.3">
      <c r="A64" s="76"/>
      <c r="B64" s="77"/>
      <c r="C64" s="74" t="s">
        <v>113</v>
      </c>
      <c r="D64" s="10">
        <f>ROUNDUP((F72+7000)/712,0)</f>
        <v>21</v>
      </c>
      <c r="E64" s="10">
        <f>ROUNDUP((G72+7000)/712,0)</f>
        <v>38</v>
      </c>
      <c r="F64" s="75"/>
      <c r="G64" s="52"/>
    </row>
    <row r="65" spans="1:7" ht="51.75" x14ac:dyDescent="0.3">
      <c r="A65" s="76"/>
      <c r="B65" s="77"/>
      <c r="C65" s="74" t="s">
        <v>114</v>
      </c>
      <c r="D65" s="10"/>
      <c r="E65" s="10"/>
      <c r="F65" s="75"/>
      <c r="G65" s="52"/>
    </row>
    <row r="66" spans="1:7" ht="34.5" x14ac:dyDescent="0.3">
      <c r="A66" s="76"/>
      <c r="B66" s="77"/>
      <c r="C66" s="74" t="s">
        <v>115</v>
      </c>
      <c r="D66" s="10"/>
      <c r="E66" s="10"/>
      <c r="F66" s="75"/>
      <c r="G66" s="52"/>
    </row>
    <row r="67" spans="1:7" ht="34.5" x14ac:dyDescent="0.3">
      <c r="A67" s="76"/>
      <c r="B67" s="77"/>
      <c r="C67" s="74" t="s">
        <v>116</v>
      </c>
      <c r="D67" s="10"/>
      <c r="E67" s="10"/>
      <c r="F67" s="75"/>
      <c r="G67" s="52"/>
    </row>
    <row r="68" spans="1:7" ht="51.75" x14ac:dyDescent="0.3">
      <c r="A68" s="76"/>
      <c r="B68" s="77"/>
      <c r="C68" s="74" t="s">
        <v>117</v>
      </c>
      <c r="D68" s="10"/>
      <c r="E68" s="10"/>
      <c r="F68" s="75"/>
      <c r="G68" s="52"/>
    </row>
    <row r="69" spans="1:7" ht="34.5" x14ac:dyDescent="0.3">
      <c r="A69" s="76"/>
      <c r="B69" s="77"/>
      <c r="C69" s="74" t="s">
        <v>118</v>
      </c>
      <c r="D69" s="10"/>
      <c r="E69" s="10"/>
      <c r="F69" s="75"/>
      <c r="G69" s="52"/>
    </row>
    <row r="70" spans="1:7" ht="17.25" customHeight="1" x14ac:dyDescent="0.3">
      <c r="A70" s="121" t="s">
        <v>63</v>
      </c>
      <c r="B70" s="122"/>
      <c r="C70" s="74" t="s">
        <v>65</v>
      </c>
      <c r="D70" s="78"/>
      <c r="E70" s="75"/>
      <c r="F70" s="75"/>
      <c r="G70" s="52"/>
    </row>
    <row r="71" spans="1:7" ht="17.25" customHeight="1" x14ac:dyDescent="0.3">
      <c r="A71" s="121" t="s">
        <v>64</v>
      </c>
      <c r="B71" s="122"/>
      <c r="C71" s="74" t="s">
        <v>65</v>
      </c>
      <c r="D71" s="78"/>
      <c r="E71" s="75"/>
      <c r="F71" s="75"/>
      <c r="G71" s="52"/>
    </row>
    <row r="72" spans="1:7" ht="17.25" customHeight="1" x14ac:dyDescent="0.3">
      <c r="A72" s="148" t="s">
        <v>66</v>
      </c>
      <c r="B72" s="149"/>
      <c r="C72" s="150"/>
      <c r="D72" s="52" t="s">
        <v>70</v>
      </c>
      <c r="E72" s="52" t="s">
        <v>70</v>
      </c>
      <c r="F72" s="10">
        <f>+'1'!E25</f>
        <v>7942.7</v>
      </c>
      <c r="G72" s="10">
        <f>+'1'!F25</f>
        <v>20000</v>
      </c>
    </row>
    <row r="73" spans="1:7" ht="17.25" customHeight="1" x14ac:dyDescent="0.3">
      <c r="A73" s="132" t="s">
        <v>28</v>
      </c>
      <c r="B73" s="133"/>
      <c r="C73" s="133"/>
      <c r="D73" s="133"/>
      <c r="E73" s="133"/>
      <c r="F73" s="133"/>
      <c r="G73" s="134"/>
    </row>
    <row r="74" spans="1:7" ht="17.25" customHeight="1" x14ac:dyDescent="0.3">
      <c r="A74" s="129" t="s">
        <v>53</v>
      </c>
      <c r="B74" s="130"/>
      <c r="C74" s="130"/>
      <c r="D74" s="130"/>
      <c r="E74" s="130"/>
      <c r="F74" s="130"/>
      <c r="G74" s="131"/>
    </row>
    <row r="75" spans="1:7" ht="17.25" customHeight="1" x14ac:dyDescent="0.3">
      <c r="A75" s="132" t="s">
        <v>29</v>
      </c>
      <c r="B75" s="133"/>
      <c r="C75" s="133"/>
      <c r="D75" s="133"/>
      <c r="E75" s="133"/>
      <c r="F75" s="133"/>
      <c r="G75" s="134"/>
    </row>
    <row r="76" spans="1:7" ht="17.25" customHeight="1" x14ac:dyDescent="0.3">
      <c r="A76" s="141" t="s">
        <v>54</v>
      </c>
      <c r="B76" s="142"/>
      <c r="C76" s="142"/>
      <c r="D76" s="142"/>
      <c r="E76" s="142"/>
      <c r="F76" s="142"/>
      <c r="G76" s="143"/>
    </row>
    <row r="77" spans="1:7" ht="17.25" customHeight="1" x14ac:dyDescent="0.3">
      <c r="A77" s="132" t="s">
        <v>67</v>
      </c>
      <c r="B77" s="133"/>
      <c r="C77" s="133"/>
      <c r="D77" s="133"/>
      <c r="E77" s="133"/>
      <c r="F77" s="133"/>
      <c r="G77" s="134"/>
    </row>
    <row r="78" spans="1:7" ht="17.25" customHeight="1" x14ac:dyDescent="0.3">
      <c r="A78" s="129" t="s">
        <v>119</v>
      </c>
      <c r="B78" s="130"/>
      <c r="C78" s="130"/>
      <c r="D78" s="130"/>
      <c r="E78" s="130"/>
      <c r="F78" s="130"/>
      <c r="G78" s="131"/>
    </row>
  </sheetData>
  <autoFilter ref="A9:G55">
    <filterColumn colId="0" showButton="0"/>
    <filterColumn colId="1" showButton="0"/>
  </autoFilter>
  <mergeCells count="68">
    <mergeCell ref="A14:B17"/>
    <mergeCell ref="A26:G26"/>
    <mergeCell ref="A30:B30"/>
    <mergeCell ref="A38:G38"/>
    <mergeCell ref="C56:G56"/>
    <mergeCell ref="A39:B42"/>
    <mergeCell ref="C39:G39"/>
    <mergeCell ref="C40:G40"/>
    <mergeCell ref="C41:G41"/>
    <mergeCell ref="C42:G42"/>
    <mergeCell ref="A51:G51"/>
    <mergeCell ref="A52:G52"/>
    <mergeCell ref="A34:G34"/>
    <mergeCell ref="A33:G33"/>
    <mergeCell ref="A55:G55"/>
    <mergeCell ref="A50:G50"/>
    <mergeCell ref="A25:G25"/>
    <mergeCell ref="A19:C19"/>
    <mergeCell ref="A20:B20"/>
    <mergeCell ref="A21:C21"/>
    <mergeCell ref="A22:C22"/>
    <mergeCell ref="A23:C23"/>
    <mergeCell ref="A1:A3"/>
    <mergeCell ref="A7:C9"/>
    <mergeCell ref="A36:G36"/>
    <mergeCell ref="A37:G37"/>
    <mergeCell ref="A5:G5"/>
    <mergeCell ref="A35:G35"/>
    <mergeCell ref="A32:G32"/>
    <mergeCell ref="A11:G11"/>
    <mergeCell ref="A12:G12"/>
    <mergeCell ref="A13:G13"/>
    <mergeCell ref="C14:G14"/>
    <mergeCell ref="C15:G15"/>
    <mergeCell ref="A31:B31"/>
    <mergeCell ref="A29:G29"/>
    <mergeCell ref="A24:C24"/>
    <mergeCell ref="C16:G16"/>
    <mergeCell ref="D7:G7"/>
    <mergeCell ref="D8:E8"/>
    <mergeCell ref="F8:G8"/>
    <mergeCell ref="A10:G10"/>
    <mergeCell ref="A76:G76"/>
    <mergeCell ref="A73:G73"/>
    <mergeCell ref="A74:G74"/>
    <mergeCell ref="A75:G75"/>
    <mergeCell ref="A71:B71"/>
    <mergeCell ref="A72:C72"/>
    <mergeCell ref="C60:G60"/>
    <mergeCell ref="A61:B61"/>
    <mergeCell ref="A44:B44"/>
    <mergeCell ref="A49:C49"/>
    <mergeCell ref="C17:G17"/>
    <mergeCell ref="C18:G18"/>
    <mergeCell ref="A70:B70"/>
    <mergeCell ref="A56:B59"/>
    <mergeCell ref="A28:G28"/>
    <mergeCell ref="A27:G27"/>
    <mergeCell ref="A78:G78"/>
    <mergeCell ref="A77:G77"/>
    <mergeCell ref="C57:G57"/>
    <mergeCell ref="C58:G58"/>
    <mergeCell ref="C59:G59"/>
    <mergeCell ref="A47:B47"/>
    <mergeCell ref="A48:B48"/>
    <mergeCell ref="A53:G53"/>
    <mergeCell ref="A54:G54"/>
    <mergeCell ref="C43:G43"/>
  </mergeCells>
  <pageMargins left="0.15748031496062992" right="0.15748031496062992" top="0.23622047244094491" bottom="0.15748031496062992" header="0.15748031496062992" footer="0.15748031496062992"/>
  <pageSetup scale="5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opLeftCell="A4" zoomScaleNormal="100" workbookViewId="0">
      <pane xSplit="1" ySplit="9" topLeftCell="B25" activePane="bottomRight" state="frozen"/>
      <selection activeCell="A4" sqref="A4"/>
      <selection pane="topRight" activeCell="B4" sqref="B4"/>
      <selection pane="bottomLeft" activeCell="A13" sqref="A13"/>
      <selection pane="bottomRight" activeCell="E20" sqref="E20:E24"/>
    </sheetView>
  </sheetViews>
  <sheetFormatPr defaultColWidth="9.140625" defaultRowHeight="13.5" x14ac:dyDescent="0.25"/>
  <cols>
    <col min="1" max="3" width="14" style="1" customWidth="1"/>
    <col min="4" max="4" width="89.42578125" style="1" customWidth="1"/>
    <col min="5" max="5" width="28.140625" style="1" customWidth="1"/>
    <col min="6" max="16384" width="9.140625" style="1"/>
  </cols>
  <sheetData>
    <row r="1" spans="1:11" s="23" customFormat="1" ht="17.25" x14ac:dyDescent="0.3">
      <c r="A1" s="22"/>
      <c r="B1" s="22"/>
      <c r="C1" s="22"/>
      <c r="D1" s="22"/>
      <c r="E1" s="17" t="s">
        <v>1</v>
      </c>
      <c r="I1" s="4"/>
      <c r="K1" s="4"/>
    </row>
    <row r="2" spans="1:11" s="23" customFormat="1" ht="17.25" x14ac:dyDescent="0.3">
      <c r="A2" s="22"/>
      <c r="B2" s="22"/>
      <c r="C2" s="22"/>
      <c r="D2" s="22"/>
      <c r="E2" s="17" t="s">
        <v>3</v>
      </c>
      <c r="I2" s="4"/>
      <c r="K2" s="4"/>
    </row>
    <row r="3" spans="1:11" s="23" customFormat="1" ht="17.25" x14ac:dyDescent="0.3">
      <c r="A3" s="22"/>
      <c r="B3" s="22"/>
      <c r="C3" s="22"/>
      <c r="D3" s="22"/>
      <c r="E3" s="17" t="s">
        <v>56</v>
      </c>
      <c r="K3" s="5"/>
    </row>
    <row r="4" spans="1:11" x14ac:dyDescent="0.25">
      <c r="A4" s="7"/>
      <c r="B4" s="7"/>
      <c r="C4" s="7"/>
      <c r="D4" s="7"/>
      <c r="E4" s="12"/>
    </row>
    <row r="5" spans="1:11" ht="14.25" x14ac:dyDescent="0.25">
      <c r="A5" s="6"/>
      <c r="B5" s="7"/>
      <c r="C5" s="7"/>
      <c r="D5" s="7"/>
      <c r="E5" s="20" t="s">
        <v>26</v>
      </c>
    </row>
    <row r="6" spans="1:11" ht="14.25" x14ac:dyDescent="0.25">
      <c r="A6" s="177" t="s">
        <v>74</v>
      </c>
      <c r="B6" s="177"/>
      <c r="C6" s="177"/>
      <c r="D6" s="177"/>
      <c r="E6" s="177"/>
    </row>
    <row r="7" spans="1:11" x14ac:dyDescent="0.25">
      <c r="A7" s="6"/>
      <c r="B7" s="7"/>
      <c r="C7" s="7"/>
      <c r="D7" s="7"/>
      <c r="E7" s="8"/>
    </row>
    <row r="8" spans="1:11" ht="14.25" x14ac:dyDescent="0.25">
      <c r="A8" s="178" t="s">
        <v>11</v>
      </c>
      <c r="B8" s="178"/>
      <c r="C8" s="178"/>
      <c r="D8" s="178"/>
      <c r="E8" s="178"/>
    </row>
    <row r="9" spans="1:11" ht="14.25" x14ac:dyDescent="0.25">
      <c r="A9" s="178" t="s">
        <v>16</v>
      </c>
      <c r="B9" s="178"/>
      <c r="C9" s="178"/>
      <c r="D9" s="178"/>
      <c r="E9" s="178"/>
    </row>
    <row r="10" spans="1:11" ht="14.25" x14ac:dyDescent="0.25">
      <c r="A10" s="179" t="s">
        <v>17</v>
      </c>
      <c r="B10" s="179"/>
      <c r="C10" s="179"/>
      <c r="D10" s="179"/>
      <c r="E10" s="180"/>
    </row>
    <row r="11" spans="1:11" ht="27" x14ac:dyDescent="0.25">
      <c r="A11" s="183" t="s">
        <v>15</v>
      </c>
      <c r="B11" s="184"/>
      <c r="C11" s="181" t="s">
        <v>21</v>
      </c>
      <c r="D11" s="183" t="s">
        <v>18</v>
      </c>
      <c r="E11" s="18" t="s">
        <v>73</v>
      </c>
    </row>
    <row r="12" spans="1:11" ht="67.5" x14ac:dyDescent="0.25">
      <c r="A12" s="39" t="s">
        <v>19</v>
      </c>
      <c r="B12" s="39" t="s">
        <v>20</v>
      </c>
      <c r="C12" s="182"/>
      <c r="D12" s="185"/>
      <c r="E12" s="19" t="s">
        <v>22</v>
      </c>
      <c r="G12" s="41"/>
    </row>
    <row r="13" spans="1:11" x14ac:dyDescent="0.25">
      <c r="A13" s="3">
        <v>1001</v>
      </c>
      <c r="B13" s="29"/>
      <c r="C13" s="30"/>
      <c r="D13" s="32" t="s">
        <v>24</v>
      </c>
      <c r="E13" s="31"/>
    </row>
    <row r="14" spans="1:11" x14ac:dyDescent="0.25">
      <c r="A14" s="172"/>
      <c r="B14" s="168"/>
      <c r="C14" s="168"/>
      <c r="D14" s="2" t="s">
        <v>123</v>
      </c>
      <c r="E14" s="170">
        <f>+E20+E25</f>
        <v>-20000</v>
      </c>
    </row>
    <row r="15" spans="1:11" ht="14.25" x14ac:dyDescent="0.25">
      <c r="A15" s="173"/>
      <c r="B15" s="169"/>
      <c r="C15" s="169"/>
      <c r="D15" s="35" t="s">
        <v>30</v>
      </c>
      <c r="E15" s="171"/>
    </row>
    <row r="16" spans="1:11" ht="27" x14ac:dyDescent="0.25">
      <c r="A16" s="173"/>
      <c r="B16" s="169"/>
      <c r="C16" s="169"/>
      <c r="D16" s="2" t="s">
        <v>124</v>
      </c>
      <c r="E16" s="171"/>
    </row>
    <row r="17" spans="1:5" ht="14.25" x14ac:dyDescent="0.25">
      <c r="A17" s="173"/>
      <c r="B17" s="169"/>
      <c r="C17" s="169"/>
      <c r="D17" s="35" t="s">
        <v>31</v>
      </c>
      <c r="E17" s="171"/>
    </row>
    <row r="18" spans="1:5" ht="27" x14ac:dyDescent="0.25">
      <c r="A18" s="173"/>
      <c r="B18" s="174"/>
      <c r="C18" s="174"/>
      <c r="D18" s="2" t="s">
        <v>89</v>
      </c>
      <c r="E18" s="175"/>
    </row>
    <row r="19" spans="1:5" x14ac:dyDescent="0.25">
      <c r="A19" s="173"/>
      <c r="B19" s="32"/>
      <c r="C19" s="32"/>
      <c r="D19" s="32" t="s">
        <v>75</v>
      </c>
      <c r="E19" s="31"/>
    </row>
    <row r="20" spans="1:5" x14ac:dyDescent="0.25">
      <c r="A20" s="173"/>
      <c r="B20" s="45" t="str">
        <f>+'2'!B43</f>
        <v>ԱԾ17</v>
      </c>
      <c r="C20" s="168"/>
      <c r="D20" s="2" t="str">
        <f>+'2'!C40</f>
        <v>Առողջ ապրելակերպի խթանման և հանրային իրազեկման ծառայություններ</v>
      </c>
      <c r="E20" s="170">
        <f>+'2'!G49</f>
        <v>-22057.3</v>
      </c>
    </row>
    <row r="21" spans="1:5" ht="14.25" x14ac:dyDescent="0.25">
      <c r="A21" s="173"/>
      <c r="B21" s="46"/>
      <c r="C21" s="169"/>
      <c r="D21" s="35" t="s">
        <v>71</v>
      </c>
      <c r="E21" s="171"/>
    </row>
    <row r="22" spans="1:5" ht="54" x14ac:dyDescent="0.25">
      <c r="A22" s="173"/>
      <c r="B22" s="46"/>
      <c r="C22" s="169"/>
      <c r="D22" s="2" t="str">
        <f>+'2'!C42</f>
        <v>Ամենամյա պետական նպատակային ծրագրերի շրջանակներում «Պետության կողմից երաշխավորված անվճար բժշկական օգնության և սպասարկման մասին» ՀՀ կառավարության որոշման ու դրանից բխող` ՀՀ առողջապահության նախարարության կողմից մշակված և ընդունված նորմատիվային ակտերի լուսաբանման աշխատանքներ</v>
      </c>
      <c r="E22" s="171"/>
    </row>
    <row r="23" spans="1:5" ht="14.25" x14ac:dyDescent="0.25">
      <c r="A23" s="173"/>
      <c r="B23" s="46"/>
      <c r="C23" s="169"/>
      <c r="D23" s="35" t="s">
        <v>72</v>
      </c>
      <c r="E23" s="171"/>
    </row>
    <row r="24" spans="1:5" x14ac:dyDescent="0.25">
      <c r="A24" s="173"/>
      <c r="B24" s="47"/>
      <c r="C24" s="174"/>
      <c r="D24" s="2" t="str">
        <f>+'2'!A55</f>
        <v>Առողջապահական կազմակերպություններ, ԶԼՄ-ներ</v>
      </c>
      <c r="E24" s="175"/>
    </row>
    <row r="25" spans="1:5" ht="14.25" x14ac:dyDescent="0.25">
      <c r="A25" s="173"/>
      <c r="B25" s="45" t="str">
        <f>+'2'!B18</f>
        <v>ԿՀ 17</v>
      </c>
      <c r="C25" s="168"/>
      <c r="D25" s="60" t="s">
        <v>96</v>
      </c>
      <c r="E25" s="170">
        <f>+'2'!G23</f>
        <v>2057.3000000000002</v>
      </c>
    </row>
    <row r="26" spans="1:5" x14ac:dyDescent="0.25">
      <c r="A26" s="173"/>
      <c r="B26" s="46"/>
      <c r="C26" s="169"/>
      <c r="D26" s="48" t="s">
        <v>97</v>
      </c>
      <c r="E26" s="171"/>
    </row>
    <row r="27" spans="1:5" ht="14.25" x14ac:dyDescent="0.25">
      <c r="A27" s="173"/>
      <c r="B27" s="46"/>
      <c r="C27" s="169"/>
      <c r="D27" s="60" t="s">
        <v>125</v>
      </c>
      <c r="E27" s="171"/>
    </row>
    <row r="28" spans="1:5" ht="27" x14ac:dyDescent="0.25">
      <c r="A28" s="173"/>
      <c r="B28" s="46"/>
      <c r="C28" s="169"/>
      <c r="D28" s="48" t="str">
        <f>+'2'!C17</f>
        <v>ՀՀ առողջապահության նախարարության աշխատակազմի հեռախոսակապի ապահովման նպատակով անհրաժեշտ հեռախոսների ձեռքբերում</v>
      </c>
      <c r="E28" s="171"/>
    </row>
    <row r="29" spans="1:5" x14ac:dyDescent="0.25">
      <c r="A29" s="3">
        <v>1142</v>
      </c>
      <c r="B29" s="29"/>
      <c r="C29" s="30"/>
      <c r="D29" s="32" t="s">
        <v>24</v>
      </c>
      <c r="E29" s="31"/>
    </row>
    <row r="30" spans="1:5" x14ac:dyDescent="0.25">
      <c r="A30" s="176"/>
      <c r="B30" s="168"/>
      <c r="C30" s="168"/>
      <c r="D30" s="2" t="s">
        <v>55</v>
      </c>
      <c r="E30" s="170">
        <f>+E36</f>
        <v>20000</v>
      </c>
    </row>
    <row r="31" spans="1:5" ht="14.25" x14ac:dyDescent="0.25">
      <c r="A31" s="176"/>
      <c r="B31" s="169"/>
      <c r="C31" s="169"/>
      <c r="D31" s="35" t="s">
        <v>30</v>
      </c>
      <c r="E31" s="171"/>
    </row>
    <row r="32" spans="1:5" ht="40.5" x14ac:dyDescent="0.25">
      <c r="A32" s="176"/>
      <c r="B32" s="169"/>
      <c r="C32" s="169"/>
      <c r="D32" s="2" t="s">
        <v>142</v>
      </c>
      <c r="E32" s="171"/>
    </row>
    <row r="33" spans="1:5" ht="14.25" x14ac:dyDescent="0.25">
      <c r="A33" s="176"/>
      <c r="B33" s="169"/>
      <c r="C33" s="169"/>
      <c r="D33" s="35" t="s">
        <v>31</v>
      </c>
      <c r="E33" s="171"/>
    </row>
    <row r="34" spans="1:5" ht="27" x14ac:dyDescent="0.25">
      <c r="A34" s="176"/>
      <c r="B34" s="174"/>
      <c r="C34" s="174"/>
      <c r="D34" s="2" t="s">
        <v>54</v>
      </c>
      <c r="E34" s="175"/>
    </row>
    <row r="35" spans="1:5" x14ac:dyDescent="0.25">
      <c r="A35" s="176"/>
      <c r="B35" s="32"/>
      <c r="C35" s="32"/>
      <c r="D35" s="32" t="s">
        <v>75</v>
      </c>
      <c r="E35" s="31"/>
    </row>
    <row r="36" spans="1:5" ht="27" x14ac:dyDescent="0.25">
      <c r="A36" s="176"/>
      <c r="B36" s="36" t="str">
        <f>+'2'!B60</f>
        <v>ԱԾ04</v>
      </c>
      <c r="C36" s="168"/>
      <c r="D36" s="2" t="str">
        <f>+'2'!C57</f>
        <v>Բժշկական օգնության մասնագիտական, խորհրդատվական և կազմակերպամեթոդական աջակցության ծառայություններ</v>
      </c>
      <c r="E36" s="170">
        <f>+'2'!G72</f>
        <v>20000</v>
      </c>
    </row>
    <row r="37" spans="1:5" ht="14.25" x14ac:dyDescent="0.25">
      <c r="A37" s="176"/>
      <c r="B37" s="37"/>
      <c r="C37" s="169"/>
      <c r="D37" s="35" t="s">
        <v>71</v>
      </c>
      <c r="E37" s="171"/>
    </row>
    <row r="38" spans="1:5" ht="54" x14ac:dyDescent="0.25">
      <c r="A38" s="176"/>
      <c r="B38" s="37"/>
      <c r="C38" s="169"/>
      <c r="D38" s="2" t="str">
        <f>+'2'!C59</f>
        <v>Կազմակերպչամեթոդական օգնության ծառայություններ, կլինիկական ու բժշկատնտեսագիտական ստանդարտների մշակման, առողջապահության ոլորտի նորմատիվային բազայի բարելավման ծառայություններ: Բնակչության առողջության պահպանման առողջապահության ոլորտի կազմակերպման մեթոդական հարցերի, ձեռնարկների մշակում տպագրում</v>
      </c>
      <c r="E38" s="171"/>
    </row>
    <row r="39" spans="1:5" ht="14.25" x14ac:dyDescent="0.25">
      <c r="A39" s="176"/>
      <c r="B39" s="37"/>
      <c r="C39" s="169"/>
      <c r="D39" s="35" t="s">
        <v>72</v>
      </c>
      <c r="E39" s="171"/>
    </row>
    <row r="40" spans="1:5" ht="27" x14ac:dyDescent="0.25">
      <c r="A40" s="176"/>
      <c r="B40" s="38"/>
      <c r="C40" s="174"/>
      <c r="D40" s="2" t="str">
        <f>+'2'!A78</f>
        <v>Առողջապահական կազմակերպություններ (դիսպանսերներ, «Ակադեմիկոս Ս. Խ. Ավդալμեկյանի անվան առողջապահության ազգային ինստիտուտ» ՓԲԸ, այլ կազմակերպություններ)</v>
      </c>
      <c r="E40" s="175"/>
    </row>
  </sheetData>
  <mergeCells count="21">
    <mergeCell ref="A6:E6"/>
    <mergeCell ref="A8:E8"/>
    <mergeCell ref="A9:E9"/>
    <mergeCell ref="A10:E10"/>
    <mergeCell ref="C11:C12"/>
    <mergeCell ref="A11:B11"/>
    <mergeCell ref="D11:D12"/>
    <mergeCell ref="A30:A40"/>
    <mergeCell ref="B30:B34"/>
    <mergeCell ref="C30:C34"/>
    <mergeCell ref="E30:E34"/>
    <mergeCell ref="C36:C40"/>
    <mergeCell ref="E36:E40"/>
    <mergeCell ref="C25:C28"/>
    <mergeCell ref="E25:E28"/>
    <mergeCell ref="A14:A28"/>
    <mergeCell ref="B14:B18"/>
    <mergeCell ref="C14:C18"/>
    <mergeCell ref="E14:E18"/>
    <mergeCell ref="C20:C24"/>
    <mergeCell ref="E20:E24"/>
  </mergeCells>
  <dataValidations count="1">
    <dataValidation allowBlank="1" errorTitle="ԱՐԳԵԼՎԱԾ ԴԱՇՏ" error="Այս դաշտում մուտքագրումը և փոփոխությունները արգելված են" promptTitle="ԱՐԳԵԼՎԱԾ ԴԱՇՏ" prompt="Այս դաշտում մուտքագրումը և փոփոխությունները արգելված են" sqref="D30:D34 D36:D40 D14:D18 D20:D24"/>
  </dataValidations>
  <pageMargins left="0.15748031496062992" right="0.15748031496062992" top="0.74803149606299213" bottom="0.74803149606299213" header="0.31496062992125984" footer="0.31496062992125984"/>
  <pageSetup scale="58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21"/>
  <sheetViews>
    <sheetView tabSelected="1" zoomScaleNormal="100" workbookViewId="0">
      <pane ySplit="10" topLeftCell="A11" activePane="bottomLeft" state="frozen"/>
      <selection pane="bottomLeft" activeCell="I26" sqref="I26"/>
    </sheetView>
  </sheetViews>
  <sheetFormatPr defaultColWidth="9.140625" defaultRowHeight="16.5" x14ac:dyDescent="0.25"/>
  <cols>
    <col min="1" max="1" width="5.85546875" style="13" customWidth="1"/>
    <col min="2" max="9" width="17.42578125" style="13" customWidth="1"/>
    <col min="10" max="10" width="35.28515625" style="13" customWidth="1"/>
    <col min="11" max="11" width="11.7109375" style="13" bestFit="1" customWidth="1"/>
    <col min="12" max="12" width="12.28515625" style="13" bestFit="1" customWidth="1"/>
    <col min="13" max="13" width="9.140625" style="13"/>
    <col min="14" max="14" width="10.85546875" style="13" bestFit="1" customWidth="1"/>
    <col min="15" max="16384" width="9.140625" style="13"/>
  </cols>
  <sheetData>
    <row r="1" spans="2:11" x14ac:dyDescent="0.25">
      <c r="J1" s="14" t="s">
        <v>52</v>
      </c>
    </row>
    <row r="2" spans="2:11" x14ac:dyDescent="0.25">
      <c r="J2" s="14" t="s">
        <v>3</v>
      </c>
    </row>
    <row r="3" spans="2:11" x14ac:dyDescent="0.25">
      <c r="J3" s="14" t="s">
        <v>56</v>
      </c>
      <c r="K3" s="15"/>
    </row>
    <row r="5" spans="2:11" ht="43.5" customHeight="1" x14ac:dyDescent="0.25">
      <c r="B5" s="197" t="s">
        <v>137</v>
      </c>
      <c r="C5" s="197"/>
      <c r="D5" s="197"/>
      <c r="E5" s="197"/>
      <c r="F5" s="197"/>
      <c r="G5" s="197"/>
      <c r="H5" s="197"/>
      <c r="I5" s="197"/>
      <c r="J5" s="197"/>
    </row>
    <row r="6" spans="2:11" x14ac:dyDescent="0.25">
      <c r="B6" s="198" t="s">
        <v>11</v>
      </c>
      <c r="C6" s="198"/>
      <c r="D6" s="198"/>
      <c r="E6" s="198"/>
      <c r="F6" s="198"/>
      <c r="G6" s="198"/>
      <c r="H6" s="198"/>
      <c r="I6" s="198"/>
      <c r="J6" s="198"/>
    </row>
    <row r="7" spans="2:11" x14ac:dyDescent="0.25">
      <c r="B7" s="24"/>
      <c r="J7" s="25"/>
      <c r="K7" s="25"/>
    </row>
    <row r="8" spans="2:11" x14ac:dyDescent="0.25">
      <c r="B8" s="193" t="s">
        <v>32</v>
      </c>
      <c r="C8" s="193"/>
      <c r="D8" s="193"/>
      <c r="E8" s="193"/>
      <c r="F8" s="193" t="s">
        <v>33</v>
      </c>
      <c r="G8" s="193" t="s">
        <v>34</v>
      </c>
      <c r="H8" s="193" t="s">
        <v>35</v>
      </c>
      <c r="I8" s="193" t="s">
        <v>36</v>
      </c>
      <c r="J8" s="199" t="s">
        <v>39</v>
      </c>
      <c r="K8" s="26"/>
    </row>
    <row r="9" spans="2:11" ht="69.75" customHeight="1" x14ac:dyDescent="0.25">
      <c r="B9" s="21" t="s">
        <v>37</v>
      </c>
      <c r="C9" s="193" t="s">
        <v>38</v>
      </c>
      <c r="D9" s="193"/>
      <c r="E9" s="193"/>
      <c r="F9" s="193"/>
      <c r="G9" s="193"/>
      <c r="H9" s="193"/>
      <c r="I9" s="193"/>
      <c r="J9" s="200"/>
    </row>
    <row r="10" spans="2:11" x14ac:dyDescent="0.25">
      <c r="B10" s="21">
        <v>1</v>
      </c>
      <c r="C10" s="194">
        <v>2</v>
      </c>
      <c r="D10" s="195"/>
      <c r="E10" s="196"/>
      <c r="F10" s="21">
        <v>3</v>
      </c>
      <c r="G10" s="21">
        <v>4</v>
      </c>
      <c r="H10" s="21">
        <v>5</v>
      </c>
      <c r="I10" s="21">
        <v>6</v>
      </c>
      <c r="J10" s="21">
        <v>7</v>
      </c>
    </row>
    <row r="11" spans="2:11" x14ac:dyDescent="0.25">
      <c r="B11" s="64" t="s">
        <v>40</v>
      </c>
      <c r="C11" s="64" t="s">
        <v>76</v>
      </c>
      <c r="D11" s="64" t="s">
        <v>127</v>
      </c>
      <c r="E11" s="187" t="s">
        <v>58</v>
      </c>
      <c r="F11" s="188"/>
      <c r="G11" s="188"/>
      <c r="H11" s="188"/>
      <c r="I11" s="189"/>
      <c r="J11" s="65">
        <f>J12+J15</f>
        <v>-2057.2999999999993</v>
      </c>
    </row>
    <row r="12" spans="2:11" x14ac:dyDescent="0.25">
      <c r="B12" s="190" t="str">
        <f>+'1'!D18</f>
        <v>04. Առողջ ապրելակերպի խթանման և հանրային իրազեկման ծառայություններ</v>
      </c>
      <c r="C12" s="191"/>
      <c r="D12" s="191"/>
      <c r="E12" s="191"/>
      <c r="F12" s="191"/>
      <c r="G12" s="191"/>
      <c r="H12" s="191"/>
      <c r="I12" s="192"/>
      <c r="J12" s="9">
        <f t="shared" ref="J12" si="0">+J13</f>
        <v>-22057.3</v>
      </c>
    </row>
    <row r="13" spans="2:11" x14ac:dyDescent="0.25">
      <c r="B13" s="63"/>
      <c r="C13" s="194" t="s">
        <v>126</v>
      </c>
      <c r="D13" s="195"/>
      <c r="E13" s="196"/>
      <c r="F13" s="63"/>
      <c r="G13" s="63"/>
      <c r="H13" s="63"/>
      <c r="I13" s="63"/>
      <c r="J13" s="9">
        <f>+J14</f>
        <v>-22057.3</v>
      </c>
    </row>
    <row r="14" spans="2:11" x14ac:dyDescent="0.25">
      <c r="B14" s="27" t="s">
        <v>132</v>
      </c>
      <c r="C14" s="194" t="s">
        <v>133</v>
      </c>
      <c r="D14" s="195"/>
      <c r="E14" s="196"/>
      <c r="F14" s="49" t="s">
        <v>134</v>
      </c>
      <c r="G14" s="49" t="s">
        <v>77</v>
      </c>
      <c r="H14" s="9">
        <f>+J14*1000</f>
        <v>-22057300</v>
      </c>
      <c r="I14" s="16">
        <v>1</v>
      </c>
      <c r="J14" s="9">
        <v>-22057.3</v>
      </c>
    </row>
    <row r="15" spans="2:11" x14ac:dyDescent="0.25">
      <c r="B15" s="190" t="str">
        <f>+'1'!D22</f>
        <v>05. Բժշկական օգնության մասնագիտական, խորհրդատվական և կազմակերպամեթոդական աջակցության ծառայություններ</v>
      </c>
      <c r="C15" s="191"/>
      <c r="D15" s="191"/>
      <c r="E15" s="191"/>
      <c r="F15" s="191"/>
      <c r="G15" s="191"/>
      <c r="H15" s="191"/>
      <c r="I15" s="192"/>
      <c r="J15" s="9">
        <f t="shared" ref="J15" si="1">+J16</f>
        <v>20000</v>
      </c>
    </row>
    <row r="16" spans="2:11" x14ac:dyDescent="0.25">
      <c r="B16" s="63"/>
      <c r="C16" s="194" t="s">
        <v>126</v>
      </c>
      <c r="D16" s="195"/>
      <c r="E16" s="196"/>
      <c r="F16" s="63"/>
      <c r="G16" s="63"/>
      <c r="H16" s="63"/>
      <c r="I16" s="63"/>
      <c r="J16" s="9">
        <f>+J17</f>
        <v>20000</v>
      </c>
    </row>
    <row r="17" spans="2:14" x14ac:dyDescent="0.25">
      <c r="B17" s="27" t="s">
        <v>132</v>
      </c>
      <c r="C17" s="194" t="s">
        <v>133</v>
      </c>
      <c r="D17" s="195"/>
      <c r="E17" s="196"/>
      <c r="F17" s="49" t="s">
        <v>138</v>
      </c>
      <c r="G17" s="49" t="s">
        <v>77</v>
      </c>
      <c r="H17" s="9">
        <f>+J17*1000</f>
        <v>20000000</v>
      </c>
      <c r="I17" s="16">
        <v>1</v>
      </c>
      <c r="J17" s="9">
        <v>20000</v>
      </c>
      <c r="N17" s="115"/>
    </row>
    <row r="18" spans="2:14" x14ac:dyDescent="0.25">
      <c r="B18" s="64" t="s">
        <v>128</v>
      </c>
      <c r="C18" s="64" t="s">
        <v>79</v>
      </c>
      <c r="D18" s="64" t="s">
        <v>129</v>
      </c>
      <c r="E18" s="187" t="s">
        <v>49</v>
      </c>
      <c r="F18" s="188"/>
      <c r="G18" s="188"/>
      <c r="H18" s="188"/>
      <c r="I18" s="189"/>
      <c r="J18" s="65">
        <f>J19</f>
        <v>2057.3000000000002</v>
      </c>
      <c r="K18" s="115"/>
      <c r="L18" s="115"/>
    </row>
    <row r="19" spans="2:14" x14ac:dyDescent="0.25">
      <c r="B19" s="190" t="s">
        <v>130</v>
      </c>
      <c r="C19" s="191"/>
      <c r="D19" s="191"/>
      <c r="E19" s="191"/>
      <c r="F19" s="191"/>
      <c r="G19" s="191"/>
      <c r="H19" s="191"/>
      <c r="I19" s="192"/>
      <c r="J19" s="9">
        <f>+J20</f>
        <v>2057.3000000000002</v>
      </c>
    </row>
    <row r="20" spans="2:14" x14ac:dyDescent="0.25">
      <c r="B20" s="61"/>
      <c r="C20" s="193" t="s">
        <v>80</v>
      </c>
      <c r="D20" s="193"/>
      <c r="E20" s="193"/>
      <c r="F20" s="62"/>
      <c r="G20" s="62"/>
      <c r="H20" s="62"/>
      <c r="I20" s="63"/>
      <c r="J20" s="9">
        <f>+J21</f>
        <v>2057.3000000000002</v>
      </c>
    </row>
    <row r="21" spans="2:14" x14ac:dyDescent="0.25">
      <c r="B21" s="27" t="s">
        <v>139</v>
      </c>
      <c r="C21" s="186" t="s">
        <v>140</v>
      </c>
      <c r="D21" s="186"/>
      <c r="E21" s="186"/>
      <c r="F21" s="59" t="s">
        <v>134</v>
      </c>
      <c r="G21" s="59" t="s">
        <v>131</v>
      </c>
      <c r="H21" s="9">
        <v>31650</v>
      </c>
      <c r="I21" s="16">
        <v>65</v>
      </c>
      <c r="J21" s="9">
        <v>2057.3000000000002</v>
      </c>
    </row>
  </sheetData>
  <autoFilter ref="B10:K10">
    <filterColumn colId="1" showButton="0"/>
    <filterColumn colId="2" showButton="0"/>
  </autoFilter>
  <mergeCells count="21">
    <mergeCell ref="E11:I11"/>
    <mergeCell ref="C17:E17"/>
    <mergeCell ref="C10:E10"/>
    <mergeCell ref="B5:J5"/>
    <mergeCell ref="B6:J6"/>
    <mergeCell ref="B8:E8"/>
    <mergeCell ref="F8:F9"/>
    <mergeCell ref="G8:G9"/>
    <mergeCell ref="H8:H9"/>
    <mergeCell ref="I8:I9"/>
    <mergeCell ref="J8:J9"/>
    <mergeCell ref="C9:E9"/>
    <mergeCell ref="C21:E21"/>
    <mergeCell ref="E18:I18"/>
    <mergeCell ref="B19:I19"/>
    <mergeCell ref="C20:E20"/>
    <mergeCell ref="B12:I12"/>
    <mergeCell ref="C13:E13"/>
    <mergeCell ref="C14:E14"/>
    <mergeCell ref="B15:I15"/>
    <mergeCell ref="C16:E16"/>
  </mergeCells>
  <pageMargins left="0.19685039370078741" right="0.19685039370078741" top="0.19685039370078741" bottom="0.19685039370078741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2018-07-06T15:07:28Z</dcterms:modified>
</cp:coreProperties>
</file>