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75" windowWidth="19095" windowHeight="8460" activeTab="8"/>
  </bookViews>
  <sheets>
    <sheet name="1" sheetId="34" r:id="rId1"/>
    <sheet name="2" sheetId="35" r:id="rId2"/>
    <sheet name="3" sheetId="32" r:id="rId3"/>
    <sheet name="4" sheetId="33" r:id="rId4"/>
    <sheet name="5" sheetId="36" r:id="rId5"/>
    <sheet name="6" sheetId="37" r:id="rId6"/>
    <sheet name="7" sheetId="31" r:id="rId7"/>
    <sheet name="8" sheetId="27" r:id="rId8"/>
    <sheet name="9" sheetId="29" r:id="rId9"/>
  </sheets>
  <definedNames>
    <definedName name="_xlnm._FilterDatabase" localSheetId="3" hidden="1">'4'!#REF!</definedName>
    <definedName name="_xlnm._FilterDatabase" localSheetId="4" hidden="1">'5'!$A$1:$H$50</definedName>
    <definedName name="_xlnm._FilterDatabase" localSheetId="6" hidden="1">'7'!$D$1:$D$27</definedName>
    <definedName name="AgencyCode" localSheetId="2">#REF!</definedName>
    <definedName name="AgencyCode" localSheetId="8">#REF!</definedName>
    <definedName name="AgencyCode">#REF!</definedName>
    <definedName name="AgencyName" localSheetId="2">#REF!</definedName>
    <definedName name="AgencyName" localSheetId="8">#REF!</definedName>
    <definedName name="AgencyName">#REF!</definedName>
    <definedName name="Functional1" localSheetId="2">#REF!</definedName>
    <definedName name="Functional1" localSheetId="8">#REF!</definedName>
    <definedName name="Functional1">#REF!</definedName>
    <definedName name="havelvac">#REF!</definedName>
    <definedName name="PANature" localSheetId="2">#REF!</definedName>
    <definedName name="PANature" localSheetId="8">#REF!</definedName>
    <definedName name="PANature">#REF!</definedName>
    <definedName name="PAType" localSheetId="2">#REF!</definedName>
    <definedName name="PAType" localSheetId="8">#REF!</definedName>
    <definedName name="PAType">#REF!</definedName>
    <definedName name="Performance2" localSheetId="2">#REF!</definedName>
    <definedName name="Performance2" localSheetId="8">#REF!</definedName>
    <definedName name="Performance2">#REF!</definedName>
    <definedName name="PerformanceType" localSheetId="2">#REF!</definedName>
    <definedName name="PerformanceType" localSheetId="8">#REF!</definedName>
    <definedName name="PerformanceType">#REF!</definedName>
    <definedName name="_xlnm.Print_Area" localSheetId="1">'2'!$A$1:$F$15</definedName>
    <definedName name="_xlnm.Print_Area" localSheetId="2">'3'!$A$1:$E$30</definedName>
    <definedName name="_xlnm.Print_Area" localSheetId="4">'5'!$A$1:$H$50</definedName>
    <definedName name="_xlnm.Print_Area" localSheetId="5">'6'!$A$1:$E$52</definedName>
    <definedName name="_xlnm.Print_Area" localSheetId="6">'7'!$A$1:$D$27</definedName>
    <definedName name="_xlnm.Print_Area" localSheetId="7">'8'!$A$1:$E$24</definedName>
    <definedName name="_xlnm.Print_Area" localSheetId="8">'9'!$A$1:$G$52</definedName>
  </definedNames>
  <calcPr calcId="125725"/>
</workbook>
</file>

<file path=xl/calcChain.xml><?xml version="1.0" encoding="utf-8"?>
<calcChain xmlns="http://schemas.openxmlformats.org/spreadsheetml/2006/main">
  <c r="E16" i="29"/>
  <c r="E15"/>
  <c r="D10" i="36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12"/>
  <c r="E11" i="37"/>
  <c r="E9" s="1"/>
  <c r="E8" i="36"/>
  <c r="E10"/>
  <c r="H26" i="33"/>
  <c r="G26"/>
  <c r="E14" i="32"/>
  <c r="D14"/>
  <c r="G31" i="29" l="1"/>
  <c r="G32"/>
  <c r="G33"/>
  <c r="G34"/>
  <c r="G35"/>
  <c r="G36"/>
  <c r="G37"/>
  <c r="G38"/>
  <c r="G39"/>
  <c r="G40"/>
  <c r="G41"/>
  <c r="G42"/>
  <c r="G43"/>
  <c r="G44"/>
  <c r="G45"/>
  <c r="G46"/>
  <c r="D11" i="37"/>
  <c r="D9" s="1"/>
  <c r="F10" i="36" l="1"/>
  <c r="F8" s="1"/>
  <c r="D8" l="1"/>
  <c r="G29" i="29" l="1"/>
  <c r="C9" i="34"/>
  <c r="G15" i="29"/>
  <c r="G16"/>
  <c r="G17"/>
  <c r="G18"/>
  <c r="G19"/>
  <c r="G20"/>
  <c r="G21"/>
  <c r="G22"/>
  <c r="G23"/>
  <c r="G24"/>
  <c r="G25"/>
  <c r="G26"/>
  <c r="G27"/>
  <c r="G28"/>
  <c r="G30"/>
  <c r="G48"/>
  <c r="D10" i="35" l="1"/>
  <c r="B12"/>
  <c r="B10" s="1"/>
  <c r="C10"/>
  <c r="H25" i="33" l="1"/>
  <c r="H24" s="1"/>
  <c r="G25"/>
  <c r="G24" s="1"/>
  <c r="G47" i="29"/>
  <c r="G14" l="1"/>
  <c r="G13" s="1"/>
  <c r="G12" s="1"/>
  <c r="G11" s="1"/>
  <c r="H23" i="33"/>
  <c r="H21" s="1"/>
  <c r="H19" s="1"/>
  <c r="H17" s="1"/>
  <c r="G23"/>
  <c r="G21" s="1"/>
  <c r="G19" s="1"/>
  <c r="G17" s="1"/>
  <c r="H15" l="1"/>
  <c r="H13" s="1"/>
  <c r="H9" l="1"/>
  <c r="H11"/>
  <c r="G15"/>
  <c r="G13" s="1"/>
  <c r="G9" l="1"/>
  <c r="G11"/>
</calcChain>
</file>

<file path=xl/sharedStrings.xml><?xml version="1.0" encoding="utf-8"?>
<sst xmlns="http://schemas.openxmlformats.org/spreadsheetml/2006/main" count="422" uniqueCount="231">
  <si>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</si>
  <si>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</si>
  <si>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</si>
  <si>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</si>
  <si>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</si>
  <si>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>Միջոցառման անվանումը՝</t>
  </si>
  <si>
    <t>Նկարագրությունը՝</t>
  </si>
  <si>
    <t>Միջոցառման տեսակը՝</t>
  </si>
  <si>
    <t>Միջոցառումն իրականացնողի անվանումը՝</t>
  </si>
  <si>
    <t>Արդյունքի չափորոշիչներ</t>
  </si>
  <si>
    <t>Միջոցառման վրա կատարվող ծախսը (հազար դրամ)</t>
  </si>
  <si>
    <t>Քանակական</t>
  </si>
  <si>
    <t>Փրկարարական ծառայություններ</t>
  </si>
  <si>
    <t>ՀԱՅԱՍՏԱՆԻ ՀԱՆՐԱՊԵՏՈՒԹՅԱՆ ԿԱՌԱՎԱՐՈՒԹՅԱՆ 2018ԹՎԱԿԱՆԻ ԴԵԿՏԵՄԲԵՐԻ 27-Ի ԹԻՎ 1515-Ն ՈՐՈՇՄԱՆ N11 ՀԱՎԵԼՎԱԾԻ  11.1.23 ԱՂՅՈՒՍԱԿՈՒՄ ԿԱՏԱՐՎՈՂ ԼՐԱՑՈՒՄՆԵՐԸ</t>
  </si>
  <si>
    <t xml:space="preserve">ՀՀ  արտակարգ իրավիճակների նախարարություն </t>
  </si>
  <si>
    <t>ՄԱՍ 1 ՊԵՏԱԿԱՆ ՄԱՐՄՆԻ ԳԾՈՎ ԱՐԴՅՈՒՆՔԱՅԻՆ (ԿԱՏԱՐՈՂԱԿԱՆ) ՑՈՒՑԱՆԻՇՆԵՐԸ</t>
  </si>
  <si>
    <t>Ինն ամիս</t>
  </si>
  <si>
    <t>Տարի</t>
  </si>
  <si>
    <t xml:space="preserve">Ցուցանիշների փոփոխությունը (ավելացումները նշված են դրական նշանով) </t>
  </si>
  <si>
    <t xml:space="preserve">ՀՀ կառավարության  2019 թվականի </t>
  </si>
  <si>
    <t>______________ ի    ___Ն որոշման</t>
  </si>
  <si>
    <t>ՀԱՅԱՍՏԱՆԻ ՀԱՆՐԱՊԵՏՈՒԹՅԱՆ ԿԱՌԱՎԱՐՈՒԹՅԱՆ 2018ԹՎԱԿԱՆԻ ԴԵԿՏԵՄԲԵՐԻ 27-Ի N 1515-Ն ՈՐՈՇՄԱՆ N12 ՀԱՎԵԼՎԱԾՈՒՄ ԿԱՏԱՐՎՈՂ ՓՈՓՈԽՈՒԹՅՈՒՆՆԵՐԸ  ԵՎ ԼՐԱՑՈՒՄՆԵՐԸ</t>
  </si>
  <si>
    <t>Կոդը</t>
  </si>
  <si>
    <t>Անվանումը</t>
  </si>
  <si>
    <t>Չափման միավորը</t>
  </si>
  <si>
    <t>Միավորի գինը</t>
  </si>
  <si>
    <t>Քանակը</t>
  </si>
  <si>
    <t>դրամ</t>
  </si>
  <si>
    <t>հազար դրամ</t>
  </si>
  <si>
    <t xml:space="preserve"> Գործառական դասիչը</t>
  </si>
  <si>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</si>
  <si>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</si>
  <si>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</si>
  <si>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</si>
  <si>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</si>
  <si>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</si>
  <si>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Միջոցառում</t>
  </si>
  <si>
    <t xml:space="preserve"> Ինն ամիս</t>
  </si>
  <si>
    <t xml:space="preserve"> Տարի</t>
  </si>
  <si>
    <t>այդ թվում</t>
  </si>
  <si>
    <t xml:space="preserve"> ՀՀ արտակարգ իրավիճակների նախարարություն</t>
  </si>
  <si>
    <t xml:space="preserve"> Փրկարարական ծառայություններ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</si>
  <si>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</si>
  <si>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</si>
  <si>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</si>
  <si>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</si>
  <si>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01</t>
  </si>
  <si>
    <t>Գնման առարկայի</t>
  </si>
  <si>
    <t>Գումարը (հազար դրամով) Ցուցանիշների փոփոխությունը (ավելացումները նշված են դրական նշանով)</t>
  </si>
  <si>
    <t xml:space="preserve">Գնման ձև </t>
  </si>
  <si>
    <t>Մասնագիտացված կազմակերպություն</t>
  </si>
  <si>
    <t xml:space="preserve">ՄԱՍ 2. ՊԵՏԱԿԱՆ ՄԱՐՄՆԻ ԳԾՈՎ ԱՐԴՅՈՒՆՔԱՅԻՆ (ԿԱՏԱՐՈՂԱԿԱՆ) ՑՈՒՑԱՆԻՇՆԵՐԸ     </t>
  </si>
  <si>
    <t xml:space="preserve">Ինն ամիս </t>
  </si>
  <si>
    <t>Միջոցառումն իրականացնողի անվանումը`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</si>
  <si>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N5  ՀԱՎԵԼՎԱԾԻ  N1  ԱՂՅՈՒՍԱԿՈՒՄ ԿԱՏԱՐՎՈՂ ՓՈՓՈԽՈՒԹՅՈՒՆՆԵՐԸ ԵՎ ԼՐԱՑՈՒՄՆԵՐԸ</t>
  </si>
  <si>
    <t>հազ. դրամներով</t>
  </si>
  <si>
    <t xml:space="preserve"> Բյուջետային հատկացումների գլխավոր կարգադրիչների, ծրագրերի և միջոցառումների անվանումները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</si>
  <si>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</si>
  <si>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</si>
  <si>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</si>
  <si>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>Միջոցառման նկարագրությունը՝</t>
  </si>
  <si>
    <t xml:space="preserve"> Արտակարգ իրավիճակների արդյունավետ արձագանք</t>
  </si>
  <si>
    <t xml:space="preserve">ՀՀ արտակարգ իրավիճակների նախարարություն </t>
  </si>
  <si>
    <t xml:space="preserve"> Արտակարգ իրավիճակների հնարավոր դեպքերի կանխում՝ դրանց ժամանակին արձագանքում՝ հետևանքների նվազեցում և բնակչության պաշտպանություն
</t>
  </si>
  <si>
    <t>Պետական մարմինների կողմից օգտագործվող ոչ ֆինանասական ակտիվների հետ գործառույթներ</t>
  </si>
  <si>
    <t xml:space="preserve"> </t>
  </si>
  <si>
    <t>Ընդամենը</t>
  </si>
  <si>
    <t xml:space="preserve">ՀՀ կառավարության 2019 թվականի </t>
  </si>
  <si>
    <t>___________  ___-ի N _______ -Ն    որոշման</t>
  </si>
  <si>
    <t>ՀԱՅԱՍՏԱՆԻ ՀԱՆՐԱՊԵՏՈՒԹՅԱՆ ԿԱՌԱՎԱՐՈՒԹՅԱՆ 2018 ԹՎԱԿԱՆԻ ԴԵԿՏԵՄԲԵՐԻ 27-Ի N 1515-Ն ՈՐՈՇՄԱՆ NN 3 ԵՎ 4 ՀԱՎԵԼՎԱԾՆԵՐՈՒՄ  ԿԱՏԱՐՎՈՂ ՓՈՓՈԽՈՒԹՅՈՒՆՆԵՐԸ ԵՎ ԼՐԱՑՈՒՄՆԵՐԸ</t>
  </si>
  <si>
    <t xml:space="preserve"> 03</t>
  </si>
  <si>
    <t xml:space="preserve"> ՀԱՍԱՐԱԿԱԿԱՆ ԿԱՐԳ,  ԱՆՎՏԱՆԳՈՒԹՅՈՒՆ ԵՎ ԴԱՏԱԿԱՆ ԳՈՐԾՈՒՆԵՈՒԹՅՈՒՆ</t>
  </si>
  <si>
    <t xml:space="preserve"> 02</t>
  </si>
  <si>
    <t xml:space="preserve"> Փրկարար  ծառայություն</t>
  </si>
  <si>
    <t xml:space="preserve"> Փրկարար ծառայություն</t>
  </si>
  <si>
    <t xml:space="preserve"> ՈՉ ՖԻՆԱՆՍԱԿԱՆ ԱԿՏԻՎՆԵՐԻ ԳԾՈՎ ԾԱԽՍԵՐ</t>
  </si>
  <si>
    <t xml:space="preserve"> ՀԻՄՆԱԿԱՆ ՄԻՋՈՑՆԵՐ</t>
  </si>
  <si>
    <t xml:space="preserve"> ՇԵՆՔԵՐ ԵՎ ՇԻՆՈՒԹՅՈՒՆՆԵՐ</t>
  </si>
  <si>
    <t xml:space="preserve"> - Շենքերի և շինությունների շինարարություն</t>
  </si>
  <si>
    <t xml:space="preserve"> ՄԱՍII. ԱՇԽԱՏԱՆՔՆԵՐ</t>
  </si>
  <si>
    <t>ԳՀ</t>
  </si>
  <si>
    <t>արտակարգ իրավիճակներին առնչվող շենքերի կառուցման աշխատանքներ</t>
  </si>
  <si>
    <t>Հավելված 3</t>
  </si>
  <si>
    <t>ՀԱՅԱՍՏԱՆԻ ՀԱՆՐԱՊԵՏՈՒԹՅԱՆ ԿԱՌԱՎԱՐՈՒԹՅԱՆ 2018ԹՎԱԿԱՆԻ ԴԵԿՏԵՄԲԵՐԻ 27-Ի ԹԻՎ 1515-Ն ՈՐՈՇՄԱՆ N11 ՀԱՎԵԼՎԱԾԻ  11.23 ԱՂՅՈՒՍԱԿՈՒՄ ԿԱՏԱՐՎՈՂ ԼՐԱՑՈՒՄՆԵՐԸ</t>
  </si>
  <si>
    <t>Հավելված N 1</t>
  </si>
  <si>
    <t>ՀՀ կառավարության 2019 թվականի</t>
  </si>
  <si>
    <t xml:space="preserve"> ______________N______-Ն որոշման </t>
  </si>
  <si>
    <t xml:space="preserve">«ՀԱՅԱՍՏԱՆԻ ՀԱՆՐԱՊԵՏՈՒԹՅԱՆ 2019 ԹՎԱԿԱՆԻ ՊԵՏԱԿԱՆ ԲՅՈՒՋԵԻ ՄԱՍԻՆ»  ՀԱՅԱՍՏԱՆԻ ՀԱՆՐԱՊԵՏՈՒԹՅԱՆ ՕՐԵՆՔԻ 2-ՐԴ ՀՈԴՎԱԾԻ ԱՂՅՈՒՍԱԿՈՒՄ ԿԱՏԱՐՎՈՂ ՓՈՓՈԽՈՒԹՅՈՒՆՆԵՐԸ </t>
  </si>
  <si>
    <t>(հազար դրամ)</t>
  </si>
  <si>
    <t xml:space="preserve"> Ցուցանիշների փոփոխություն                                                         ( գումարների  ավելացումը ներկայացված է դրական նշանով)                                                                                                                        </t>
  </si>
  <si>
    <t>Եկամուտների գծով</t>
  </si>
  <si>
    <t>Ծախսերի գծով</t>
  </si>
  <si>
    <t>Դեֆիցիտը (պակասուրդը)</t>
  </si>
  <si>
    <t xml:space="preserve"> Հավելված N 2</t>
  </si>
  <si>
    <t xml:space="preserve"> ______________N______-Ն որոշման</t>
  </si>
  <si>
    <t xml:space="preserve">«ՀԱՅԱՍՏԱՆԻ ՀԱՆՐԱՊԵՏՈՒԹՅԱՆ 2019 ԹՎԱԿԱՆԻ ՊԵՏԱԿԱՆ ԲՅՈՒՋԵԻ ՄԱՍԻՆ»  ՀԱՅԱՍՏԱՆԻ  ՀԱՆՐԱՊԵՏՈՒԹՅԱՆ  ՕՐԵՆՔԻ  6-ՐԴ  ՀՈԴՎԱԾԻ ԱՂՅՈՒՍԱԿՈՒՄ ԵՎ ՀԱՅԱՍՏԱՆԻ ՀԱՆՐԱՊԵՏՈՒԹՅԱՆ ԿԱՌԱՎԱՐՈՒԹՅԱՆ 
2018 ԹՎԱԿԱՆԻ ԴԵԿՏԵՄԲԵՐԻ 27-Ի  N 1515-Ն ՈՐՈՇՄԱՆ N 2 ՀԱՎԵԼՎԱԾՈՒՄ ԿԱՏԱՐՎՈՂ ՓՈՓՈԽՈՒԹՅՈՒՆՆԵՐԸ </t>
  </si>
  <si>
    <t>Հազար դրամ</t>
  </si>
  <si>
    <t>Եկամտատեսակ</t>
  </si>
  <si>
    <t>Ցուցանիշների փոփոխությունը (գումարների ավելացումը նշված է դրական նշանով)</t>
  </si>
  <si>
    <t>Առաջին եռամսյակ</t>
  </si>
  <si>
    <t>9 ամիս</t>
  </si>
  <si>
    <t xml:space="preserve">այդ թվում </t>
  </si>
  <si>
    <t>Հարկային եկամուտներ և պետական տուրքեր</t>
  </si>
  <si>
    <t>Հավելված N5</t>
  </si>
  <si>
    <t xml:space="preserve">ՀՀ կառավարության 2019 թվականի
-ի  N       -Ն որոշման 
</t>
  </si>
  <si>
    <t>«ՀԱՅԱՍՏԱՆԻ  ՀԱՆՐԱՊԵՏՈՒԹՅԱՆ 2019 ԹՎԱԿԱՆԻ ՊԵՏԱԿԱՆ ԲՅՈՒՋԵԻ ՄԱՍԻՆ» ՀԱՅԱՍՏԱՆԻ  ՀԱՆՐԱՊԵՏՈՒԹՅԱՆ ՕՐԵՆՔԻ N 1 ՀԱՎԵԼՎԱԾԻ N3  ԱՂՅՈՒՍԱԿՈՒՄ ԿԱՏԱՐՎՈՂ  ՓՈՓՈԽՈՒԹՅՈՒՆՆԵՐԸ ԵՎ ԼՐԱՑՈՒՄՆԵՐԸ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</si>
  <si>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</si>
  <si>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</si>
  <si>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</si>
  <si>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</si>
  <si>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Ցուցանիշների փոփոխությունը (ավելացումները նշված են դրական նշանով)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</si>
  <si>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</si>
  <si>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</si>
  <si>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</si>
  <si>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</si>
  <si>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</si>
  <si>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</si>
  <si>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այդ թվում՝ </t>
  </si>
  <si>
    <t>ՀՀ ԱՐՏԱԿԱՐԳ ԻՐԱՎԻՃԱԿՆԵՐԻ ՆԱԽԱՐԱՐՈՒԹՅՈՒՆ</t>
  </si>
  <si>
    <t>այդ թվում`</t>
  </si>
  <si>
    <t>Հավելված N6</t>
  </si>
  <si>
    <t>ՀԱՅԱՍՏԱՆԻ ՀԱՆՐԱՊԵՏՈՒԹՅԱՆ ԿԱՌԱՎԱՐՈՒԹՅԱՆ 2018 ԹՎԱԿԱՆԻ ԴԵԿՏԵՄԲԵՐԻ 27-Ի N 1515-Ն ՈՐՈՇՄԱՆ N 5 ՀԱՎԵԼՎԱԾԻ N 2 ԱՂՅՈՒՍԱԿՈՒՄ ԿԱՏԱՐՎՈՂ ՓՈՓՈԽՈՒԹՅՈՒՆՆԵՐԸ ԵՎ ԼՐԱՑՈՒՄՆԵՐԸ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</si>
  <si>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</si>
  <si>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Ցուցանիշների փոփոխությունը (ավելացումները նշված են դրական նշանով)</t>
  </si>
  <si>
    <t>Հավելված  N4</t>
  </si>
  <si>
    <t>Հավելված N 8
ՀՀ կառավարության 2019 թվականի
 __________-ի ____-ի N _____-Ն որոշման</t>
  </si>
  <si>
    <t>Հավելված N 7</t>
  </si>
  <si>
    <t>Հավելված  N 9</t>
  </si>
  <si>
    <t>ՀԱՅԱՍՏԱՆԻ ՀԱՆՐԱՊԵՏՈՒԹՅԱՆ ՎԱՐՉԱՊԵՏԻ ԱՇԽԱՏԱԿԱԶՄԻ</t>
  </si>
  <si>
    <t xml:space="preserve"> ՂԵԿԱՎԱՐ                               Է.  ԱՂԱՋԱՆՅԱՆ</t>
  </si>
  <si>
    <t xml:space="preserve"> - Շենքերի և շինությունների կապիտալ վերանորոգում</t>
  </si>
  <si>
    <t>կապիտալ վերանորոգման ենթակա օբյեկտների թիվը, հատ</t>
  </si>
  <si>
    <t>վերանորոգման ենթակա մակերես,քմ</t>
  </si>
  <si>
    <t>այլ շենքերի ու շինությունների հիմնանորոգում</t>
  </si>
  <si>
    <t>45611300-1</t>
  </si>
  <si>
    <t>45611300-2</t>
  </si>
  <si>
    <t>45611300-3</t>
  </si>
  <si>
    <t>45611300-4</t>
  </si>
  <si>
    <t>45611300-5</t>
  </si>
  <si>
    <t>45611300-6</t>
  </si>
  <si>
    <t>45611300-7</t>
  </si>
  <si>
    <t>45611300-8</t>
  </si>
  <si>
    <t>45611300-9</t>
  </si>
  <si>
    <t>45611300-10</t>
  </si>
  <si>
    <t>45611300-11</t>
  </si>
  <si>
    <t>45611300-12</t>
  </si>
  <si>
    <t>45611300-13</t>
  </si>
  <si>
    <t>45611300-14</t>
  </si>
  <si>
    <t>45611300-15</t>
  </si>
  <si>
    <t>45611300-16</t>
  </si>
  <si>
    <t>45211280-3</t>
  </si>
  <si>
    <t>45211280-4</t>
  </si>
  <si>
    <t>45611300-17</t>
  </si>
  <si>
    <t>N4 ՀՓՋ,ք. Երևան, Շարուրի 22/1 - շենքի 550 քմ մակերեսով 1-ին և 2-րդ հարկերի ներքին հարդարման աշխատանքներ, դուռ-լուսամուտների փոխարինում, ջեռուցման համակարգի իրականացում</t>
  </si>
  <si>
    <t>N6 ՀՓՋ,ք.Երևան, Արցախի 4նրբ. 5/7 - շենքի 450 քմ մակերեսով  ներքին հարդարման աշխատանքներ, դուռ-լուսամուտների փոխարինում, ջեռուցման համակարգի իրականացում, տանիքի մասնակի նորոգում</t>
  </si>
  <si>
    <t>N13 ՀՓՋ,ք.Երևան,Ա. Միկոյան 109/12 - շենքի 772.1 քմ մակերեսով  ներքին հարդարման աշխատանքներ, դուռ-լուսամուտների փոխարինում, ջեռուցման համակարգի իրականացում, տանիքի մասնակի նորոգում</t>
  </si>
  <si>
    <t>Հրազդանի ՀՓՋ,ք.Հրազդան,Ռ.Միքայելյան փ.13 - շենքի 214 քմ մակերեսի ներքին հարդարման աշխատանքներ, դուռ-լուսամուտների փոխարինում, ջեռուցման համակարգի իրականացում, տանիքի ամբողջական նորոգում</t>
  </si>
  <si>
    <t>Արթիկի ՀՓՋ,ք.Արթիկ,Շահումյան փ.5 - շենքի 364 քմ մակերեսի ներքին հարդարման աշխատանքներ, դուռ-լուսամուտների փոխարինում, ջեռուցման համակարգի իրականացում, տանիքի ամբողջական նորոգում</t>
  </si>
  <si>
    <t>այդ թվում՝ ըստ ուղղությունների</t>
  </si>
  <si>
    <t>այդ թվում` ըստ կատարողների</t>
  </si>
  <si>
    <t>ՀՀ արտակարգ իրավիճակների նախարարություն</t>
  </si>
  <si>
    <t xml:space="preserve"> Մարտունու  ՀՓՋ ,Սայաթ -Նովա 40 հասցեի   12 x 6 մ չափով մեկ կցակառույց կայանատեղի կառուցում, ամբողջ շենքի ջեռուցման իրականացում</t>
  </si>
  <si>
    <t xml:space="preserve">  Գավառի ՀՓՋ,Զոհված Ազատամարտիկների 5 հասցեի  12 x 6 մ չափով մեկ կցակառույց կայանատեղի կառուցում, ամբողջ շենքի ջեռուցման իրականացում</t>
  </si>
  <si>
    <t>45611300-18</t>
  </si>
  <si>
    <t>45611300-19</t>
  </si>
  <si>
    <t>45611300-20</t>
  </si>
  <si>
    <t>45611300-21</t>
  </si>
  <si>
    <t>45611300-22</t>
  </si>
  <si>
    <t>45611300-23</t>
  </si>
  <si>
    <t>45611300-24</t>
  </si>
  <si>
    <t>45611300-25</t>
  </si>
  <si>
    <t>45611300-26</t>
  </si>
  <si>
    <t>45611300-27</t>
  </si>
  <si>
    <t>45611300-28</t>
  </si>
  <si>
    <t>45611300-29</t>
  </si>
  <si>
    <t>45611300-30</t>
  </si>
  <si>
    <t>45611300-31</t>
  </si>
  <si>
    <t>45611300-32</t>
  </si>
  <si>
    <t xml:space="preserve"> 1090  ՀՀ արտակարգ իրավիճակների նախարարություն</t>
  </si>
  <si>
    <t>Դաս N 01</t>
  </si>
  <si>
    <t>Բաժին N 03</t>
  </si>
  <si>
    <t>Խումբ N 02</t>
  </si>
  <si>
    <t>N1 ՀՓՋ, ք.Երևան, Իսակովի 9/1 շենքի 976.45 քմ մակերեսով 1-ին և 2-րդ հարկերի ներքին հարդարման աշխատանքներ, դուռ-լուսամուտների փոխարինում, ջեռուցման համակարգի իրականացում</t>
  </si>
  <si>
    <t>N5 ՀՓՋ,ք. Երևան, Ղափանցյան 7/3 -շենքի 582.1 քմ մակերեսով 1-ին և 2-րդ հարկերի ներքին հարդարման աշխատանքներ, դուռ-լուսամուտների փոխարինում, ջեռուցման համակարգի իրականացում</t>
  </si>
  <si>
    <t>Աշտարակի ՀՓՋ,ք.Աշտարակ,Ղազար Փարպեցու փ.2 -շենքի 329.8 քմ մակերեսի ներքին հարդարման աշխատանքներ, դուռ-լուսամուտների փոխարինում, ջեռուցման համակարգի իրականացում, տանիքի ամբողջական նորոգում</t>
  </si>
  <si>
    <t>Ճամբարակի ՀՓՋ,ք.Ճամբարակ,Տիգրան մեծի փ.1 -շենքի 478 քմ մակերեսի ներքին հարդարման աշխատանքներ, դուռ-լուսամուտների փոխարինում, ջեռուցման համակարգի իրականացում, տանիքի ամբողջական նորոգում</t>
  </si>
  <si>
    <t>Եղվարդի ՀՓՋ,ք.Եղվարդ,Սաֆարյան փ. 1-ին նրբ. -շենքի 164.5 քմ մակերեսի ներքին հարդարման աշխատանքներ, դուռ-լուսամուտների փոխարինում, ջեռուցման համակարգի իրականացում, տանիքի ամբողջական նորոգում</t>
  </si>
  <si>
    <t>Չարենցավանի ՀՓՋ,ք.Չարենցավան,Հոկտեմբերյան փ.2 - շենքի 403.6 քմ մակերեսի ներքին հարդարման աշխատանքներ, դուռ-լուսամուտների փոխարինում, ջեռուցման համակարգի իրականացում, տանիքի ամբողջական նորոգում</t>
  </si>
  <si>
    <t>Սիսիանի ՀՓՋ,ք.Սիսիան,Իսրայելյան փ.6 -շենքի 486 քմ մակերեսի ներքին հարդարման աշխատանքներ, դուռ-լուսամուտների փոխարինում, ջեռուցման համակարգի իրականացում, տանիքի ամբողջական նորոգում</t>
  </si>
  <si>
    <t>Վայքի ՀՓՋ, շենքի 187.4 քմ մակերեսի ներքին հարդարման աշխատանքներ, դուռ-լուսամուտների փոխարինում, ջեռուցման համակարգի իրականացում, տանիքի ամբողջական նորոգում</t>
  </si>
  <si>
    <t>N3 ՀՓՋ,ք. Երևան, Գլինկայի 13 -շենքի 1063 քմ մակերեսով  ներքին հարդարման աշխատանքներ, դուռ-լուսամուտների փոխարինում, ջեռուցման համակարգի իրականացում, տանիքի մասնակի նորոգում</t>
  </si>
  <si>
    <t>Ապարանի ՀՓՋ,ք.Ապարան,Գայի փ.17 - շենքի 470 քմ մակերեսով  ներքին հարդարման աշխատանքներ, դուռ-լուսամուտների փոխարինում, ջեռուցման համակարգի իրականացում, տանիքի մասնակի նորոգում</t>
  </si>
  <si>
    <t>Վարդենիսի ՀՓՋ,ք.Վարդենիս,Չարենցի փ.64 – շենքի 247 քմ մակերեսով  ներքին հարդարման աշխատանքներ, դուռ-լուսամուտների փոխարինում, ջեռուցման համակարգի իրականացում, տանիքի մասնակի նորոգում</t>
  </si>
  <si>
    <t>Թումանյանի ՀՓՋ,ք.Ալավերդի,Թումանյան փ. -շենքի 553.4 քմ մակերեսով  ներքին հարդարման աշխատանքներ, դուռ-լուսամուտների փոխարինում, ջեռուցման համակարգի իրականացում, տանիքի մասնակի նորոգում</t>
  </si>
  <si>
    <t>Տավուշի ՀՓՋ,ք.Բերդ,Թումանյան փ.1 - շենքի 505.2 քմ մակերեսով  ներքին հարդարման աշխատանքներ, դուռ-լուսամուտների փոխարինում, ջեռուցման համակարգի իրականացում, տանիքի մասնակի նորոգում</t>
  </si>
  <si>
    <t>Նոյեմբերյանի ՀՓՋ,ք.Նոյեմբերյան,Կամոյի փ.1 - շենքի 333.9քմ մակերեսով  ներքին հարդարման աշխատանքներ, դուռ-լուսամուտների փոխարինում, ջեռուցման համակարգի իրականացում, տանիքի մասնակի նորոգում</t>
  </si>
  <si>
    <t>Արմավիրի ՀՓՋ,ք.Արմավիր,Չարենցի փ.10 - շենքի 500 քմ մակերեսով  ներքին հարդարման աշխատանքներ, դուռ-լուսամուտների փոխարինում, ջեռուցման համակարգի իրականացում, տանիքի մասնակի նորոգում</t>
  </si>
  <si>
    <t>Ջերմուկի ՀՓՋ,ք.Ջերմուկ,Ձախափի փ.1բ. - շենքի 670.9 քմ մակերեսով  ներքին հարդարման աշխատանքներ, դուռ-լուսամուտների փոխարինում, ջեռուցման համակարգի իրականացում, տանիքի մասնակի նորոգում</t>
  </si>
  <si>
    <t>Մասիսի ՀՓՋ,ք.Մասիս,Բաղրամյան փ.26 -շենքի 545 քմ մակերեսով  ներքին հարդարման աշխատանքներ, դուռ-լուսամուտների փոխարինում, ջեռուցման համակարգի իրականացում, տանիքի մասնակի նորոգում</t>
  </si>
  <si>
    <t>Գորիսի ՀՓՋ,ք.Գորիս,Բակունցի փ.1 -շենքի 235.3քմ մակերեսով  ներքին հարդարման աշխատանքներ, դուռ-լուսամուտների փոխարինում, ջեռուցման համակարգի իրականացում, տանիքի մասնակի նորոգում</t>
  </si>
  <si>
    <t>Ագարակի  ՀՓՋ,ք.Ագարակ,Սայաթ-Նովա փ.26 -շենքի 438.9 քմ մակերեսով  ներքին հարդարման աշխատանքներ, դուռ-լուսամուտների փոխարինում, ջեռուցման համակարգի իրականացում, տանիքի մասնակի նորոգում</t>
  </si>
  <si>
    <t>Վեդիի  ՀՓՋ,ք.Վեդի,Արցախի փ.7 -շենքի 429.9 քմ մակերեսով  ներքին հարդարման աշխատանքներ, դուռ-լուսամուտների փոխարինում, ջեռուցման համակարգի իրականացում, տանիքի մասնակի նորոգում</t>
  </si>
  <si>
    <t>Անիի ՀՓՋ, ք. Մարալիկ, Շահինյան փող.3- շենքի 379.5 քմ մակերեսի ներքին հարդարման աշխատանքներ, դուռ-լուսամուտների փոխարինում, ջեռուցման համակարգի իրականացում, տանիքի ամբողջական նորոգում</t>
  </si>
  <si>
    <t>Դիլիջանի ՀՓՋ, ք Դիլիջան, Շամախյան փող.4- շենքի 687.2 քմ մակերեսի ներքին հարդարման աշխատանքներ, դուռ-լուսամուտների փոխարինում, ջեռուցման համակարգի իրականացում, տանիքի ամբողջական նորոգում</t>
  </si>
  <si>
    <t>Տաշիրի ՀՓՋ, Տաշիր, Գորկու փող.18-շենքի 665.7 քմ մակերեսով  ներքին հարդարման աշխատանքներ, դուռ-լուսամուտների փոխարինում, ջեռուցման համակարգի իրականացում, տանիքի մասնակի նորոգում</t>
  </si>
  <si>
    <t>Թալին ՀՓՋ, ք.Թալին, Երևանյան խճուղի.10- շենքի 1214 քմ մակերեսով  ներքին հարդարման աշխատանքներ, դուռ-լուսամուտների փոխարինում, ջեռուցման համակարգի իրականացում, տանիքի մասնակի նորոգում</t>
  </si>
  <si>
    <t>Տաշիրի ՀՓՋ, ք. Տաշիր, Գորկու փող.18-շենքի 665.7 քմ մակերեսով  ներքին հարդարման աշխատանքներ, դուռ-լուսամուտների փոխարինում, ջեռուցման համակարգի իրականացում, տանիքի մասնակի նորոգում</t>
  </si>
  <si>
    <t>Արագածի ՀՓՋ,Արագածոտնի մարզ,գ.Ծաղկահովիտ 1փ. 2տ.շենքի 530 քմ մակերեսով  ներքին հարդարման աշխատանքներ, դուռ-լուսամուտների փոխարինում, ջեռուցման համակարգի իրականացում, տանիքի մասնակի նորոգում</t>
  </si>
  <si>
    <t xml:space="preserve">  Գավառի ՀՓՋ, Զոհված Ազատամարտիկների 5 հասցեի  12 x 6 մ չափով մեկ կցակառույց կայանատեղի կառուցում, ամբողջ շենքի ջեռուցման իրականացում</t>
  </si>
  <si>
    <t xml:space="preserve"> Մարտունու  ՀՓՋ, Սայաթ -Նովա 40 հասցեի   12 x 6 մ չափով մեկ կցակառույց կայանատեղի կառուցում, ամբողջ շենքի ջեռուցման իրականացում</t>
  </si>
  <si>
    <t>Գուգարք ՀՓՋ, գ.Գուգարք, 1-ին փող,2-րդ փակ. 13- շենքի 812.2 քմ մակերեսով  ներքին հարդարման աշխատանքներ, դուռ-լուսամուտների փոխարինում, ջեռուցման համակարգի իրականացում, տանիքի մասնակի նորոգում</t>
  </si>
  <si>
    <t>Գուգարք ՀՓՋ, գ. Գուգարք, 1-ին փող,2-րդ փակ. 13- շենքի 812.2 քմ մակերեսով  ներքին հարդարման աշխատանքներ, դուռ-լուսամուտների փոխարինում, ջեռուցման համակարգի իրականացում, տանիքի մասնակի նորոգում</t>
  </si>
  <si>
    <t>N4 ՀՓՋ,ք. Երևան, Շարուրի 22/1 - շենքի 550,0 քմ մակերեսով 1-ին և 2-րդ հարկերի ներքին հարդարման աշխատանքներ, դուռ-լուսամուտների փոխարինում, ջեռուցման համակարգի իրականացում</t>
  </si>
  <si>
    <t>N6 ՀՓՋ,ք.Երևան, Արցախի 4նրբ. 5/7 - շենքի 450,0 քմ մակերեսով  ներքին հարդարման աշխատանքներ, դուռ-լուսամուտների փոխարինում, ջեռուցման համակարգի իրականացում, տանիքի մասնակի նորոգում</t>
  </si>
  <si>
    <t>Ճամբարակի ՀՓՋ,ք.Ճամբարակ,Տիգրան մեծի փ.1 -շենքի 478,0 քմ մակերեսի ներքին հարդարման աշխատանքներ, դուռ-լուսամուտների փոխարինում, ջեռուցման համակարգի իրականացում, տանիքի ամբողջական նորոգում</t>
  </si>
  <si>
    <t>Հրազդանի ՀՓՋ,ք.Հրազդան,Ռ.Միքայելյան փ.13 - շենքի 214,0 քմ մակերեսի ներքին հարդարման աշխատանքներ, դուռ-լուսամուտների փոխարինում, ջեռուցման համակարգի իրականացում, տանիքի ամբողջական նորոգում</t>
  </si>
  <si>
    <t>Արթիկի ՀՓՋ,ք.Արթիկ,Շահումյան փ.5 - շենքի 364,0 քմ մակերեսի ներքին հարդարման աշխատանքներ, դուռ-լուսամուտների փոխարինում, ջեռուցման համակարգի իրականացում, տանիքի ամբողջական նորոգում</t>
  </si>
  <si>
    <t>Սիսիանի ՀՓՋ,ք.Սիսիան,Իսրայելյան փ.6 -շենքի 486,0 քմ մակերեսի ներքին հարդարման աշխատանքներ, դուռ-լուսամուտների փոխարինում, ջեռուցման համակարգի իրականացում, տանիքի ամբողջական նորոգում</t>
  </si>
  <si>
    <t>N3 ՀՓՋ,ք. Երևան, Գլինկայի 13 -շենքի 1063,0 քմ մակերեսով  ներքին հարդարման աշխատանքներ, դուռ-լուսամուտների փոխարինում, ջեռուցման համակարգի իրականացում, տանիքի մասնակի նորոգում</t>
  </si>
  <si>
    <t>Արագածի ՀՓՋ,Արագածոտնի մարզ,գ.Ծախկահովիտ 1փ. 2տ.շենքի 530,0 քմ մակերեսով  ներքին հարդարման աշխատանքներ, դուռ-լուսամուտների փոխարինում, ջեռուցման համակարգի իրականացում, տանիքի մասնակի նորոգում</t>
  </si>
  <si>
    <t>Ապարանի ՀՓՋ,ք.Ապարան,Գայի փ.17 - շենքի 470,0 քմ մակերեսով  ներքին հարդարման աշխատանքներ, դուռ-լուսամուտների փոխարինում, ջեռուցման համակարգի իրականացում, տանիքի մասնակի նորոգում</t>
  </si>
  <si>
    <t>Թալին ՀՓՋ, ք.Թալին, Երևանյան խճուղի.10- շենքի 1214,0 քմ մակերեսով  ներքին հարդարման աշխատանքներ, դուռ-լուսամուտների փոխարինում, ջեռուցման համակարգի իրականացում, տանիքի մասնակի նորոգում</t>
  </si>
  <si>
    <t>Վարդենիսի ՀՓՋ,ք.Վարդենիս,Չարենցի փ.64 – շենքի 247,0 քմ մակերեսով  ներքին հարդարման աշխատանքներ, դուռ-լուսամուտների փոխարինում, ջեռուցման համակարգի իրականացում, տանիքի մասնակի նորոգում</t>
  </si>
  <si>
    <t>Արմավիրի ՀՓՋ,ք.Արմավիր,Չարենցի փ.10 - շենքի 500,0 քմ մակերեսով  ներքին հարդարման աշխատանքներ, դուռ-լուսամուտների փոխարինում, ջեռուցման համակարգի իրականացում, տանիքի մասնակի նորոգում</t>
  </si>
  <si>
    <t>Մասիսի ՀՓՋ,ք.Մասիս,Բաղրամյան փ.26 -շենքի 545,0 քմ մակերեսով  ներքին հարդարման աշխատանքներ, դուռ-լուսամուտների փոխարինում, ջեռուցման համակարգի իրականացում, տանիքի մասնակի նորոգում</t>
  </si>
  <si>
    <t>ԱԻՆ Փրկարար ծառայության շենքային ապահովվածության և պայմանների բարելավում</t>
  </si>
  <si>
    <t>ՀՓՋ շենքերի թիվը, հատ</t>
  </si>
  <si>
    <t>ՀՓՋ շենքերի թիվ, հատ</t>
  </si>
  <si>
    <t>Էջմիածնի ՀՓՋ,ք.Էջմիածին,Աթարբեկյան փ.11 - շենքի 682.2 քմ մակերեսով  ներքին հարդարման աշխատանքներ, դուռ-լուսամուտների փոխարինում, ջեռուցման համակարգի իրականացում, տանիքի մասնակի նորոգում</t>
  </si>
  <si>
    <t xml:space="preserve">Փրկարար ծառայության շենքերի, շինությունների կառուցում  և կապիտալ վերանորոգում  </t>
  </si>
  <si>
    <t>1090   31007</t>
  </si>
</sst>
</file>

<file path=xl/styles.xml><?xml version="1.0" encoding="utf-8"?>
<styleSheet xmlns="http://schemas.openxmlformats.org/spreadsheetml/2006/main">
  <numFmts count="13">
    <numFmt numFmtId="43" formatCode="_-* #,##0.00\ _₽_-;\-* #,##0.00\ _₽_-;_-* &quot;-&quot;??\ _₽_-;_-@_-"/>
    <numFmt numFmtId="164" formatCode="0.0"/>
    <numFmt numFmtId="165" formatCode="_(* #,##0.00_);_(* \(#,##0.00\);_(* &quot;-&quot;??_);_(@_)"/>
    <numFmt numFmtId="166" formatCode="_ * #,##0_)\ &quot;$&quot;_ ;_ * \(#,##0\)\ &quot;$&quot;_ ;_ * &quot;-&quot;_)\ &quot;$&quot;_ ;_ @_ "/>
    <numFmt numFmtId="167" formatCode="_-* #,##0.00_р_._-;\-* #,##0.00_р_._-;_-* &quot;-&quot;??_р_._-;_-@_-"/>
    <numFmt numFmtId="168" formatCode="##,##0.0;\(##,##0.0\);\-"/>
    <numFmt numFmtId="169" formatCode="#,##0.0"/>
    <numFmt numFmtId="170" formatCode="_-* #,##0.0_р_._-;\-* #,##0.0_р_._-;_-* &quot;-&quot;??_р_._-;_-@_-"/>
    <numFmt numFmtId="171" formatCode="_(* #,##0.0_);_(* \(#,##0.0\);_(* &quot;-&quot;??_);_(@_)"/>
    <numFmt numFmtId="172" formatCode="#,##0.0_);\(#,##0.0\)"/>
    <numFmt numFmtId="173" formatCode="#,##0.00_);\(#,##0.00\)"/>
    <numFmt numFmtId="174" formatCode="#,##0.000_);\(#,##0.000\)"/>
    <numFmt numFmtId="175" formatCode="0.000"/>
  </numFmts>
  <fonts count="6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b/>
      <sz val="12"/>
      <name val="GHEA Grapalat"/>
      <family val="3"/>
    </font>
    <font>
      <sz val="8"/>
      <name val="GHEA Grapalat"/>
      <family val="2"/>
    </font>
    <font>
      <sz val="12"/>
      <name val="GHEA Grapalat"/>
      <family val="3"/>
    </font>
    <font>
      <i/>
      <sz val="12"/>
      <name val="GHEA Grapalat"/>
      <family val="3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sz val="12"/>
      <name val="GHEA Grapalat"/>
      <family val="2"/>
    </font>
    <font>
      <i/>
      <sz val="12"/>
      <color theme="1"/>
      <name val="GHEA Grapalat"/>
      <family val="3"/>
    </font>
    <font>
      <sz val="11"/>
      <color theme="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sz val="18"/>
      <color theme="3"/>
      <name val="Cambria"/>
      <family val="2"/>
      <charset val="1"/>
      <scheme val="major"/>
    </font>
    <font>
      <b/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b/>
      <sz val="12"/>
      <name val="GHEA Grapalat"/>
      <family val="2"/>
    </font>
    <font>
      <sz val="12"/>
      <color theme="1"/>
      <name val="Calibri"/>
      <family val="2"/>
      <charset val="1"/>
      <scheme val="minor"/>
    </font>
    <font>
      <sz val="12"/>
      <color indexed="8"/>
      <name val="GHEA Grapalat"/>
      <family val="3"/>
    </font>
    <font>
      <sz val="12"/>
      <color rgb="FF000000"/>
      <name val="GHEA Grapalat"/>
      <family val="3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1"/>
      <color indexed="8"/>
      <name val="GHEA Grapalat"/>
      <family val="3"/>
    </font>
    <font>
      <sz val="9"/>
      <name val="GHEA Grapalat"/>
      <family val="3"/>
    </font>
    <font>
      <b/>
      <sz val="11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u/>
      <sz val="12"/>
      <color theme="1"/>
      <name val="GHEA Grapalat"/>
      <family val="3"/>
    </font>
    <font>
      <sz val="11"/>
      <name val="Arial Armenian"/>
      <family val="2"/>
    </font>
    <font>
      <sz val="11"/>
      <name val="Arial"/>
      <family val="2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b/>
      <sz val="12"/>
      <color rgb="FFFF0000"/>
      <name val="GHEA Grapalat"/>
      <family val="3"/>
    </font>
    <font>
      <sz val="12"/>
      <color rgb="FFFF0000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5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8" fillId="0" borderId="0"/>
    <xf numFmtId="0" fontId="9" fillId="0" borderId="0"/>
    <xf numFmtId="0" fontId="7" fillId="0" borderId="0"/>
    <xf numFmtId="0" fontId="5" fillId="0" borderId="0"/>
    <xf numFmtId="0" fontId="2" fillId="0" borderId="0"/>
    <xf numFmtId="0" fontId="10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2" fillId="0" borderId="0"/>
    <xf numFmtId="0" fontId="9" fillId="0" borderId="0"/>
    <xf numFmtId="0" fontId="2" fillId="0" borderId="0"/>
    <xf numFmtId="0" fontId="13" fillId="0" borderId="0"/>
    <xf numFmtId="9" fontId="9" fillId="0" borderId="0" applyFont="0" applyFill="0" applyBorder="0" applyAlignment="0" applyProtection="0"/>
    <xf numFmtId="0" fontId="14" fillId="0" borderId="0"/>
    <xf numFmtId="0" fontId="9" fillId="0" borderId="0"/>
    <xf numFmtId="0" fontId="10" fillId="0" borderId="0"/>
    <xf numFmtId="0" fontId="14" fillId="0" borderId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" fillId="0" borderId="0">
      <alignment horizontal="left" vertical="top" wrapText="1"/>
    </xf>
    <xf numFmtId="168" fontId="16" fillId="0" borderId="0" applyFill="0" applyBorder="0" applyProtection="0">
      <alignment horizontal="right" vertical="top"/>
    </xf>
    <xf numFmtId="0" fontId="9" fillId="0" borderId="0"/>
    <xf numFmtId="0" fontId="13" fillId="0" borderId="0">
      <alignment horizontal="left" vertical="top" wrapText="1"/>
    </xf>
    <xf numFmtId="0" fontId="1" fillId="0" borderId="0"/>
    <xf numFmtId="0" fontId="16" fillId="0" borderId="0">
      <alignment horizontal="left" vertical="top" wrapText="1"/>
    </xf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4" fillId="4" borderId="0" applyNumberFormat="0" applyBorder="0" applyAlignment="0" applyProtection="0"/>
    <xf numFmtId="0" fontId="25" fillId="7" borderId="17" applyNumberFormat="0" applyAlignment="0" applyProtection="0"/>
    <xf numFmtId="0" fontId="26" fillId="8" borderId="20" applyNumberFormat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17" applyNumberFormat="0" applyAlignment="0" applyProtection="0"/>
    <xf numFmtId="0" fontId="33" fillId="0" borderId="19" applyNumberFormat="0" applyFill="0" applyAlignment="0" applyProtection="0"/>
    <xf numFmtId="0" fontId="34" fillId="5" borderId="0" applyNumberFormat="0" applyBorder="0" applyAlignment="0" applyProtection="0"/>
    <xf numFmtId="0" fontId="6" fillId="9" borderId="21" applyNumberFormat="0" applyFont="0" applyAlignment="0" applyProtection="0"/>
    <xf numFmtId="0" fontId="35" fillId="7" borderId="18" applyNumberFormat="0" applyAlignment="0" applyProtection="0"/>
    <xf numFmtId="0" fontId="36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8" fillId="0" borderId="0" applyNumberForma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8" fillId="0" borderId="0">
      <alignment vertical="center"/>
    </xf>
    <xf numFmtId="0" fontId="5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363">
    <xf numFmtId="0" fontId="0" fillId="0" borderId="0" xfId="0"/>
    <xf numFmtId="0" fontId="15" fillId="2" borderId="0" xfId="4" applyFont="1" applyFill="1"/>
    <xf numFmtId="0" fontId="17" fillId="2" borderId="0" xfId="4" applyFont="1" applyFill="1"/>
    <xf numFmtId="0" fontId="17" fillId="2" borderId="0" xfId="0" applyFont="1" applyFill="1"/>
    <xf numFmtId="0" fontId="17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top" wrapText="1"/>
    </xf>
    <xf numFmtId="0" fontId="17" fillId="2" borderId="0" xfId="0" applyFont="1" applyFill="1" applyAlignment="1">
      <alignment horizontal="justify"/>
    </xf>
    <xf numFmtId="0" fontId="17" fillId="2" borderId="1" xfId="0" applyFont="1" applyFill="1" applyBorder="1" applyAlignment="1">
      <alignment wrapText="1"/>
    </xf>
    <xf numFmtId="0" fontId="18" fillId="2" borderId="1" xfId="0" applyFont="1" applyFill="1" applyBorder="1" applyAlignment="1">
      <alignment vertical="top" wrapText="1"/>
    </xf>
    <xf numFmtId="0" fontId="17" fillId="2" borderId="4" xfId="0" applyFont="1" applyFill="1" applyBorder="1" applyAlignment="1">
      <alignment vertical="top" wrapText="1"/>
    </xf>
    <xf numFmtId="0" fontId="17" fillId="2" borderId="5" xfId="0" applyFont="1" applyFill="1" applyBorder="1" applyAlignment="1">
      <alignment vertical="top" wrapText="1"/>
    </xf>
    <xf numFmtId="0" fontId="20" fillId="2" borderId="0" xfId="34" applyFont="1" applyFill="1"/>
    <xf numFmtId="0" fontId="15" fillId="2" borderId="7" xfId="34" applyFont="1" applyFill="1" applyBorder="1" applyAlignment="1">
      <alignment horizontal="left" vertical="top"/>
    </xf>
    <xf numFmtId="0" fontId="20" fillId="2" borderId="7" xfId="34" applyFont="1" applyFill="1" applyBorder="1" applyAlignment="1">
      <alignment horizontal="left" vertical="top"/>
    </xf>
    <xf numFmtId="0" fontId="20" fillId="2" borderId="11" xfId="34" applyFont="1" applyFill="1" applyBorder="1" applyAlignment="1">
      <alignment horizontal="left" vertical="top"/>
    </xf>
    <xf numFmtId="0" fontId="17" fillId="2" borderId="7" xfId="34" applyFont="1" applyFill="1" applyBorder="1" applyAlignment="1">
      <alignment horizontal="center" vertical="center"/>
    </xf>
    <xf numFmtId="0" fontId="17" fillId="2" borderId="7" xfId="34" applyFont="1" applyFill="1" applyBorder="1" applyAlignment="1">
      <alignment vertical="center"/>
    </xf>
    <xf numFmtId="0" fontId="20" fillId="2" borderId="7" xfId="34" applyFont="1" applyFill="1" applyBorder="1" applyAlignment="1">
      <alignment horizontal="left" vertical="top" wrapText="1"/>
    </xf>
    <xf numFmtId="169" fontId="20" fillId="2" borderId="7" xfId="34" applyNumberFormat="1" applyFont="1" applyFill="1" applyBorder="1" applyAlignment="1">
      <alignment horizontal="center" vertical="center"/>
    </xf>
    <xf numFmtId="0" fontId="20" fillId="2" borderId="0" xfId="34" applyFont="1" applyFill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40" fillId="0" borderId="0" xfId="0" applyFont="1" applyAlignment="1">
      <alignment horizontal="left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11" xfId="0" applyFont="1" applyBorder="1" applyAlignment="1">
      <alignment vertical="center" wrapText="1"/>
    </xf>
    <xf numFmtId="0" fontId="20" fillId="0" borderId="7" xfId="0" applyFont="1" applyBorder="1"/>
    <xf numFmtId="0" fontId="18" fillId="0" borderId="27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40" fillId="0" borderId="23" xfId="0" applyFont="1" applyFill="1" applyBorder="1" applyAlignment="1">
      <alignment horizontal="left" vertical="top" wrapText="1"/>
    </xf>
    <xf numFmtId="0" fontId="40" fillId="0" borderId="28" xfId="0" applyFont="1" applyFill="1" applyBorder="1" applyAlignment="1">
      <alignment horizontal="left" vertical="top" wrapText="1"/>
    </xf>
    <xf numFmtId="0" fontId="40" fillId="0" borderId="24" xfId="0" applyFont="1" applyFill="1" applyBorder="1" applyAlignment="1">
      <alignment horizontal="left" vertical="top" wrapText="1"/>
    </xf>
    <xf numFmtId="0" fontId="20" fillId="0" borderId="25" xfId="0" applyFont="1" applyBorder="1" applyAlignment="1">
      <alignment horizontal="left" vertical="top" wrapText="1"/>
    </xf>
    <xf numFmtId="0" fontId="19" fillId="0" borderId="25" xfId="0" applyFont="1" applyBorder="1"/>
    <xf numFmtId="0" fontId="20" fillId="0" borderId="9" xfId="0" applyFont="1" applyBorder="1" applyAlignment="1">
      <alignment horizontal="left"/>
    </xf>
    <xf numFmtId="0" fontId="20" fillId="2" borderId="25" xfId="0" applyFont="1" applyFill="1" applyBorder="1" applyAlignment="1">
      <alignment vertical="center" wrapText="1"/>
    </xf>
    <xf numFmtId="0" fontId="20" fillId="0" borderId="0" xfId="9" applyFont="1"/>
    <xf numFmtId="0" fontId="20" fillId="0" borderId="0" xfId="9" applyFont="1" applyFill="1" applyAlignment="1">
      <alignment horizontal="right"/>
    </xf>
    <xf numFmtId="0" fontId="20" fillId="0" borderId="0" xfId="9" applyFont="1" applyBorder="1"/>
    <xf numFmtId="0" fontId="19" fillId="0" borderId="0" xfId="9" applyFont="1" applyFill="1" applyAlignment="1">
      <alignment horizontal="center" wrapText="1"/>
    </xf>
    <xf numFmtId="0" fontId="21" fillId="0" borderId="0" xfId="30" applyFont="1">
      <alignment horizontal="left" vertical="top" wrapText="1"/>
    </xf>
    <xf numFmtId="0" fontId="21" fillId="2" borderId="25" xfId="30" applyFont="1" applyFill="1" applyBorder="1" applyAlignment="1">
      <alignment horizontal="center" vertical="top" wrapText="1"/>
    </xf>
    <xf numFmtId="0" fontId="21" fillId="0" borderId="25" xfId="30" applyFont="1" applyBorder="1" applyAlignment="1">
      <alignment horizontal="center" vertical="center" wrapText="1"/>
    </xf>
    <xf numFmtId="0" fontId="21" fillId="2" borderId="0" xfId="30" applyFont="1" applyFill="1">
      <alignment horizontal="left" vertical="top" wrapText="1"/>
    </xf>
    <xf numFmtId="0" fontId="39" fillId="2" borderId="25" xfId="30" applyFont="1" applyFill="1" applyBorder="1" applyAlignment="1">
      <alignment horizontal="left" vertical="top" wrapText="1"/>
    </xf>
    <xf numFmtId="168" fontId="15" fillId="2" borderId="25" xfId="30" applyNumberFormat="1" applyFont="1" applyFill="1" applyBorder="1" applyAlignment="1">
      <alignment horizontal="right" vertical="top" wrapText="1"/>
    </xf>
    <xf numFmtId="0" fontId="43" fillId="0" borderId="0" xfId="9" applyFont="1" applyAlignment="1">
      <alignment horizontal="left" vertical="top" wrapText="1"/>
    </xf>
    <xf numFmtId="0" fontId="17" fillId="2" borderId="25" xfId="30" applyFont="1" applyFill="1" applyBorder="1" applyAlignment="1">
      <alignment horizontal="left" vertical="top" wrapText="1"/>
    </xf>
    <xf numFmtId="168" fontId="39" fillId="2" borderId="25" xfId="30" applyNumberFormat="1" applyFont="1" applyFill="1" applyBorder="1" applyAlignment="1">
      <alignment horizontal="right" vertical="top" wrapText="1"/>
    </xf>
    <xf numFmtId="0" fontId="43" fillId="2" borderId="0" xfId="9" applyFont="1" applyFill="1" applyAlignment="1">
      <alignment horizontal="left" vertical="top" wrapText="1"/>
    </xf>
    <xf numFmtId="0" fontId="45" fillId="0" borderId="25" xfId="9" applyFont="1" applyBorder="1" applyAlignment="1">
      <alignment horizontal="left" vertical="top" wrapText="1"/>
    </xf>
    <xf numFmtId="0" fontId="21" fillId="2" borderId="25" xfId="30" applyFont="1" applyFill="1" applyBorder="1">
      <alignment horizontal="left" vertical="top" wrapText="1"/>
    </xf>
    <xf numFmtId="0" fontId="21" fillId="2" borderId="25" xfId="30" applyFont="1" applyFill="1" applyBorder="1" applyAlignment="1">
      <alignment horizontal="left" vertical="top" wrapText="1"/>
    </xf>
    <xf numFmtId="168" fontId="21" fillId="2" borderId="25" xfId="31" applyNumberFormat="1" applyFont="1" applyFill="1" applyBorder="1" applyAlignment="1">
      <alignment horizontal="right" vertical="top"/>
    </xf>
    <xf numFmtId="0" fontId="43" fillId="0" borderId="25" xfId="9" applyFont="1" applyBorder="1" applyAlignment="1">
      <alignment horizontal="left" vertical="top" wrapText="1"/>
    </xf>
    <xf numFmtId="0" fontId="21" fillId="0" borderId="25" xfId="30" applyFont="1" applyBorder="1" applyAlignment="1">
      <alignment horizontal="left" vertical="top" wrapText="1"/>
    </xf>
    <xf numFmtId="168" fontId="15" fillId="0" borderId="25" xfId="30" applyNumberFormat="1" applyFont="1" applyBorder="1" applyAlignment="1">
      <alignment horizontal="right" vertical="top" wrapText="1"/>
    </xf>
    <xf numFmtId="0" fontId="15" fillId="0" borderId="25" xfId="30" applyFont="1" applyBorder="1" applyAlignment="1">
      <alignment horizontal="right" vertical="top" wrapText="1"/>
    </xf>
    <xf numFmtId="0" fontId="43" fillId="2" borderId="25" xfId="9" applyFont="1" applyFill="1" applyBorder="1" applyAlignment="1">
      <alignment horizontal="left" vertical="top" wrapText="1"/>
    </xf>
    <xf numFmtId="0" fontId="46" fillId="0" borderId="25" xfId="30" applyFont="1" applyBorder="1" applyAlignment="1">
      <alignment horizontal="left" vertical="top" wrapText="1"/>
    </xf>
    <xf numFmtId="0" fontId="21" fillId="2" borderId="25" xfId="30" applyFont="1" applyFill="1" applyBorder="1" applyAlignment="1">
      <alignment horizontal="left" vertical="center" wrapText="1"/>
    </xf>
    <xf numFmtId="168" fontId="21" fillId="2" borderId="25" xfId="30" applyNumberFormat="1" applyFont="1" applyFill="1" applyBorder="1" applyAlignment="1">
      <alignment horizontal="right" vertical="top" wrapText="1"/>
    </xf>
    <xf numFmtId="0" fontId="21" fillId="0" borderId="0" xfId="30" applyFont="1" applyAlignment="1">
      <alignment horizontal="left" vertical="top" wrapText="1"/>
    </xf>
    <xf numFmtId="0" fontId="19" fillId="2" borderId="25" xfId="9" applyFont="1" applyFill="1" applyBorder="1" applyAlignment="1">
      <alignment horizontal="left" vertical="top" wrapText="1"/>
    </xf>
    <xf numFmtId="0" fontId="20" fillId="0" borderId="0" xfId="9" applyFont="1" applyFill="1" applyAlignment="1">
      <alignment horizontal="center" wrapText="1"/>
    </xf>
    <xf numFmtId="168" fontId="17" fillId="0" borderId="25" xfId="30" applyNumberFormat="1" applyFont="1" applyBorder="1" applyAlignment="1">
      <alignment horizontal="right" vertical="top" wrapText="1"/>
    </xf>
    <xf numFmtId="0" fontId="17" fillId="0" borderId="25" xfId="30" applyFont="1" applyBorder="1" applyAlignment="1">
      <alignment horizontal="right" vertical="top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top" wrapText="1"/>
    </xf>
    <xf numFmtId="0" fontId="20" fillId="2" borderId="11" xfId="34" applyFont="1" applyFill="1" applyBorder="1" applyAlignment="1">
      <alignment horizontal="right" vertical="center"/>
    </xf>
    <xf numFmtId="0" fontId="20" fillId="2" borderId="7" xfId="34" applyFont="1" applyFill="1" applyBorder="1" applyAlignment="1">
      <alignment horizontal="right" vertical="top"/>
    </xf>
    <xf numFmtId="0" fontId="18" fillId="2" borderId="1" xfId="0" applyFont="1" applyFill="1" applyBorder="1" applyAlignment="1">
      <alignment horizontal="right" vertical="top" wrapText="1"/>
    </xf>
    <xf numFmtId="0" fontId="20" fillId="0" borderId="25" xfId="0" applyFont="1" applyBorder="1" applyAlignment="1">
      <alignment horizontal="center" vertical="center"/>
    </xf>
    <xf numFmtId="0" fontId="20" fillId="0" borderId="27" xfId="0" applyFont="1" applyBorder="1" applyAlignment="1">
      <alignment horizontal="left"/>
    </xf>
    <xf numFmtId="0" fontId="42" fillId="0" borderId="25" xfId="0" applyFont="1" applyBorder="1" applyAlignment="1">
      <alignment vertical="center" wrapText="1"/>
    </xf>
    <xf numFmtId="0" fontId="42" fillId="0" borderId="25" xfId="0" applyFont="1" applyBorder="1" applyAlignment="1">
      <alignment horizontal="center" vertical="center" wrapText="1"/>
    </xf>
    <xf numFmtId="164" fontId="20" fillId="0" borderId="0" xfId="0" applyNumberFormat="1" applyFont="1"/>
    <xf numFmtId="0" fontId="15" fillId="0" borderId="25" xfId="30" applyFont="1" applyBorder="1" applyAlignment="1">
      <alignment horizontal="left" vertical="top" wrapText="1"/>
    </xf>
    <xf numFmtId="169" fontId="42" fillId="0" borderId="25" xfId="0" applyNumberFormat="1" applyFont="1" applyBorder="1"/>
    <xf numFmtId="0" fontId="20" fillId="0" borderId="0" xfId="0" applyFont="1" applyAlignment="1"/>
    <xf numFmtId="0" fontId="20" fillId="0" borderId="0" xfId="9" applyFont="1" applyFill="1" applyAlignment="1"/>
    <xf numFmtId="0" fontId="17" fillId="2" borderId="2" xfId="0" applyFont="1" applyFill="1" applyBorder="1" applyAlignment="1">
      <alignment vertical="top" wrapText="1"/>
    </xf>
    <xf numFmtId="0" fontId="17" fillId="2" borderId="3" xfId="0" applyFont="1" applyFill="1" applyBorder="1" applyAlignment="1">
      <alignment vertical="top" wrapText="1"/>
    </xf>
    <xf numFmtId="0" fontId="17" fillId="2" borderId="25" xfId="0" applyFont="1" applyFill="1" applyBorder="1" applyAlignment="1">
      <alignment horizontal="center" vertical="top" wrapText="1"/>
    </xf>
    <xf numFmtId="0" fontId="21" fillId="0" borderId="25" xfId="30" applyFont="1" applyBorder="1" applyAlignment="1">
      <alignment horizontal="center" vertical="center" wrapText="1"/>
    </xf>
    <xf numFmtId="0" fontId="49" fillId="0" borderId="0" xfId="77" applyFont="1"/>
    <xf numFmtId="164" fontId="48" fillId="0" borderId="0" xfId="81" applyNumberFormat="1" applyFont="1" applyFill="1" applyBorder="1" applyAlignment="1">
      <alignment horizontal="left" vertical="center" wrapText="1"/>
    </xf>
    <xf numFmtId="0" fontId="48" fillId="0" borderId="0" xfId="80" applyFont="1" applyAlignment="1">
      <alignment vertical="center"/>
    </xf>
    <xf numFmtId="0" fontId="3" fillId="0" borderId="0" xfId="80" applyFont="1" applyFill="1" applyBorder="1" applyAlignment="1">
      <alignment horizontal="left" vertical="center"/>
    </xf>
    <xf numFmtId="171" fontId="3" fillId="0" borderId="0" xfId="80" applyNumberFormat="1" applyFont="1" applyFill="1" applyBorder="1" applyAlignment="1">
      <alignment horizontal="center" vertical="center"/>
    </xf>
    <xf numFmtId="0" fontId="50" fillId="0" borderId="0" xfId="80" applyFont="1" applyFill="1" applyAlignment="1">
      <alignment horizontal="center" vertical="center" wrapText="1"/>
    </xf>
    <xf numFmtId="0" fontId="49" fillId="0" borderId="0" xfId="80" applyFont="1" applyAlignment="1">
      <alignment vertical="center"/>
    </xf>
    <xf numFmtId="0" fontId="51" fillId="0" borderId="0" xfId="80" applyFont="1" applyFill="1" applyBorder="1" applyAlignment="1">
      <alignment horizontal="center" vertical="center"/>
    </xf>
    <xf numFmtId="169" fontId="48" fillId="0" borderId="0" xfId="80" applyNumberFormat="1" applyFont="1" applyFill="1" applyBorder="1" applyAlignment="1">
      <alignment horizontal="right" vertical="center"/>
    </xf>
    <xf numFmtId="0" fontId="47" fillId="0" borderId="0" xfId="82" applyFont="1" applyAlignment="1">
      <alignment vertical="center"/>
    </xf>
    <xf numFmtId="0" fontId="48" fillId="0" borderId="25" xfId="20" applyFont="1" applyFill="1" applyBorder="1" applyAlignment="1">
      <alignment horizontal="center" vertical="center" wrapText="1"/>
    </xf>
    <xf numFmtId="49" fontId="49" fillId="0" borderId="25" xfId="81" applyNumberFormat="1" applyFont="1" applyFill="1" applyBorder="1" applyAlignment="1">
      <alignment horizontal="left" vertical="center" wrapText="1"/>
    </xf>
    <xf numFmtId="171" fontId="49" fillId="0" borderId="25" xfId="82" applyNumberFormat="1" applyFont="1" applyBorder="1" applyAlignment="1">
      <alignment horizontal="center" vertical="center"/>
    </xf>
    <xf numFmtId="0" fontId="48" fillId="0" borderId="0" xfId="82" applyFont="1" applyAlignment="1">
      <alignment vertical="center"/>
    </xf>
    <xf numFmtId="0" fontId="48" fillId="0" borderId="25" xfId="82" applyFont="1" applyBorder="1" applyAlignment="1">
      <alignment vertical="center"/>
    </xf>
    <xf numFmtId="0" fontId="49" fillId="0" borderId="25" xfId="82" applyFont="1" applyBorder="1" applyAlignment="1">
      <alignment horizontal="center" vertical="center"/>
    </xf>
    <xf numFmtId="0" fontId="48" fillId="0" borderId="25" xfId="82" applyFont="1" applyBorder="1" applyAlignment="1">
      <alignment vertical="center" wrapText="1"/>
    </xf>
    <xf numFmtId="171" fontId="48" fillId="0" borderId="0" xfId="78" applyNumberFormat="1" applyFont="1" applyAlignment="1">
      <alignment vertical="center"/>
    </xf>
    <xf numFmtId="0" fontId="17" fillId="0" borderId="0" xfId="20" applyFont="1" applyAlignment="1">
      <alignment vertical="center" wrapText="1"/>
    </xf>
    <xf numFmtId="0" fontId="52" fillId="0" borderId="0" xfId="20" applyNumberFormat="1" applyFont="1" applyFill="1" applyAlignment="1">
      <alignment vertical="center" wrapText="1"/>
    </xf>
    <xf numFmtId="0" fontId="52" fillId="2" borderId="0" xfId="20" applyNumberFormat="1" applyFont="1" applyFill="1" applyAlignment="1">
      <alignment vertical="center" wrapText="1"/>
    </xf>
    <xf numFmtId="49" fontId="47" fillId="0" borderId="0" xfId="20" applyNumberFormat="1" applyFont="1" applyFill="1" applyAlignment="1">
      <alignment horizontal="center" vertical="center" wrapText="1"/>
    </xf>
    <xf numFmtId="0" fontId="48" fillId="0" borderId="0" xfId="20" applyFont="1" applyAlignment="1">
      <alignment horizontal="center" vertical="center" wrapText="1"/>
    </xf>
    <xf numFmtId="49" fontId="53" fillId="0" borderId="25" xfId="20" applyNumberFormat="1" applyFont="1" applyFill="1" applyBorder="1" applyAlignment="1">
      <alignment horizontal="center" vertical="center" textRotation="90" wrapText="1"/>
    </xf>
    <xf numFmtId="49" fontId="54" fillId="0" borderId="25" xfId="20" applyNumberFormat="1" applyFont="1" applyFill="1" applyBorder="1" applyAlignment="1">
      <alignment horizontal="center" vertical="center" textRotation="90" wrapText="1"/>
    </xf>
    <xf numFmtId="0" fontId="54" fillId="2" borderId="25" xfId="20" applyNumberFormat="1" applyFont="1" applyFill="1" applyBorder="1" applyAlignment="1">
      <alignment horizontal="center" vertical="center" wrapText="1"/>
    </xf>
    <xf numFmtId="0" fontId="17" fillId="0" borderId="0" xfId="20" applyFont="1" applyAlignment="1">
      <alignment horizontal="center" vertical="center" wrapText="1"/>
    </xf>
    <xf numFmtId="0" fontId="17" fillId="0" borderId="25" xfId="20" applyFont="1" applyBorder="1" applyAlignment="1">
      <alignment horizontal="center" vertical="center" wrapText="1"/>
    </xf>
    <xf numFmtId="0" fontId="55" fillId="0" borderId="25" xfId="20" applyFont="1" applyBorder="1" applyAlignment="1">
      <alignment horizontal="center" vertical="center" wrapText="1"/>
    </xf>
    <xf numFmtId="0" fontId="55" fillId="2" borderId="25" xfId="20" applyFont="1" applyFill="1" applyBorder="1" applyAlignment="1">
      <alignment horizontal="center" vertical="center" wrapText="1"/>
    </xf>
    <xf numFmtId="0" fontId="17" fillId="2" borderId="25" xfId="20" applyFont="1" applyFill="1" applyBorder="1" applyAlignment="1">
      <alignment horizontal="center" vertical="center" wrapText="1"/>
    </xf>
    <xf numFmtId="0" fontId="15" fillId="0" borderId="0" xfId="20" applyFont="1" applyAlignment="1">
      <alignment vertical="center" wrapText="1"/>
    </xf>
    <xf numFmtId="0" fontId="17" fillId="2" borderId="0" xfId="20" applyFont="1" applyFill="1" applyAlignment="1">
      <alignment vertical="center" wrapText="1"/>
    </xf>
    <xf numFmtId="172" fontId="17" fillId="0" borderId="0" xfId="20" applyNumberFormat="1" applyFont="1" applyAlignment="1">
      <alignment vertical="center" wrapText="1"/>
    </xf>
    <xf numFmtId="0" fontId="52" fillId="0" borderId="0" xfId="20" applyNumberFormat="1" applyFont="1" applyFill="1" applyAlignment="1">
      <alignment horizontal="center" vertical="center" wrapText="1"/>
    </xf>
    <xf numFmtId="0" fontId="54" fillId="0" borderId="25" xfId="20" applyNumberFormat="1" applyFont="1" applyFill="1" applyBorder="1" applyAlignment="1">
      <alignment horizontal="center" vertical="center" wrapText="1"/>
    </xf>
    <xf numFmtId="172" fontId="54" fillId="0" borderId="25" xfId="20" applyNumberFormat="1" applyFont="1" applyFill="1" applyBorder="1" applyAlignment="1">
      <alignment horizontal="center" vertical="center" wrapText="1"/>
    </xf>
    <xf numFmtId="172" fontId="54" fillId="0" borderId="25" xfId="20" applyNumberFormat="1" applyFont="1" applyFill="1" applyBorder="1" applyAlignment="1">
      <alignment horizontal="right" vertical="center" wrapText="1"/>
    </xf>
    <xf numFmtId="172" fontId="17" fillId="0" borderId="25" xfId="20" applyNumberFormat="1" applyFont="1" applyBorder="1" applyAlignment="1">
      <alignment vertical="center" wrapText="1"/>
    </xf>
    <xf numFmtId="172" fontId="17" fillId="0" borderId="25" xfId="20" applyNumberFormat="1" applyFont="1" applyBorder="1" applyAlignment="1">
      <alignment horizontal="right" vertical="center" wrapText="1"/>
    </xf>
    <xf numFmtId="172" fontId="17" fillId="0" borderId="0" xfId="20" applyNumberFormat="1" applyFont="1" applyAlignment="1">
      <alignment horizontal="right" vertical="center" wrapText="1"/>
    </xf>
    <xf numFmtId="0" fontId="56" fillId="0" borderId="0" xfId="20" applyFont="1"/>
    <xf numFmtId="0" fontId="57" fillId="0" borderId="0" xfId="77" applyFont="1"/>
    <xf numFmtId="0" fontId="49" fillId="0" borderId="0" xfId="77" applyFont="1" applyFill="1" applyAlignment="1">
      <alignment wrapText="1"/>
    </xf>
    <xf numFmtId="0" fontId="52" fillId="0" borderId="0" xfId="77" applyFont="1" applyFill="1" applyAlignment="1">
      <alignment horizontal="right" vertical="center"/>
    </xf>
    <xf numFmtId="0" fontId="49" fillId="0" borderId="0" xfId="77" applyFont="1" applyBorder="1" applyAlignment="1">
      <alignment horizontal="center" wrapText="1"/>
    </xf>
    <xf numFmtId="0" fontId="49" fillId="0" borderId="0" xfId="77" applyFont="1" applyBorder="1" applyAlignment="1">
      <alignment horizontal="right" wrapText="1"/>
    </xf>
    <xf numFmtId="0" fontId="49" fillId="0" borderId="0" xfId="77" applyFont="1" applyBorder="1"/>
    <xf numFmtId="0" fontId="49" fillId="0" borderId="25" xfId="77" applyFont="1" applyBorder="1"/>
    <xf numFmtId="0" fontId="49" fillId="0" borderId="25" xfId="77" applyNumberFormat="1" applyFont="1" applyBorder="1" applyAlignment="1">
      <alignment horizontal="center" vertical="center" wrapText="1"/>
    </xf>
    <xf numFmtId="170" fontId="49" fillId="0" borderId="0" xfId="77" applyNumberFormat="1" applyFont="1"/>
    <xf numFmtId="165" fontId="49" fillId="0" borderId="0" xfId="77" applyNumberFormat="1" applyFont="1"/>
    <xf numFmtId="171" fontId="49" fillId="0" borderId="25" xfId="78" applyNumberFormat="1" applyFont="1" applyFill="1" applyBorder="1"/>
    <xf numFmtId="171" fontId="49" fillId="0" borderId="0" xfId="77" applyNumberFormat="1" applyFont="1"/>
    <xf numFmtId="2" fontId="47" fillId="2" borderId="0" xfId="20" applyNumberFormat="1" applyFont="1" applyFill="1" applyAlignment="1">
      <alignment horizontal="right" vertical="center" wrapText="1"/>
    </xf>
    <xf numFmtId="0" fontId="49" fillId="0" borderId="0" xfId="77" applyFont="1" applyAlignment="1">
      <alignment horizontal="right"/>
    </xf>
    <xf numFmtId="171" fontId="48" fillId="0" borderId="0" xfId="79" applyNumberFormat="1" applyFont="1" applyFill="1" applyBorder="1" applyAlignment="1">
      <alignment horizontal="right" vertical="center"/>
    </xf>
    <xf numFmtId="0" fontId="48" fillId="2" borderId="0" xfId="20" applyFont="1" applyFill="1" applyBorder="1" applyAlignment="1">
      <alignment horizontal="right"/>
    </xf>
    <xf numFmtId="0" fontId="48" fillId="0" borderId="0" xfId="20" applyFont="1" applyAlignment="1">
      <alignment horizontal="right"/>
    </xf>
    <xf numFmtId="0" fontId="56" fillId="0" borderId="0" xfId="20" applyFont="1" applyAlignment="1"/>
    <xf numFmtId="0" fontId="20" fillId="2" borderId="0" xfId="5" applyFont="1" applyFill="1"/>
    <xf numFmtId="0" fontId="19" fillId="2" borderId="0" xfId="5" applyFont="1" applyFill="1" applyAlignment="1"/>
    <xf numFmtId="0" fontId="20" fillId="2" borderId="0" xfId="5" applyFont="1" applyFill="1" applyAlignment="1"/>
    <xf numFmtId="0" fontId="22" fillId="0" borderId="7" xfId="0" applyFont="1" applyBorder="1" applyAlignment="1">
      <alignment horizontal="left" vertical="top" wrapText="1"/>
    </xf>
    <xf numFmtId="0" fontId="22" fillId="2" borderId="25" xfId="0" applyFont="1" applyFill="1" applyBorder="1" applyAlignment="1">
      <alignment wrapText="1"/>
    </xf>
    <xf numFmtId="49" fontId="20" fillId="2" borderId="25" xfId="0" applyNumberFormat="1" applyFont="1" applyFill="1" applyBorder="1" applyAlignment="1">
      <alignment vertical="top" wrapText="1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top"/>
    </xf>
    <xf numFmtId="0" fontId="20" fillId="2" borderId="0" xfId="0" applyFont="1" applyFill="1" applyBorder="1" applyAlignment="1">
      <alignment vertical="center" wrapText="1"/>
    </xf>
    <xf numFmtId="164" fontId="20" fillId="2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/>
    <xf numFmtId="168" fontId="40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168" fontId="20" fillId="0" borderId="0" xfId="0" applyNumberFormat="1" applyFont="1"/>
    <xf numFmtId="0" fontId="21" fillId="0" borderId="0" xfId="30" applyFont="1" applyBorder="1">
      <alignment horizontal="left" vertical="top" wrapText="1"/>
    </xf>
    <xf numFmtId="0" fontId="21" fillId="0" borderId="0" xfId="30" applyFont="1" applyBorder="1" applyAlignment="1">
      <alignment horizontal="left" vertical="top" wrapText="1"/>
    </xf>
    <xf numFmtId="2" fontId="21" fillId="0" borderId="0" xfId="30" applyNumberFormat="1" applyFont="1">
      <alignment horizontal="left" vertical="top" wrapText="1"/>
    </xf>
    <xf numFmtId="49" fontId="19" fillId="2" borderId="25" xfId="0" applyNumberFormat="1" applyFont="1" applyFill="1" applyBorder="1" applyAlignment="1">
      <alignment vertical="top" wrapText="1"/>
    </xf>
    <xf numFmtId="164" fontId="20" fillId="2" borderId="0" xfId="5" applyNumberFormat="1" applyFont="1" applyFill="1"/>
    <xf numFmtId="0" fontId="58" fillId="2" borderId="0" xfId="5" applyFont="1" applyFill="1" applyAlignment="1"/>
    <xf numFmtId="0" fontId="59" fillId="2" borderId="0" xfId="5" applyFont="1" applyFill="1"/>
    <xf numFmtId="0" fontId="59" fillId="2" borderId="0" xfId="5" applyFont="1" applyFill="1" applyAlignment="1"/>
    <xf numFmtId="49" fontId="20" fillId="2" borderId="0" xfId="0" applyNumberFormat="1" applyFont="1" applyFill="1" applyBorder="1" applyAlignment="1">
      <alignment vertical="top" wrapText="1"/>
    </xf>
    <xf numFmtId="0" fontId="17" fillId="0" borderId="25" xfId="0" applyFont="1" applyBorder="1" applyAlignment="1">
      <alignment horizontal="center" vertical="center" wrapText="1"/>
    </xf>
    <xf numFmtId="0" fontId="46" fillId="0" borderId="25" xfId="0" applyFont="1" applyBorder="1" applyAlignment="1">
      <alignment horizontal="left" vertical="center" wrapText="1"/>
    </xf>
    <xf numFmtId="172" fontId="17" fillId="2" borderId="25" xfId="20" applyNumberFormat="1" applyFont="1" applyFill="1" applyBorder="1" applyAlignment="1">
      <alignment vertical="center" wrapText="1"/>
    </xf>
    <xf numFmtId="172" fontId="54" fillId="0" borderId="25" xfId="20" applyNumberFormat="1" applyFont="1" applyFill="1" applyBorder="1" applyAlignment="1">
      <alignment horizontal="center" wrapText="1"/>
    </xf>
    <xf numFmtId="0" fontId="20" fillId="0" borderId="25" xfId="9" applyFont="1" applyBorder="1"/>
    <xf numFmtId="168" fontId="43" fillId="0" borderId="0" xfId="9" applyNumberFormat="1" applyFont="1" applyAlignment="1">
      <alignment horizontal="left" vertical="top" wrapText="1"/>
    </xf>
    <xf numFmtId="169" fontId="17" fillId="0" borderId="0" xfId="20" applyNumberFormat="1" applyFont="1" applyAlignment="1">
      <alignment vertical="center" wrapText="1"/>
    </xf>
    <xf numFmtId="0" fontId="20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2" borderId="0" xfId="0" applyFont="1" applyFill="1" applyBorder="1" applyAlignment="1">
      <alignment horizontal="center" vertical="center" wrapText="1"/>
    </xf>
    <xf numFmtId="168" fontId="17" fillId="0" borderId="0" xfId="30" applyNumberFormat="1" applyFont="1" applyBorder="1" applyAlignment="1">
      <alignment horizontal="right" vertical="center" wrapText="1"/>
    </xf>
    <xf numFmtId="49" fontId="54" fillId="2" borderId="25" xfId="20" applyNumberFormat="1" applyFont="1" applyFill="1" applyBorder="1" applyAlignment="1">
      <alignment horizontal="center" vertical="center" textRotation="90" wrapText="1"/>
    </xf>
    <xf numFmtId="172" fontId="54" fillId="2" borderId="3" xfId="20" applyNumberFormat="1" applyFont="1" applyFill="1" applyBorder="1" applyAlignment="1">
      <alignment horizontal="center" wrapText="1"/>
    </xf>
    <xf numFmtId="172" fontId="54" fillId="2" borderId="3" xfId="20" applyNumberFormat="1" applyFont="1" applyFill="1" applyBorder="1" applyAlignment="1">
      <alignment horizontal="center" vertical="center" wrapText="1"/>
    </xf>
    <xf numFmtId="172" fontId="19" fillId="2" borderId="25" xfId="20" applyNumberFormat="1" applyFont="1" applyFill="1" applyBorder="1" applyAlignment="1">
      <alignment horizontal="center" vertical="center" wrapText="1"/>
    </xf>
    <xf numFmtId="0" fontId="17" fillId="2" borderId="0" xfId="20" applyFont="1" applyFill="1" applyAlignment="1">
      <alignment horizontal="center" vertical="center" wrapText="1"/>
    </xf>
    <xf numFmtId="172" fontId="17" fillId="2" borderId="25" xfId="20" applyNumberFormat="1" applyFont="1" applyFill="1" applyBorder="1" applyAlignment="1">
      <alignment horizontal="center" vertical="center" wrapText="1"/>
    </xf>
    <xf numFmtId="0" fontId="15" fillId="2" borderId="25" xfId="20" applyFont="1" applyFill="1" applyBorder="1" applyAlignment="1">
      <alignment horizontal="center" vertical="center" wrapText="1"/>
    </xf>
    <xf numFmtId="172" fontId="15" fillId="2" borderId="25" xfId="20" applyNumberFormat="1" applyFont="1" applyFill="1" applyBorder="1" applyAlignment="1">
      <alignment horizontal="center" vertical="center" wrapText="1"/>
    </xf>
    <xf numFmtId="0" fontId="15" fillId="2" borderId="0" xfId="20" applyFont="1" applyFill="1" applyAlignment="1">
      <alignment vertical="center" wrapText="1"/>
    </xf>
    <xf numFmtId="172" fontId="46" fillId="2" borderId="25" xfId="20" applyNumberFormat="1" applyFont="1" applyFill="1" applyBorder="1" applyAlignment="1">
      <alignment horizontal="center" vertical="center" wrapText="1"/>
    </xf>
    <xf numFmtId="174" fontId="17" fillId="2" borderId="0" xfId="20" applyNumberFormat="1" applyFont="1" applyFill="1" applyAlignment="1">
      <alignment vertical="center" wrapText="1"/>
    </xf>
    <xf numFmtId="0" fontId="15" fillId="2" borderId="25" xfId="20" applyFont="1" applyFill="1" applyBorder="1" applyAlignment="1">
      <alignment horizontal="center" vertical="top" wrapText="1"/>
    </xf>
    <xf numFmtId="172" fontId="54" fillId="2" borderId="25" xfId="20" applyNumberFormat="1" applyFont="1" applyFill="1" applyBorder="1" applyAlignment="1">
      <alignment horizontal="center" vertical="center" wrapText="1"/>
    </xf>
    <xf numFmtId="0" fontId="15" fillId="2" borderId="0" xfId="20" applyFont="1" applyFill="1" applyBorder="1" applyAlignment="1">
      <alignment horizontal="center" vertical="top" wrapText="1"/>
    </xf>
    <xf numFmtId="0" fontId="17" fillId="2" borderId="0" xfId="20" applyFont="1" applyFill="1" applyBorder="1" applyAlignment="1">
      <alignment horizontal="center" vertical="center" wrapText="1"/>
    </xf>
    <xf numFmtId="172" fontId="41" fillId="2" borderId="0" xfId="20" applyNumberFormat="1" applyFont="1" applyFill="1" applyBorder="1" applyAlignment="1">
      <alignment horizontal="center" vertical="center" wrapText="1"/>
    </xf>
    <xf numFmtId="172" fontId="54" fillId="2" borderId="0" xfId="20" applyNumberFormat="1" applyFont="1" applyFill="1" applyBorder="1" applyAlignment="1">
      <alignment horizontal="center" vertical="center" wrapText="1"/>
    </xf>
    <xf numFmtId="172" fontId="17" fillId="2" borderId="0" xfId="20" applyNumberFormat="1" applyFont="1" applyFill="1" applyBorder="1" applyAlignment="1">
      <alignment horizontal="center" vertical="center" wrapText="1"/>
    </xf>
    <xf numFmtId="172" fontId="46" fillId="2" borderId="0" xfId="20" applyNumberFormat="1" applyFont="1" applyFill="1" applyBorder="1" applyAlignment="1">
      <alignment horizontal="center" vertical="center" wrapText="1"/>
    </xf>
    <xf numFmtId="172" fontId="17" fillId="2" borderId="0" xfId="20" applyNumberFormat="1" applyFont="1" applyFill="1" applyAlignment="1">
      <alignment vertical="center" wrapText="1"/>
    </xf>
    <xf numFmtId="0" fontId="17" fillId="2" borderId="11" xfId="20" applyFont="1" applyFill="1" applyBorder="1" applyAlignment="1">
      <alignment horizontal="center" vertical="center" wrapText="1"/>
    </xf>
    <xf numFmtId="172" fontId="48" fillId="2" borderId="0" xfId="32" applyNumberFormat="1" applyFont="1" applyFill="1" applyAlignment="1">
      <alignment vertical="center"/>
    </xf>
    <xf numFmtId="0" fontId="20" fillId="0" borderId="25" xfId="0" applyFont="1" applyBorder="1" applyAlignment="1">
      <alignment vertical="center"/>
    </xf>
    <xf numFmtId="172" fontId="49" fillId="2" borderId="9" xfId="0" applyNumberFormat="1" applyFont="1" applyFill="1" applyBorder="1" applyAlignment="1">
      <alignment horizontal="left" vertical="center" wrapText="1"/>
    </xf>
    <xf numFmtId="172" fontId="52" fillId="2" borderId="9" xfId="0" applyNumberFormat="1" applyFont="1" applyFill="1" applyBorder="1" applyAlignment="1">
      <alignment horizontal="center" vertical="center" wrapText="1"/>
    </xf>
    <xf numFmtId="172" fontId="52" fillId="2" borderId="27" xfId="0" applyNumberFormat="1" applyFont="1" applyFill="1" applyBorder="1" applyAlignment="1">
      <alignment horizontal="center" vertical="center" wrapText="1"/>
    </xf>
    <xf numFmtId="172" fontId="52" fillId="2" borderId="25" xfId="0" applyNumberFormat="1" applyFont="1" applyFill="1" applyBorder="1" applyAlignment="1">
      <alignment horizontal="left" vertical="center" wrapText="1"/>
    </xf>
    <xf numFmtId="168" fontId="15" fillId="0" borderId="25" xfId="30" applyNumberFormat="1" applyFont="1" applyBorder="1" applyAlignment="1">
      <alignment horizontal="right" vertical="center" wrapText="1"/>
    </xf>
    <xf numFmtId="168" fontId="17" fillId="0" borderId="0" xfId="30" applyNumberFormat="1" applyFont="1" applyBorder="1" applyAlignment="1">
      <alignment horizontal="right" vertical="top" wrapText="1"/>
    </xf>
    <xf numFmtId="172" fontId="60" fillId="2" borderId="25" xfId="20" applyNumberFormat="1" applyFont="1" applyFill="1" applyBorder="1" applyAlignment="1">
      <alignment horizontal="center" vertical="center" wrapText="1"/>
    </xf>
    <xf numFmtId="172" fontId="61" fillId="2" borderId="25" xfId="20" applyNumberFormat="1" applyFont="1" applyFill="1" applyBorder="1" applyAlignment="1">
      <alignment horizontal="center" vertical="center" wrapText="1"/>
    </xf>
    <xf numFmtId="173" fontId="61" fillId="2" borderId="25" xfId="20" applyNumberFormat="1" applyFont="1" applyFill="1" applyBorder="1" applyAlignment="1">
      <alignment vertical="center" wrapText="1"/>
    </xf>
    <xf numFmtId="172" fontId="61" fillId="2" borderId="25" xfId="20" applyNumberFormat="1" applyFont="1" applyFill="1" applyBorder="1" applyAlignment="1">
      <alignment vertical="center" wrapText="1"/>
    </xf>
    <xf numFmtId="0" fontId="44" fillId="2" borderId="25" xfId="9" applyFont="1" applyFill="1" applyBorder="1" applyAlignment="1">
      <alignment horizontal="left" vertical="top" wrapText="1"/>
    </xf>
    <xf numFmtId="0" fontId="15" fillId="2" borderId="0" xfId="20" applyNumberFormat="1" applyFont="1" applyFill="1" applyAlignment="1">
      <alignment vertical="center" wrapText="1"/>
    </xf>
    <xf numFmtId="49" fontId="15" fillId="2" borderId="0" xfId="20" applyNumberFormat="1" applyFont="1" applyFill="1" applyAlignment="1">
      <alignment horizontal="center" vertical="center" wrapText="1"/>
    </xf>
    <xf numFmtId="0" fontId="15" fillId="2" borderId="0" xfId="20" applyNumberFormat="1" applyFont="1" applyFill="1" applyAlignment="1">
      <alignment horizontal="center" vertical="center" wrapText="1"/>
    </xf>
    <xf numFmtId="172" fontId="15" fillId="2" borderId="0" xfId="20" applyNumberFormat="1" applyFont="1" applyFill="1" applyAlignment="1">
      <alignment horizontal="center" vertical="center" wrapText="1"/>
    </xf>
    <xf numFmtId="0" fontId="17" fillId="0" borderId="25" xfId="0" applyFont="1" applyBorder="1" applyAlignment="1">
      <alignment horizontal="left" vertical="top" wrapText="1"/>
    </xf>
    <xf numFmtId="175" fontId="17" fillId="0" borderId="25" xfId="0" applyNumberFormat="1" applyFont="1" applyBorder="1" applyAlignment="1">
      <alignment horizontal="right" vertical="top" wrapText="1"/>
    </xf>
    <xf numFmtId="0" fontId="17" fillId="0" borderId="25" xfId="0" applyFont="1" applyFill="1" applyBorder="1" applyAlignment="1">
      <alignment horizontal="left" vertical="top" wrapText="1"/>
    </xf>
    <xf numFmtId="175" fontId="17" fillId="0" borderId="25" xfId="0" applyNumberFormat="1" applyFont="1" applyFill="1" applyBorder="1" applyAlignment="1">
      <alignment horizontal="right" vertical="top" wrapText="1"/>
    </xf>
    <xf numFmtId="0" fontId="17" fillId="0" borderId="25" xfId="0" applyFont="1" applyFill="1" applyBorder="1" applyAlignment="1">
      <alignment vertical="top" wrapText="1"/>
    </xf>
    <xf numFmtId="0" fontId="17" fillId="0" borderId="25" xfId="0" applyFont="1" applyFill="1" applyBorder="1" applyAlignment="1">
      <alignment vertical="top"/>
    </xf>
    <xf numFmtId="2" fontId="17" fillId="0" borderId="25" xfId="0" applyNumberFormat="1" applyFont="1" applyFill="1" applyBorder="1" applyAlignment="1">
      <alignment horizontal="right" vertical="top"/>
    </xf>
    <xf numFmtId="0" fontId="17" fillId="2" borderId="25" xfId="0" applyFont="1" applyFill="1" applyBorder="1" applyAlignment="1">
      <alignment horizontal="left" vertical="top" wrapText="1"/>
    </xf>
    <xf numFmtId="2" fontId="17" fillId="0" borderId="0" xfId="0" applyNumberFormat="1" applyFont="1" applyFill="1" applyBorder="1" applyAlignment="1">
      <alignment horizontal="right" vertical="center"/>
    </xf>
    <xf numFmtId="2" fontId="18" fillId="2" borderId="25" xfId="0" applyNumberFormat="1" applyFont="1" applyFill="1" applyBorder="1" applyAlignment="1">
      <alignment horizontal="center" vertical="center" wrapText="1"/>
    </xf>
    <xf numFmtId="0" fontId="19" fillId="2" borderId="25" xfId="9" applyFont="1" applyFill="1" applyBorder="1" applyAlignment="1">
      <alignment horizontal="left" vertical="center" wrapText="1"/>
    </xf>
    <xf numFmtId="172" fontId="54" fillId="2" borderId="3" xfId="20" applyNumberFormat="1" applyFont="1" applyFill="1" applyBorder="1" applyAlignment="1">
      <alignment horizontal="center" vertical="center" wrapText="1"/>
    </xf>
    <xf numFmtId="172" fontId="54" fillId="0" borderId="25" xfId="20" applyNumberFormat="1" applyFont="1" applyFill="1" applyBorder="1" applyAlignment="1">
      <alignment horizontal="center" vertical="center" wrapText="1"/>
    </xf>
    <xf numFmtId="0" fontId="15" fillId="0" borderId="25" xfId="20" applyFont="1" applyBorder="1" applyAlignment="1">
      <alignment horizontal="center" vertical="center" wrapText="1"/>
    </xf>
    <xf numFmtId="2" fontId="47" fillId="2" borderId="0" xfId="20" applyNumberFormat="1" applyFont="1" applyFill="1" applyAlignment="1">
      <alignment horizontal="center" vertical="center" wrapText="1"/>
    </xf>
    <xf numFmtId="172" fontId="47" fillId="0" borderId="0" xfId="20" applyNumberFormat="1" applyFont="1" applyFill="1" applyAlignment="1">
      <alignment horizontal="right" vertical="center" wrapText="1"/>
    </xf>
    <xf numFmtId="0" fontId="52" fillId="0" borderId="0" xfId="20" applyNumberFormat="1" applyFont="1" applyFill="1" applyAlignment="1">
      <alignment horizontal="center" vertical="center" wrapText="1"/>
    </xf>
    <xf numFmtId="172" fontId="48" fillId="0" borderId="0" xfId="20" applyNumberFormat="1" applyFont="1" applyFill="1" applyBorder="1" applyAlignment="1">
      <alignment horizontal="right" vertical="center" wrapText="1"/>
    </xf>
    <xf numFmtId="164" fontId="52" fillId="0" borderId="0" xfId="20" applyNumberFormat="1" applyFont="1" applyFill="1" applyBorder="1" applyAlignment="1">
      <alignment horizontal="center" vertical="center" wrapText="1"/>
    </xf>
    <xf numFmtId="172" fontId="54" fillId="0" borderId="0" xfId="20" applyNumberFormat="1" applyFont="1" applyFill="1" applyBorder="1" applyAlignment="1">
      <alignment horizontal="center" vertical="center" wrapText="1"/>
    </xf>
    <xf numFmtId="172" fontId="54" fillId="0" borderId="0" xfId="20" applyNumberFormat="1" applyFont="1" applyFill="1" applyBorder="1" applyAlignment="1">
      <alignment horizontal="right" vertical="center" wrapText="1"/>
    </xf>
    <xf numFmtId="172" fontId="17" fillId="0" borderId="0" xfId="20" applyNumberFormat="1" applyFont="1" applyBorder="1" applyAlignment="1">
      <alignment horizontal="right" vertical="center" wrapText="1"/>
    </xf>
    <xf numFmtId="172" fontId="54" fillId="0" borderId="0" xfId="20" applyNumberFormat="1" applyFont="1" applyFill="1" applyBorder="1" applyAlignment="1">
      <alignment horizontal="center" wrapText="1"/>
    </xf>
    <xf numFmtId="175" fontId="17" fillId="0" borderId="0" xfId="0" applyNumberFormat="1" applyFont="1" applyFill="1" applyBorder="1" applyAlignment="1">
      <alignment horizontal="right" vertical="top" wrapText="1"/>
    </xf>
    <xf numFmtId="175" fontId="17" fillId="0" borderId="0" xfId="0" applyNumberFormat="1" applyFont="1" applyBorder="1" applyAlignment="1">
      <alignment horizontal="right" vertical="top" wrapText="1"/>
    </xf>
    <xf numFmtId="2" fontId="17" fillId="0" borderId="0" xfId="0" applyNumberFormat="1" applyFont="1" applyFill="1" applyBorder="1" applyAlignment="1">
      <alignment horizontal="right" vertical="top"/>
    </xf>
    <xf numFmtId="2" fontId="17" fillId="2" borderId="25" xfId="0" applyNumberFormat="1" applyFont="1" applyFill="1" applyBorder="1" applyAlignment="1">
      <alignment horizontal="right" vertical="top"/>
    </xf>
    <xf numFmtId="1" fontId="17" fillId="0" borderId="25" xfId="0" applyNumberFormat="1" applyFont="1" applyFill="1" applyBorder="1" applyAlignment="1">
      <alignment horizontal="right" vertical="top" wrapText="1"/>
    </xf>
    <xf numFmtId="169" fontId="49" fillId="0" borderId="25" xfId="77" applyNumberFormat="1" applyFont="1" applyBorder="1"/>
    <xf numFmtId="172" fontId="17" fillId="2" borderId="3" xfId="20" applyNumberFormat="1" applyFont="1" applyFill="1" applyBorder="1" applyAlignment="1">
      <alignment horizontal="center" vertical="center" wrapText="1"/>
    </xf>
    <xf numFmtId="0" fontId="52" fillId="0" borderId="0" xfId="77" applyFont="1" applyBorder="1" applyAlignment="1">
      <alignment horizontal="center" wrapText="1"/>
    </xf>
    <xf numFmtId="0" fontId="52" fillId="0" borderId="0" xfId="77" applyFont="1" applyBorder="1" applyAlignment="1">
      <alignment horizontal="center" vertical="center" wrapText="1"/>
    </xf>
    <xf numFmtId="0" fontId="49" fillId="0" borderId="0" xfId="77" applyFont="1" applyFill="1" applyAlignment="1">
      <alignment horizontal="right"/>
    </xf>
    <xf numFmtId="0" fontId="49" fillId="2" borderId="0" xfId="77" applyFont="1" applyFill="1" applyBorder="1" applyAlignment="1">
      <alignment horizontal="right"/>
    </xf>
    <xf numFmtId="0" fontId="49" fillId="0" borderId="0" xfId="77" applyFont="1" applyAlignment="1">
      <alignment horizontal="right"/>
    </xf>
    <xf numFmtId="0" fontId="47" fillId="0" borderId="0" xfId="20" applyFont="1" applyBorder="1" applyAlignment="1">
      <alignment horizontal="center" vertical="center" wrapText="1"/>
    </xf>
    <xf numFmtId="0" fontId="48" fillId="0" borderId="25" xfId="82" applyFont="1" applyBorder="1" applyAlignment="1">
      <alignment horizontal="center" vertical="center" wrapText="1"/>
    </xf>
    <xf numFmtId="0" fontId="48" fillId="0" borderId="26" xfId="2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27" xfId="0" applyBorder="1"/>
    <xf numFmtId="0" fontId="58" fillId="2" borderId="0" xfId="5" applyFont="1" applyFill="1" applyAlignment="1">
      <alignment horizontal="left"/>
    </xf>
    <xf numFmtId="0" fontId="19" fillId="0" borderId="0" xfId="0" applyFont="1" applyAlignment="1">
      <alignment horizontal="center" wrapText="1"/>
    </xf>
    <xf numFmtId="0" fontId="20" fillId="0" borderId="7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center" wrapText="1"/>
    </xf>
    <xf numFmtId="168" fontId="17" fillId="0" borderId="11" xfId="30" applyNumberFormat="1" applyFont="1" applyBorder="1" applyAlignment="1">
      <alignment horizontal="center" vertical="center" wrapText="1"/>
    </xf>
    <xf numFmtId="168" fontId="17" fillId="0" borderId="2" xfId="30" applyNumberFormat="1" applyFont="1" applyBorder="1" applyAlignment="1">
      <alignment horizontal="center" vertical="center" wrapText="1"/>
    </xf>
    <xf numFmtId="168" fontId="17" fillId="0" borderId="3" xfId="30" applyNumberFormat="1" applyFont="1" applyBorder="1" applyAlignment="1">
      <alignment horizontal="center" vertical="center" wrapText="1"/>
    </xf>
    <xf numFmtId="0" fontId="19" fillId="2" borderId="0" xfId="5" applyFont="1" applyFill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9" applyFont="1" applyFill="1" applyAlignment="1">
      <alignment horizontal="right"/>
    </xf>
    <xf numFmtId="0" fontId="20" fillId="0" borderId="0" xfId="9" applyFont="1" applyFill="1" applyAlignment="1">
      <alignment horizontal="center"/>
    </xf>
    <xf numFmtId="0" fontId="19" fillId="0" borderId="8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0" fillId="0" borderId="11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5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1" fillId="0" borderId="25" xfId="30" applyFont="1" applyBorder="1" applyAlignment="1">
      <alignment horizontal="center" vertical="center" wrapText="1"/>
    </xf>
    <xf numFmtId="0" fontId="19" fillId="0" borderId="0" xfId="9" applyFont="1" applyFill="1" applyAlignment="1">
      <alignment horizontal="center" wrapText="1"/>
    </xf>
    <xf numFmtId="0" fontId="20" fillId="0" borderId="0" xfId="9" applyFont="1" applyFill="1" applyAlignment="1">
      <alignment horizontal="left"/>
    </xf>
    <xf numFmtId="0" fontId="21" fillId="2" borderId="26" xfId="30" applyFont="1" applyFill="1" applyBorder="1" applyAlignment="1">
      <alignment horizontal="center" vertical="top" wrapText="1"/>
    </xf>
    <xf numFmtId="0" fontId="21" fillId="2" borderId="9" xfId="30" applyFont="1" applyFill="1" applyBorder="1" applyAlignment="1">
      <alignment horizontal="center" vertical="top" wrapText="1"/>
    </xf>
    <xf numFmtId="0" fontId="21" fillId="2" borderId="27" xfId="30" applyFont="1" applyFill="1" applyBorder="1" applyAlignment="1">
      <alignment horizontal="center" vertical="top" wrapText="1"/>
    </xf>
    <xf numFmtId="0" fontId="21" fillId="0" borderId="26" xfId="30" applyFont="1" applyBorder="1" applyAlignment="1">
      <alignment horizontal="center" vertical="center" wrapText="1"/>
    </xf>
    <xf numFmtId="0" fontId="21" fillId="0" borderId="27" xfId="30" applyFont="1" applyBorder="1" applyAlignment="1">
      <alignment horizontal="center" vertical="center" wrapText="1"/>
    </xf>
    <xf numFmtId="0" fontId="15" fillId="2" borderId="11" xfId="20" applyFont="1" applyFill="1" applyBorder="1" applyAlignment="1">
      <alignment horizontal="center" vertical="top" wrapText="1"/>
    </xf>
    <xf numFmtId="0" fontId="15" fillId="2" borderId="2" xfId="20" applyFont="1" applyFill="1" applyBorder="1" applyAlignment="1">
      <alignment horizontal="center" vertical="top" wrapText="1"/>
    </xf>
    <xf numFmtId="0" fontId="15" fillId="2" borderId="3" xfId="20" applyFont="1" applyFill="1" applyBorder="1" applyAlignment="1">
      <alignment horizontal="center" vertical="top" wrapText="1"/>
    </xf>
    <xf numFmtId="172" fontId="15" fillId="2" borderId="0" xfId="20" applyNumberFormat="1" applyFont="1" applyFill="1" applyAlignment="1">
      <alignment horizontal="right" vertical="center" wrapText="1"/>
    </xf>
    <xf numFmtId="2" fontId="15" fillId="2" borderId="0" xfId="20" applyNumberFormat="1" applyFont="1" applyFill="1" applyAlignment="1">
      <alignment horizontal="right" vertical="center" wrapText="1"/>
    </xf>
    <xf numFmtId="0" fontId="15" fillId="2" borderId="0" xfId="20" applyFont="1" applyFill="1" applyAlignment="1">
      <alignment horizontal="center" vertical="center" wrapText="1"/>
    </xf>
    <xf numFmtId="172" fontId="17" fillId="2" borderId="6" xfId="20" applyNumberFormat="1" applyFont="1" applyFill="1" applyBorder="1" applyAlignment="1">
      <alignment horizontal="right" vertical="center" wrapText="1"/>
    </xf>
    <xf numFmtId="49" fontId="54" fillId="2" borderId="26" xfId="20" applyNumberFormat="1" applyFont="1" applyFill="1" applyBorder="1" applyAlignment="1">
      <alignment horizontal="center" vertical="center" wrapText="1"/>
    </xf>
    <xf numFmtId="49" fontId="54" fillId="2" borderId="27" xfId="20" applyNumberFormat="1" applyFont="1" applyFill="1" applyBorder="1" applyAlignment="1">
      <alignment horizontal="center" vertical="center" wrapText="1"/>
    </xf>
    <xf numFmtId="0" fontId="54" fillId="2" borderId="11" xfId="20" applyNumberFormat="1" applyFont="1" applyFill="1" applyBorder="1" applyAlignment="1">
      <alignment horizontal="center" vertical="center" wrapText="1"/>
    </xf>
    <xf numFmtId="0" fontId="54" fillId="2" borderId="3" xfId="20" applyNumberFormat="1" applyFont="1" applyFill="1" applyBorder="1" applyAlignment="1">
      <alignment horizontal="center" vertical="center" wrapText="1"/>
    </xf>
    <xf numFmtId="172" fontId="54" fillId="2" borderId="11" xfId="20" applyNumberFormat="1" applyFont="1" applyFill="1" applyBorder="1" applyAlignment="1">
      <alignment horizontal="center" vertical="center" wrapText="1"/>
    </xf>
    <xf numFmtId="172" fontId="54" fillId="2" borderId="3" xfId="20" applyNumberFormat="1" applyFont="1" applyFill="1" applyBorder="1" applyAlignment="1">
      <alignment horizontal="center" vertical="center" wrapText="1"/>
    </xf>
    <xf numFmtId="172" fontId="54" fillId="2" borderId="26" xfId="20" applyNumberFormat="1" applyFont="1" applyFill="1" applyBorder="1" applyAlignment="1">
      <alignment horizontal="center" vertical="center" wrapText="1"/>
    </xf>
    <xf numFmtId="172" fontId="54" fillId="2" borderId="9" xfId="20" applyNumberFormat="1" applyFont="1" applyFill="1" applyBorder="1" applyAlignment="1">
      <alignment horizontal="center" vertical="center" wrapText="1"/>
    </xf>
    <xf numFmtId="172" fontId="54" fillId="2" borderId="27" xfId="20" applyNumberFormat="1" applyFont="1" applyFill="1" applyBorder="1" applyAlignment="1">
      <alignment horizontal="center" vertical="center" wrapText="1"/>
    </xf>
    <xf numFmtId="164" fontId="52" fillId="0" borderId="26" xfId="20" applyNumberFormat="1" applyFont="1" applyFill="1" applyBorder="1" applyAlignment="1">
      <alignment horizontal="center" vertical="center" wrapText="1"/>
    </xf>
    <xf numFmtId="164" fontId="52" fillId="0" borderId="27" xfId="20" applyNumberFormat="1" applyFont="1" applyFill="1" applyBorder="1" applyAlignment="1">
      <alignment horizontal="center" vertical="center" wrapText="1"/>
    </xf>
    <xf numFmtId="2" fontId="47" fillId="2" borderId="0" xfId="20" applyNumberFormat="1" applyFont="1" applyFill="1" applyAlignment="1">
      <alignment horizontal="center" vertical="center" wrapText="1"/>
    </xf>
    <xf numFmtId="172" fontId="47" fillId="0" borderId="0" xfId="20" applyNumberFormat="1" applyFont="1" applyFill="1" applyAlignment="1">
      <alignment horizontal="right" vertical="center" wrapText="1"/>
    </xf>
    <xf numFmtId="0" fontId="52" fillId="0" borderId="0" xfId="20" applyNumberFormat="1" applyFont="1" applyFill="1" applyAlignment="1">
      <alignment horizontal="center" vertical="center" wrapText="1"/>
    </xf>
    <xf numFmtId="172" fontId="48" fillId="0" borderId="0" xfId="20" applyNumberFormat="1" applyFont="1" applyFill="1" applyBorder="1" applyAlignment="1">
      <alignment horizontal="right" vertical="center" wrapText="1"/>
    </xf>
    <xf numFmtId="49" fontId="54" fillId="0" borderId="12" xfId="20" applyNumberFormat="1" applyFont="1" applyFill="1" applyBorder="1" applyAlignment="1">
      <alignment horizontal="center" vertical="center" wrapText="1"/>
    </xf>
    <xf numFmtId="49" fontId="54" fillId="0" borderId="29" xfId="20" applyNumberFormat="1" applyFont="1" applyFill="1" applyBorder="1" applyAlignment="1">
      <alignment horizontal="center" vertical="center" wrapText="1"/>
    </xf>
    <xf numFmtId="49" fontId="54" fillId="0" borderId="13" xfId="20" applyNumberFormat="1" applyFont="1" applyFill="1" applyBorder="1" applyAlignment="1">
      <alignment horizontal="center" vertical="center" wrapText="1"/>
    </xf>
    <xf numFmtId="49" fontId="54" fillId="0" borderId="30" xfId="20" applyNumberFormat="1" applyFont="1" applyFill="1" applyBorder="1" applyAlignment="1">
      <alignment horizontal="center" vertical="center" wrapText="1"/>
    </xf>
    <xf numFmtId="0" fontId="54" fillId="0" borderId="11" xfId="20" applyNumberFormat="1" applyFont="1" applyFill="1" applyBorder="1" applyAlignment="1">
      <alignment horizontal="center" vertical="center" wrapText="1"/>
    </xf>
    <xf numFmtId="0" fontId="54" fillId="0" borderId="2" xfId="20" applyNumberFormat="1" applyFont="1" applyFill="1" applyBorder="1" applyAlignment="1">
      <alignment horizontal="center" vertical="center" wrapText="1"/>
    </xf>
    <xf numFmtId="0" fontId="54" fillId="0" borderId="3" xfId="20" applyNumberFormat="1" applyFont="1" applyFill="1" applyBorder="1" applyAlignment="1">
      <alignment horizontal="center" vertical="center" wrapText="1"/>
    </xf>
    <xf numFmtId="172" fontId="54" fillId="0" borderId="25" xfId="20" applyNumberFormat="1" applyFont="1" applyFill="1" applyBorder="1" applyAlignment="1">
      <alignment horizontal="center" vertical="center" wrapText="1"/>
    </xf>
    <xf numFmtId="0" fontId="15" fillId="0" borderId="25" xfId="20" applyFont="1" applyBorder="1" applyAlignment="1">
      <alignment horizontal="center" vertical="top" wrapText="1"/>
    </xf>
    <xf numFmtId="0" fontId="15" fillId="2" borderId="8" xfId="34" applyFont="1" applyFill="1" applyBorder="1" applyAlignment="1">
      <alignment horizontal="left" vertical="top"/>
    </xf>
    <xf numFmtId="0" fontId="15" fillId="2" borderId="9" xfId="34" applyFont="1" applyFill="1" applyBorder="1" applyAlignment="1">
      <alignment horizontal="left" vertical="top"/>
    </xf>
    <xf numFmtId="0" fontId="15" fillId="2" borderId="10" xfId="34" applyFont="1" applyFill="1" applyBorder="1" applyAlignment="1">
      <alignment horizontal="left" vertical="top"/>
    </xf>
    <xf numFmtId="0" fontId="20" fillId="2" borderId="7" xfId="34" applyFont="1" applyFill="1" applyBorder="1" applyAlignment="1">
      <alignment horizontal="left" vertical="top"/>
    </xf>
    <xf numFmtId="0" fontId="17" fillId="2" borderId="25" xfId="35" applyFont="1" applyFill="1" applyBorder="1" applyAlignment="1">
      <alignment horizontal="center" wrapText="1"/>
    </xf>
    <xf numFmtId="0" fontId="17" fillId="2" borderId="8" xfId="34" applyFont="1" applyFill="1" applyBorder="1" applyAlignment="1">
      <alignment horizontal="center" vertical="top"/>
    </xf>
    <xf numFmtId="0" fontId="17" fillId="2" borderId="10" xfId="34" applyFont="1" applyFill="1" applyBorder="1" applyAlignment="1">
      <alignment horizontal="center" vertical="top"/>
    </xf>
    <xf numFmtId="0" fontId="20" fillId="2" borderId="0" xfId="34" applyFont="1" applyFill="1" applyAlignment="1">
      <alignment horizontal="right" vertical="center" wrapText="1"/>
    </xf>
    <xf numFmtId="0" fontId="15" fillId="2" borderId="0" xfId="4" applyFont="1" applyFill="1" applyAlignment="1">
      <alignment horizontal="center" wrapText="1"/>
    </xf>
    <xf numFmtId="0" fontId="15" fillId="2" borderId="7" xfId="34" applyFont="1" applyFill="1" applyBorder="1" applyAlignment="1">
      <alignment horizontal="left" vertical="top"/>
    </xf>
    <xf numFmtId="0" fontId="18" fillId="2" borderId="7" xfId="34" applyFont="1" applyFill="1" applyBorder="1" applyAlignment="1">
      <alignment horizontal="left" vertical="top"/>
    </xf>
    <xf numFmtId="0" fontId="15" fillId="2" borderId="0" xfId="4" applyFont="1" applyFill="1" applyAlignment="1">
      <alignment horizontal="center"/>
    </xf>
    <xf numFmtId="0" fontId="20" fillId="2" borderId="8" xfId="34" applyFont="1" applyFill="1" applyBorder="1" applyAlignment="1">
      <alignment horizontal="left" vertical="top"/>
    </xf>
    <xf numFmtId="0" fontId="20" fillId="2" borderId="10" xfId="34" applyFont="1" applyFill="1" applyBorder="1" applyAlignment="1">
      <alignment horizontal="left" vertical="top"/>
    </xf>
    <xf numFmtId="0" fontId="18" fillId="2" borderId="11" xfId="0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 wrapText="1"/>
    </xf>
    <xf numFmtId="0" fontId="17" fillId="2" borderId="25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/>
    </xf>
    <xf numFmtId="0" fontId="20" fillId="0" borderId="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172" fontId="52" fillId="2" borderId="26" xfId="0" applyNumberFormat="1" applyFont="1" applyFill="1" applyBorder="1" applyAlignment="1">
      <alignment horizontal="center" vertical="center" wrapText="1"/>
    </xf>
    <xf numFmtId="172" fontId="52" fillId="2" borderId="9" xfId="0" applyNumberFormat="1" applyFont="1" applyFill="1" applyBorder="1" applyAlignment="1">
      <alignment horizontal="center" vertical="center" wrapText="1"/>
    </xf>
    <xf numFmtId="172" fontId="52" fillId="2" borderId="27" xfId="0" applyNumberFormat="1" applyFont="1" applyFill="1" applyBorder="1" applyAlignment="1">
      <alignment horizontal="center" vertical="center" wrapText="1"/>
    </xf>
    <xf numFmtId="1" fontId="17" fillId="0" borderId="25" xfId="0" applyNumberFormat="1" applyFont="1" applyBorder="1" applyAlignment="1">
      <alignment horizontal="right" vertical="top" wrapText="1"/>
    </xf>
    <xf numFmtId="1" fontId="17" fillId="0" borderId="25" xfId="0" applyNumberFormat="1" applyFont="1" applyFill="1" applyBorder="1" applyAlignment="1">
      <alignment horizontal="right" vertical="top"/>
    </xf>
    <xf numFmtId="1" fontId="17" fillId="2" borderId="25" xfId="0" applyNumberFormat="1" applyFont="1" applyFill="1" applyBorder="1" applyAlignment="1">
      <alignment horizontal="right" vertical="top"/>
    </xf>
  </cellXfs>
  <cellStyles count="85">
    <cellStyle name="_artabyuje" xfId="12"/>
    <cellStyle name="20% - Accent1 2" xfId="36"/>
    <cellStyle name="20% - Accent2 2" xfId="37"/>
    <cellStyle name="20% - Accent3 2" xfId="38"/>
    <cellStyle name="20% - Accent4 2" xfId="39"/>
    <cellStyle name="20% - Accent5 2" xfId="40"/>
    <cellStyle name="20% - Accent6 2" xfId="41"/>
    <cellStyle name="40% - Accent1 2" xfId="42"/>
    <cellStyle name="40% - Accent2 2" xfId="43"/>
    <cellStyle name="40% - Accent3 2" xfId="44"/>
    <cellStyle name="40% - Accent4 2" xfId="45"/>
    <cellStyle name="40% - Accent5 2" xfId="46"/>
    <cellStyle name="40% - Accent6 2" xfId="47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 2" xfId="54"/>
    <cellStyle name="Accent2 2" xfId="55"/>
    <cellStyle name="Accent3 2" xfId="56"/>
    <cellStyle name="Accent4 2" xfId="57"/>
    <cellStyle name="Accent5 2" xfId="58"/>
    <cellStyle name="Accent6 2" xfId="59"/>
    <cellStyle name="Bad 2" xfId="60"/>
    <cellStyle name="Calculation 2" xfId="61"/>
    <cellStyle name="Check Cell 2" xfId="62"/>
    <cellStyle name="Comma 2" xfId="13"/>
    <cellStyle name="Comma 2 2" xfId="14"/>
    <cellStyle name="Comma 2 2 2" xfId="84"/>
    <cellStyle name="Comma 3" xfId="15"/>
    <cellStyle name="Comma 4" xfId="16"/>
    <cellStyle name="Comma 5" xfId="17"/>
    <cellStyle name="Comma 6" xfId="6"/>
    <cellStyle name="Comma 6 2" xfId="78"/>
    <cellStyle name="Comma 7" xfId="18"/>
    <cellStyle name="Comma 8" xfId="83"/>
    <cellStyle name="Comma_General 17.02.04" xfId="79"/>
    <cellStyle name="Explanatory Text 2" xfId="63"/>
    <cellStyle name="Good 2" xfId="64"/>
    <cellStyle name="Heading 1 2" xfId="65"/>
    <cellStyle name="Heading 2 2" xfId="66"/>
    <cellStyle name="Heading 3 2" xfId="67"/>
    <cellStyle name="Heading 4 2" xfId="68"/>
    <cellStyle name="Input 2" xfId="69"/>
    <cellStyle name="Linked Cell 2" xfId="70"/>
    <cellStyle name="Neutral 2" xfId="71"/>
    <cellStyle name="Normal" xfId="0" builtinId="0"/>
    <cellStyle name="Normal 10" xfId="33"/>
    <cellStyle name="Normal 11" xfId="19"/>
    <cellStyle name="Normal 12" xfId="34"/>
    <cellStyle name="Normal 2" xfId="1"/>
    <cellStyle name="Normal 2 2" xfId="20"/>
    <cellStyle name="Normal 2 2 2" xfId="10"/>
    <cellStyle name="Normal 2 3" xfId="8"/>
    <cellStyle name="Normal 3" xfId="3"/>
    <cellStyle name="Normal 3 2" xfId="7"/>
    <cellStyle name="Normal 4" xfId="5"/>
    <cellStyle name="Normal 4 2" xfId="32"/>
    <cellStyle name="Normal 4 3" xfId="35"/>
    <cellStyle name="Normal 5" xfId="11"/>
    <cellStyle name="Normal 5 2" xfId="9"/>
    <cellStyle name="Normal 5 3" xfId="77"/>
    <cellStyle name="Normal 6" xfId="21"/>
    <cellStyle name="Normal 7" xfId="22"/>
    <cellStyle name="Normal 8" xfId="30"/>
    <cellStyle name="Normal 9" xfId="4"/>
    <cellStyle name="Normal_General 17.02.04" xfId="80"/>
    <cellStyle name="Normal_tax" xfId="81"/>
    <cellStyle name="Normal_Total quartal 06.12.08" xfId="82"/>
    <cellStyle name="Note 2" xfId="72"/>
    <cellStyle name="Output 2" xfId="73"/>
    <cellStyle name="Percent 2" xfId="2"/>
    <cellStyle name="Percent 2 2" xfId="23"/>
    <cellStyle name="SN_241" xfId="31"/>
    <cellStyle name="Style 1" xfId="24"/>
    <cellStyle name="Title 2" xfId="74"/>
    <cellStyle name="Total 2" xfId="75"/>
    <cellStyle name="Warning Text 2" xfId="76"/>
    <cellStyle name="Обычный 2" xfId="25"/>
    <cellStyle name="Обычный 3" xfId="26"/>
    <cellStyle name="Стиль 1" xfId="27"/>
    <cellStyle name="Финансовый 2" xfId="28"/>
    <cellStyle name="Финансовый 3" xfId="29"/>
  </cellStyles>
  <dxfs count="0"/>
  <tableStyles count="0" defaultTableStyle="TableStyleMedium2" defaultPivotStyle="PivotStyleLight16"/>
  <colors>
    <mruColors>
      <color rgb="FFA7F9F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4"/>
  <sheetViews>
    <sheetView zoomScaleNormal="100" zoomScaleSheetLayoutView="130" workbookViewId="0">
      <selection activeCell="C9" sqref="C9:C10"/>
    </sheetView>
  </sheetViews>
  <sheetFormatPr defaultRowHeight="14.25"/>
  <cols>
    <col min="1" max="1" width="9.140625" style="128"/>
    <col min="2" max="2" width="31.5703125" style="128" customWidth="1"/>
    <col min="3" max="3" width="23" style="128" customWidth="1"/>
    <col min="4" max="4" width="0" style="128" hidden="1" customWidth="1"/>
    <col min="5" max="5" width="9.140625" style="128"/>
    <col min="6" max="6" width="9.140625" style="128" hidden="1" customWidth="1"/>
    <col min="7" max="10" width="0" style="128" hidden="1" customWidth="1"/>
    <col min="11" max="11" width="9.140625" style="128" customWidth="1"/>
    <col min="12" max="16384" width="9.140625" style="128"/>
  </cols>
  <sheetData>
    <row r="2" spans="1:14" ht="16.5">
      <c r="B2" s="142"/>
      <c r="C2" s="252" t="s">
        <v>84</v>
      </c>
      <c r="D2" s="252"/>
      <c r="E2" s="252"/>
      <c r="F2" s="252"/>
      <c r="G2" s="252"/>
      <c r="H2" s="252"/>
      <c r="I2" s="252"/>
      <c r="J2" s="252"/>
      <c r="K2" s="252"/>
    </row>
    <row r="3" spans="1:14" ht="16.5">
      <c r="B3" s="253" t="s">
        <v>85</v>
      </c>
      <c r="C3" s="253"/>
      <c r="D3" s="253"/>
      <c r="E3" s="253"/>
      <c r="F3" s="253"/>
      <c r="G3" s="253"/>
      <c r="H3" s="253"/>
      <c r="I3" s="253"/>
      <c r="J3" s="253"/>
      <c r="K3" s="253"/>
    </row>
    <row r="4" spans="1:14" ht="16.5">
      <c r="B4" s="254" t="s">
        <v>86</v>
      </c>
      <c r="C4" s="254"/>
      <c r="D4" s="254"/>
      <c r="E4" s="254"/>
      <c r="F4" s="254"/>
      <c r="G4" s="254"/>
      <c r="H4" s="254"/>
      <c r="I4" s="254"/>
      <c r="J4" s="254"/>
      <c r="K4" s="254"/>
    </row>
    <row r="5" spans="1:14" ht="16.5">
      <c r="B5" s="129"/>
      <c r="C5" s="129"/>
      <c r="D5" s="130"/>
      <c r="E5" s="131"/>
      <c r="F5" s="129"/>
      <c r="G5" s="129"/>
      <c r="H5" s="129"/>
    </row>
    <row r="6" spans="1:14" ht="73.5" customHeight="1">
      <c r="A6" s="251" t="s">
        <v>87</v>
      </c>
      <c r="B6" s="251"/>
      <c r="C6" s="251"/>
      <c r="D6" s="251"/>
      <c r="E6" s="251"/>
      <c r="F6" s="251"/>
      <c r="G6" s="251"/>
      <c r="H6" s="251"/>
      <c r="I6" s="251"/>
      <c r="J6" s="251"/>
      <c r="K6" s="251"/>
    </row>
    <row r="7" spans="1:14" ht="16.5">
      <c r="B7" s="132"/>
      <c r="C7" s="133" t="s">
        <v>88</v>
      </c>
      <c r="D7" s="134"/>
      <c r="E7" s="134"/>
      <c r="F7" s="134"/>
      <c r="G7" s="134"/>
      <c r="H7" s="134"/>
    </row>
    <row r="8" spans="1:14" ht="99">
      <c r="B8" s="135"/>
      <c r="C8" s="136" t="s">
        <v>89</v>
      </c>
      <c r="D8" s="129"/>
      <c r="E8" s="129"/>
      <c r="F8" s="87"/>
      <c r="G8" s="250"/>
      <c r="H8" s="250"/>
      <c r="N8" s="146"/>
    </row>
    <row r="9" spans="1:14" ht="16.5">
      <c r="B9" s="135" t="s">
        <v>90</v>
      </c>
      <c r="C9" s="248">
        <f>+C10</f>
        <v>1173725.8</v>
      </c>
      <c r="D9" s="137"/>
      <c r="E9" s="138"/>
      <c r="F9" s="129"/>
      <c r="G9" s="129"/>
      <c r="H9" s="129"/>
    </row>
    <row r="10" spans="1:14" ht="16.5">
      <c r="B10" s="135" t="s">
        <v>91</v>
      </c>
      <c r="C10" s="248">
        <v>1173725.8</v>
      </c>
      <c r="D10" s="129"/>
      <c r="E10" s="129"/>
      <c r="F10" s="129"/>
      <c r="G10" s="129"/>
      <c r="H10" s="129"/>
    </row>
    <row r="11" spans="1:14" ht="16.5">
      <c r="B11" s="135" t="s">
        <v>92</v>
      </c>
      <c r="C11" s="139">
        <v>0</v>
      </c>
      <c r="D11" s="138"/>
      <c r="E11" s="129"/>
      <c r="F11" s="129"/>
      <c r="G11" s="129"/>
      <c r="H11" s="129"/>
    </row>
    <row r="12" spans="1:14" ht="16.5">
      <c r="B12" s="129"/>
      <c r="C12" s="129"/>
      <c r="D12" s="140"/>
      <c r="E12" s="129"/>
      <c r="F12" s="129"/>
      <c r="G12" s="129"/>
      <c r="H12" s="129"/>
    </row>
    <row r="13" spans="1:14" s="167" customFormat="1" ht="16.5">
      <c r="A13" s="166" t="s">
        <v>128</v>
      </c>
      <c r="B13" s="166"/>
      <c r="C13" s="166"/>
      <c r="D13" s="166"/>
      <c r="E13" s="166"/>
      <c r="F13" s="166"/>
      <c r="G13" s="166"/>
      <c r="H13" s="166"/>
    </row>
    <row r="14" spans="1:14" s="167" customFormat="1" ht="16.5">
      <c r="A14" s="166" t="s">
        <v>129</v>
      </c>
      <c r="B14" s="166"/>
      <c r="C14" s="166"/>
      <c r="D14" s="166"/>
      <c r="E14" s="166"/>
      <c r="I14" s="168"/>
    </row>
  </sheetData>
  <mergeCells count="5">
    <mergeCell ref="G8:H8"/>
    <mergeCell ref="A6:K6"/>
    <mergeCell ref="C2:K2"/>
    <mergeCell ref="B3:K3"/>
    <mergeCell ref="B4:K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zoomScaleNormal="100" zoomScaleSheetLayoutView="115" workbookViewId="0">
      <selection activeCell="C10" sqref="C10:D12"/>
    </sheetView>
  </sheetViews>
  <sheetFormatPr defaultRowHeight="13.5"/>
  <cols>
    <col min="1" max="1" width="20.85546875" style="100" customWidth="1"/>
    <col min="2" max="2" width="13.85546875" style="100" hidden="1" customWidth="1"/>
    <col min="3" max="4" width="18.7109375" style="100" customWidth="1"/>
    <col min="5" max="5" width="13.7109375" style="100" customWidth="1"/>
    <col min="6" max="6" width="9.140625" style="100"/>
    <col min="7" max="7" width="14" style="100" bestFit="1" customWidth="1"/>
    <col min="8" max="251" width="9.140625" style="100"/>
    <col min="252" max="252" width="20.85546875" style="100" customWidth="1"/>
    <col min="253" max="253" width="0" style="100" hidden="1" customWidth="1"/>
    <col min="254" max="254" width="15.42578125" style="100" customWidth="1"/>
    <col min="255" max="255" width="14.5703125" style="100" customWidth="1"/>
    <col min="256" max="256" width="15.140625" style="100" customWidth="1"/>
    <col min="257" max="257" width="13.7109375" style="100" customWidth="1"/>
    <col min="258" max="258" width="9.140625" style="100"/>
    <col min="259" max="259" width="14" style="100" bestFit="1" customWidth="1"/>
    <col min="260" max="507" width="9.140625" style="100"/>
    <col min="508" max="508" width="20.85546875" style="100" customWidth="1"/>
    <col min="509" max="509" width="0" style="100" hidden="1" customWidth="1"/>
    <col min="510" max="510" width="15.42578125" style="100" customWidth="1"/>
    <col min="511" max="511" width="14.5703125" style="100" customWidth="1"/>
    <col min="512" max="512" width="15.140625" style="100" customWidth="1"/>
    <col min="513" max="513" width="13.7109375" style="100" customWidth="1"/>
    <col min="514" max="514" width="9.140625" style="100"/>
    <col min="515" max="515" width="14" style="100" bestFit="1" customWidth="1"/>
    <col min="516" max="763" width="9.140625" style="100"/>
    <col min="764" max="764" width="20.85546875" style="100" customWidth="1"/>
    <col min="765" max="765" width="0" style="100" hidden="1" customWidth="1"/>
    <col min="766" max="766" width="15.42578125" style="100" customWidth="1"/>
    <col min="767" max="767" width="14.5703125" style="100" customWidth="1"/>
    <col min="768" max="768" width="15.140625" style="100" customWidth="1"/>
    <col min="769" max="769" width="13.7109375" style="100" customWidth="1"/>
    <col min="770" max="770" width="9.140625" style="100"/>
    <col min="771" max="771" width="14" style="100" bestFit="1" customWidth="1"/>
    <col min="772" max="1019" width="9.140625" style="100"/>
    <col min="1020" max="1020" width="20.85546875" style="100" customWidth="1"/>
    <col min="1021" max="1021" width="0" style="100" hidden="1" customWidth="1"/>
    <col min="1022" max="1022" width="15.42578125" style="100" customWidth="1"/>
    <col min="1023" max="1023" width="14.5703125" style="100" customWidth="1"/>
    <col min="1024" max="1024" width="15.140625" style="100" customWidth="1"/>
    <col min="1025" max="1025" width="13.7109375" style="100" customWidth="1"/>
    <col min="1026" max="1026" width="9.140625" style="100"/>
    <col min="1027" max="1027" width="14" style="100" bestFit="1" customWidth="1"/>
    <col min="1028" max="1275" width="9.140625" style="100"/>
    <col min="1276" max="1276" width="20.85546875" style="100" customWidth="1"/>
    <col min="1277" max="1277" width="0" style="100" hidden="1" customWidth="1"/>
    <col min="1278" max="1278" width="15.42578125" style="100" customWidth="1"/>
    <col min="1279" max="1279" width="14.5703125" style="100" customWidth="1"/>
    <col min="1280" max="1280" width="15.140625" style="100" customWidth="1"/>
    <col min="1281" max="1281" width="13.7109375" style="100" customWidth="1"/>
    <col min="1282" max="1282" width="9.140625" style="100"/>
    <col min="1283" max="1283" width="14" style="100" bestFit="1" customWidth="1"/>
    <col min="1284" max="1531" width="9.140625" style="100"/>
    <col min="1532" max="1532" width="20.85546875" style="100" customWidth="1"/>
    <col min="1533" max="1533" width="0" style="100" hidden="1" customWidth="1"/>
    <col min="1534" max="1534" width="15.42578125" style="100" customWidth="1"/>
    <col min="1535" max="1535" width="14.5703125" style="100" customWidth="1"/>
    <col min="1536" max="1536" width="15.140625" style="100" customWidth="1"/>
    <col min="1537" max="1537" width="13.7109375" style="100" customWidth="1"/>
    <col min="1538" max="1538" width="9.140625" style="100"/>
    <col min="1539" max="1539" width="14" style="100" bestFit="1" customWidth="1"/>
    <col min="1540" max="1787" width="9.140625" style="100"/>
    <col min="1788" max="1788" width="20.85546875" style="100" customWidth="1"/>
    <col min="1789" max="1789" width="0" style="100" hidden="1" customWidth="1"/>
    <col min="1790" max="1790" width="15.42578125" style="100" customWidth="1"/>
    <col min="1791" max="1791" width="14.5703125" style="100" customWidth="1"/>
    <col min="1792" max="1792" width="15.140625" style="100" customWidth="1"/>
    <col min="1793" max="1793" width="13.7109375" style="100" customWidth="1"/>
    <col min="1794" max="1794" width="9.140625" style="100"/>
    <col min="1795" max="1795" width="14" style="100" bestFit="1" customWidth="1"/>
    <col min="1796" max="2043" width="9.140625" style="100"/>
    <col min="2044" max="2044" width="20.85546875" style="100" customWidth="1"/>
    <col min="2045" max="2045" width="0" style="100" hidden="1" customWidth="1"/>
    <col min="2046" max="2046" width="15.42578125" style="100" customWidth="1"/>
    <col min="2047" max="2047" width="14.5703125" style="100" customWidth="1"/>
    <col min="2048" max="2048" width="15.140625" style="100" customWidth="1"/>
    <col min="2049" max="2049" width="13.7109375" style="100" customWidth="1"/>
    <col min="2050" max="2050" width="9.140625" style="100"/>
    <col min="2051" max="2051" width="14" style="100" bestFit="1" customWidth="1"/>
    <col min="2052" max="2299" width="9.140625" style="100"/>
    <col min="2300" max="2300" width="20.85546875" style="100" customWidth="1"/>
    <col min="2301" max="2301" width="0" style="100" hidden="1" customWidth="1"/>
    <col min="2302" max="2302" width="15.42578125" style="100" customWidth="1"/>
    <col min="2303" max="2303" width="14.5703125" style="100" customWidth="1"/>
    <col min="2304" max="2304" width="15.140625" style="100" customWidth="1"/>
    <col min="2305" max="2305" width="13.7109375" style="100" customWidth="1"/>
    <col min="2306" max="2306" width="9.140625" style="100"/>
    <col min="2307" max="2307" width="14" style="100" bestFit="1" customWidth="1"/>
    <col min="2308" max="2555" width="9.140625" style="100"/>
    <col min="2556" max="2556" width="20.85546875" style="100" customWidth="1"/>
    <col min="2557" max="2557" width="0" style="100" hidden="1" customWidth="1"/>
    <col min="2558" max="2558" width="15.42578125" style="100" customWidth="1"/>
    <col min="2559" max="2559" width="14.5703125" style="100" customWidth="1"/>
    <col min="2560" max="2560" width="15.140625" style="100" customWidth="1"/>
    <col min="2561" max="2561" width="13.7109375" style="100" customWidth="1"/>
    <col min="2562" max="2562" width="9.140625" style="100"/>
    <col min="2563" max="2563" width="14" style="100" bestFit="1" customWidth="1"/>
    <col min="2564" max="2811" width="9.140625" style="100"/>
    <col min="2812" max="2812" width="20.85546875" style="100" customWidth="1"/>
    <col min="2813" max="2813" width="0" style="100" hidden="1" customWidth="1"/>
    <col min="2814" max="2814" width="15.42578125" style="100" customWidth="1"/>
    <col min="2815" max="2815" width="14.5703125" style="100" customWidth="1"/>
    <col min="2816" max="2816" width="15.140625" style="100" customWidth="1"/>
    <col min="2817" max="2817" width="13.7109375" style="100" customWidth="1"/>
    <col min="2818" max="2818" width="9.140625" style="100"/>
    <col min="2819" max="2819" width="14" style="100" bestFit="1" customWidth="1"/>
    <col min="2820" max="3067" width="9.140625" style="100"/>
    <col min="3068" max="3068" width="20.85546875" style="100" customWidth="1"/>
    <col min="3069" max="3069" width="0" style="100" hidden="1" customWidth="1"/>
    <col min="3070" max="3070" width="15.42578125" style="100" customWidth="1"/>
    <col min="3071" max="3071" width="14.5703125" style="100" customWidth="1"/>
    <col min="3072" max="3072" width="15.140625" style="100" customWidth="1"/>
    <col min="3073" max="3073" width="13.7109375" style="100" customWidth="1"/>
    <col min="3074" max="3074" width="9.140625" style="100"/>
    <col min="3075" max="3075" width="14" style="100" bestFit="1" customWidth="1"/>
    <col min="3076" max="3323" width="9.140625" style="100"/>
    <col min="3324" max="3324" width="20.85546875" style="100" customWidth="1"/>
    <col min="3325" max="3325" width="0" style="100" hidden="1" customWidth="1"/>
    <col min="3326" max="3326" width="15.42578125" style="100" customWidth="1"/>
    <col min="3327" max="3327" width="14.5703125" style="100" customWidth="1"/>
    <col min="3328" max="3328" width="15.140625" style="100" customWidth="1"/>
    <col min="3329" max="3329" width="13.7109375" style="100" customWidth="1"/>
    <col min="3330" max="3330" width="9.140625" style="100"/>
    <col min="3331" max="3331" width="14" style="100" bestFit="1" customWidth="1"/>
    <col min="3332" max="3579" width="9.140625" style="100"/>
    <col min="3580" max="3580" width="20.85546875" style="100" customWidth="1"/>
    <col min="3581" max="3581" width="0" style="100" hidden="1" customWidth="1"/>
    <col min="3582" max="3582" width="15.42578125" style="100" customWidth="1"/>
    <col min="3583" max="3583" width="14.5703125" style="100" customWidth="1"/>
    <col min="3584" max="3584" width="15.140625" style="100" customWidth="1"/>
    <col min="3585" max="3585" width="13.7109375" style="100" customWidth="1"/>
    <col min="3586" max="3586" width="9.140625" style="100"/>
    <col min="3587" max="3587" width="14" style="100" bestFit="1" customWidth="1"/>
    <col min="3588" max="3835" width="9.140625" style="100"/>
    <col min="3836" max="3836" width="20.85546875" style="100" customWidth="1"/>
    <col min="3837" max="3837" width="0" style="100" hidden="1" customWidth="1"/>
    <col min="3838" max="3838" width="15.42578125" style="100" customWidth="1"/>
    <col min="3839" max="3839" width="14.5703125" style="100" customWidth="1"/>
    <col min="3840" max="3840" width="15.140625" style="100" customWidth="1"/>
    <col min="3841" max="3841" width="13.7109375" style="100" customWidth="1"/>
    <col min="3842" max="3842" width="9.140625" style="100"/>
    <col min="3843" max="3843" width="14" style="100" bestFit="1" customWidth="1"/>
    <col min="3844" max="4091" width="9.140625" style="100"/>
    <col min="4092" max="4092" width="20.85546875" style="100" customWidth="1"/>
    <col min="4093" max="4093" width="0" style="100" hidden="1" customWidth="1"/>
    <col min="4094" max="4094" width="15.42578125" style="100" customWidth="1"/>
    <col min="4095" max="4095" width="14.5703125" style="100" customWidth="1"/>
    <col min="4096" max="4096" width="15.140625" style="100" customWidth="1"/>
    <col min="4097" max="4097" width="13.7109375" style="100" customWidth="1"/>
    <col min="4098" max="4098" width="9.140625" style="100"/>
    <col min="4099" max="4099" width="14" style="100" bestFit="1" customWidth="1"/>
    <col min="4100" max="4347" width="9.140625" style="100"/>
    <col min="4348" max="4348" width="20.85546875" style="100" customWidth="1"/>
    <col min="4349" max="4349" width="0" style="100" hidden="1" customWidth="1"/>
    <col min="4350" max="4350" width="15.42578125" style="100" customWidth="1"/>
    <col min="4351" max="4351" width="14.5703125" style="100" customWidth="1"/>
    <col min="4352" max="4352" width="15.140625" style="100" customWidth="1"/>
    <col min="4353" max="4353" width="13.7109375" style="100" customWidth="1"/>
    <col min="4354" max="4354" width="9.140625" style="100"/>
    <col min="4355" max="4355" width="14" style="100" bestFit="1" customWidth="1"/>
    <col min="4356" max="4603" width="9.140625" style="100"/>
    <col min="4604" max="4604" width="20.85546875" style="100" customWidth="1"/>
    <col min="4605" max="4605" width="0" style="100" hidden="1" customWidth="1"/>
    <col min="4606" max="4606" width="15.42578125" style="100" customWidth="1"/>
    <col min="4607" max="4607" width="14.5703125" style="100" customWidth="1"/>
    <col min="4608" max="4608" width="15.140625" style="100" customWidth="1"/>
    <col min="4609" max="4609" width="13.7109375" style="100" customWidth="1"/>
    <col min="4610" max="4610" width="9.140625" style="100"/>
    <col min="4611" max="4611" width="14" style="100" bestFit="1" customWidth="1"/>
    <col min="4612" max="4859" width="9.140625" style="100"/>
    <col min="4860" max="4860" width="20.85546875" style="100" customWidth="1"/>
    <col min="4861" max="4861" width="0" style="100" hidden="1" customWidth="1"/>
    <col min="4862" max="4862" width="15.42578125" style="100" customWidth="1"/>
    <col min="4863" max="4863" width="14.5703125" style="100" customWidth="1"/>
    <col min="4864" max="4864" width="15.140625" style="100" customWidth="1"/>
    <col min="4865" max="4865" width="13.7109375" style="100" customWidth="1"/>
    <col min="4866" max="4866" width="9.140625" style="100"/>
    <col min="4867" max="4867" width="14" style="100" bestFit="1" customWidth="1"/>
    <col min="4868" max="5115" width="9.140625" style="100"/>
    <col min="5116" max="5116" width="20.85546875" style="100" customWidth="1"/>
    <col min="5117" max="5117" width="0" style="100" hidden="1" customWidth="1"/>
    <col min="5118" max="5118" width="15.42578125" style="100" customWidth="1"/>
    <col min="5119" max="5119" width="14.5703125" style="100" customWidth="1"/>
    <col min="5120" max="5120" width="15.140625" style="100" customWidth="1"/>
    <col min="5121" max="5121" width="13.7109375" style="100" customWidth="1"/>
    <col min="5122" max="5122" width="9.140625" style="100"/>
    <col min="5123" max="5123" width="14" style="100" bestFit="1" customWidth="1"/>
    <col min="5124" max="5371" width="9.140625" style="100"/>
    <col min="5372" max="5372" width="20.85546875" style="100" customWidth="1"/>
    <col min="5373" max="5373" width="0" style="100" hidden="1" customWidth="1"/>
    <col min="5374" max="5374" width="15.42578125" style="100" customWidth="1"/>
    <col min="5375" max="5375" width="14.5703125" style="100" customWidth="1"/>
    <col min="5376" max="5376" width="15.140625" style="100" customWidth="1"/>
    <col min="5377" max="5377" width="13.7109375" style="100" customWidth="1"/>
    <col min="5378" max="5378" width="9.140625" style="100"/>
    <col min="5379" max="5379" width="14" style="100" bestFit="1" customWidth="1"/>
    <col min="5380" max="5627" width="9.140625" style="100"/>
    <col min="5628" max="5628" width="20.85546875" style="100" customWidth="1"/>
    <col min="5629" max="5629" width="0" style="100" hidden="1" customWidth="1"/>
    <col min="5630" max="5630" width="15.42578125" style="100" customWidth="1"/>
    <col min="5631" max="5631" width="14.5703125" style="100" customWidth="1"/>
    <col min="5632" max="5632" width="15.140625" style="100" customWidth="1"/>
    <col min="5633" max="5633" width="13.7109375" style="100" customWidth="1"/>
    <col min="5634" max="5634" width="9.140625" style="100"/>
    <col min="5635" max="5635" width="14" style="100" bestFit="1" customWidth="1"/>
    <col min="5636" max="5883" width="9.140625" style="100"/>
    <col min="5884" max="5884" width="20.85546875" style="100" customWidth="1"/>
    <col min="5885" max="5885" width="0" style="100" hidden="1" customWidth="1"/>
    <col min="5886" max="5886" width="15.42578125" style="100" customWidth="1"/>
    <col min="5887" max="5887" width="14.5703125" style="100" customWidth="1"/>
    <col min="5888" max="5888" width="15.140625" style="100" customWidth="1"/>
    <col min="5889" max="5889" width="13.7109375" style="100" customWidth="1"/>
    <col min="5890" max="5890" width="9.140625" style="100"/>
    <col min="5891" max="5891" width="14" style="100" bestFit="1" customWidth="1"/>
    <col min="5892" max="6139" width="9.140625" style="100"/>
    <col min="6140" max="6140" width="20.85546875" style="100" customWidth="1"/>
    <col min="6141" max="6141" width="0" style="100" hidden="1" customWidth="1"/>
    <col min="6142" max="6142" width="15.42578125" style="100" customWidth="1"/>
    <col min="6143" max="6143" width="14.5703125" style="100" customWidth="1"/>
    <col min="6144" max="6144" width="15.140625" style="100" customWidth="1"/>
    <col min="6145" max="6145" width="13.7109375" style="100" customWidth="1"/>
    <col min="6146" max="6146" width="9.140625" style="100"/>
    <col min="6147" max="6147" width="14" style="100" bestFit="1" customWidth="1"/>
    <col min="6148" max="6395" width="9.140625" style="100"/>
    <col min="6396" max="6396" width="20.85546875" style="100" customWidth="1"/>
    <col min="6397" max="6397" width="0" style="100" hidden="1" customWidth="1"/>
    <col min="6398" max="6398" width="15.42578125" style="100" customWidth="1"/>
    <col min="6399" max="6399" width="14.5703125" style="100" customWidth="1"/>
    <col min="6400" max="6400" width="15.140625" style="100" customWidth="1"/>
    <col min="6401" max="6401" width="13.7109375" style="100" customWidth="1"/>
    <col min="6402" max="6402" width="9.140625" style="100"/>
    <col min="6403" max="6403" width="14" style="100" bestFit="1" customWidth="1"/>
    <col min="6404" max="6651" width="9.140625" style="100"/>
    <col min="6652" max="6652" width="20.85546875" style="100" customWidth="1"/>
    <col min="6653" max="6653" width="0" style="100" hidden="1" customWidth="1"/>
    <col min="6654" max="6654" width="15.42578125" style="100" customWidth="1"/>
    <col min="6655" max="6655" width="14.5703125" style="100" customWidth="1"/>
    <col min="6656" max="6656" width="15.140625" style="100" customWidth="1"/>
    <col min="6657" max="6657" width="13.7109375" style="100" customWidth="1"/>
    <col min="6658" max="6658" width="9.140625" style="100"/>
    <col min="6659" max="6659" width="14" style="100" bestFit="1" customWidth="1"/>
    <col min="6660" max="6907" width="9.140625" style="100"/>
    <col min="6908" max="6908" width="20.85546875" style="100" customWidth="1"/>
    <col min="6909" max="6909" width="0" style="100" hidden="1" customWidth="1"/>
    <col min="6910" max="6910" width="15.42578125" style="100" customWidth="1"/>
    <col min="6911" max="6911" width="14.5703125" style="100" customWidth="1"/>
    <col min="6912" max="6912" width="15.140625" style="100" customWidth="1"/>
    <col min="6913" max="6913" width="13.7109375" style="100" customWidth="1"/>
    <col min="6914" max="6914" width="9.140625" style="100"/>
    <col min="6915" max="6915" width="14" style="100" bestFit="1" customWidth="1"/>
    <col min="6916" max="7163" width="9.140625" style="100"/>
    <col min="7164" max="7164" width="20.85546875" style="100" customWidth="1"/>
    <col min="7165" max="7165" width="0" style="100" hidden="1" customWidth="1"/>
    <col min="7166" max="7166" width="15.42578125" style="100" customWidth="1"/>
    <col min="7167" max="7167" width="14.5703125" style="100" customWidth="1"/>
    <col min="7168" max="7168" width="15.140625" style="100" customWidth="1"/>
    <col min="7169" max="7169" width="13.7109375" style="100" customWidth="1"/>
    <col min="7170" max="7170" width="9.140625" style="100"/>
    <col min="7171" max="7171" width="14" style="100" bestFit="1" customWidth="1"/>
    <col min="7172" max="7419" width="9.140625" style="100"/>
    <col min="7420" max="7420" width="20.85546875" style="100" customWidth="1"/>
    <col min="7421" max="7421" width="0" style="100" hidden="1" customWidth="1"/>
    <col min="7422" max="7422" width="15.42578125" style="100" customWidth="1"/>
    <col min="7423" max="7423" width="14.5703125" style="100" customWidth="1"/>
    <col min="7424" max="7424" width="15.140625" style="100" customWidth="1"/>
    <col min="7425" max="7425" width="13.7109375" style="100" customWidth="1"/>
    <col min="7426" max="7426" width="9.140625" style="100"/>
    <col min="7427" max="7427" width="14" style="100" bestFit="1" customWidth="1"/>
    <col min="7428" max="7675" width="9.140625" style="100"/>
    <col min="7676" max="7676" width="20.85546875" style="100" customWidth="1"/>
    <col min="7677" max="7677" width="0" style="100" hidden="1" customWidth="1"/>
    <col min="7678" max="7678" width="15.42578125" style="100" customWidth="1"/>
    <col min="7679" max="7679" width="14.5703125" style="100" customWidth="1"/>
    <col min="7680" max="7680" width="15.140625" style="100" customWidth="1"/>
    <col min="7681" max="7681" width="13.7109375" style="100" customWidth="1"/>
    <col min="7682" max="7682" width="9.140625" style="100"/>
    <col min="7683" max="7683" width="14" style="100" bestFit="1" customWidth="1"/>
    <col min="7684" max="7931" width="9.140625" style="100"/>
    <col min="7932" max="7932" width="20.85546875" style="100" customWidth="1"/>
    <col min="7933" max="7933" width="0" style="100" hidden="1" customWidth="1"/>
    <col min="7934" max="7934" width="15.42578125" style="100" customWidth="1"/>
    <col min="7935" max="7935" width="14.5703125" style="100" customWidth="1"/>
    <col min="7936" max="7936" width="15.140625" style="100" customWidth="1"/>
    <col min="7937" max="7937" width="13.7109375" style="100" customWidth="1"/>
    <col min="7938" max="7938" width="9.140625" style="100"/>
    <col min="7939" max="7939" width="14" style="100" bestFit="1" customWidth="1"/>
    <col min="7940" max="8187" width="9.140625" style="100"/>
    <col min="8188" max="8188" width="20.85546875" style="100" customWidth="1"/>
    <col min="8189" max="8189" width="0" style="100" hidden="1" customWidth="1"/>
    <col min="8190" max="8190" width="15.42578125" style="100" customWidth="1"/>
    <col min="8191" max="8191" width="14.5703125" style="100" customWidth="1"/>
    <col min="8192" max="8192" width="15.140625" style="100" customWidth="1"/>
    <col min="8193" max="8193" width="13.7109375" style="100" customWidth="1"/>
    <col min="8194" max="8194" width="9.140625" style="100"/>
    <col min="8195" max="8195" width="14" style="100" bestFit="1" customWidth="1"/>
    <col min="8196" max="8443" width="9.140625" style="100"/>
    <col min="8444" max="8444" width="20.85546875" style="100" customWidth="1"/>
    <col min="8445" max="8445" width="0" style="100" hidden="1" customWidth="1"/>
    <col min="8446" max="8446" width="15.42578125" style="100" customWidth="1"/>
    <col min="8447" max="8447" width="14.5703125" style="100" customWidth="1"/>
    <col min="8448" max="8448" width="15.140625" style="100" customWidth="1"/>
    <col min="8449" max="8449" width="13.7109375" style="100" customWidth="1"/>
    <col min="8450" max="8450" width="9.140625" style="100"/>
    <col min="8451" max="8451" width="14" style="100" bestFit="1" customWidth="1"/>
    <col min="8452" max="8699" width="9.140625" style="100"/>
    <col min="8700" max="8700" width="20.85546875" style="100" customWidth="1"/>
    <col min="8701" max="8701" width="0" style="100" hidden="1" customWidth="1"/>
    <col min="8702" max="8702" width="15.42578125" style="100" customWidth="1"/>
    <col min="8703" max="8703" width="14.5703125" style="100" customWidth="1"/>
    <col min="8704" max="8704" width="15.140625" style="100" customWidth="1"/>
    <col min="8705" max="8705" width="13.7109375" style="100" customWidth="1"/>
    <col min="8706" max="8706" width="9.140625" style="100"/>
    <col min="8707" max="8707" width="14" style="100" bestFit="1" customWidth="1"/>
    <col min="8708" max="8955" width="9.140625" style="100"/>
    <col min="8956" max="8956" width="20.85546875" style="100" customWidth="1"/>
    <col min="8957" max="8957" width="0" style="100" hidden="1" customWidth="1"/>
    <col min="8958" max="8958" width="15.42578125" style="100" customWidth="1"/>
    <col min="8959" max="8959" width="14.5703125" style="100" customWidth="1"/>
    <col min="8960" max="8960" width="15.140625" style="100" customWidth="1"/>
    <col min="8961" max="8961" width="13.7109375" style="100" customWidth="1"/>
    <col min="8962" max="8962" width="9.140625" style="100"/>
    <col min="8963" max="8963" width="14" style="100" bestFit="1" customWidth="1"/>
    <col min="8964" max="9211" width="9.140625" style="100"/>
    <col min="9212" max="9212" width="20.85546875" style="100" customWidth="1"/>
    <col min="9213" max="9213" width="0" style="100" hidden="1" customWidth="1"/>
    <col min="9214" max="9214" width="15.42578125" style="100" customWidth="1"/>
    <col min="9215" max="9215" width="14.5703125" style="100" customWidth="1"/>
    <col min="9216" max="9216" width="15.140625" style="100" customWidth="1"/>
    <col min="9217" max="9217" width="13.7109375" style="100" customWidth="1"/>
    <col min="9218" max="9218" width="9.140625" style="100"/>
    <col min="9219" max="9219" width="14" style="100" bestFit="1" customWidth="1"/>
    <col min="9220" max="9467" width="9.140625" style="100"/>
    <col min="9468" max="9468" width="20.85546875" style="100" customWidth="1"/>
    <col min="9469" max="9469" width="0" style="100" hidden="1" customWidth="1"/>
    <col min="9470" max="9470" width="15.42578125" style="100" customWidth="1"/>
    <col min="9471" max="9471" width="14.5703125" style="100" customWidth="1"/>
    <col min="9472" max="9472" width="15.140625" style="100" customWidth="1"/>
    <col min="9473" max="9473" width="13.7109375" style="100" customWidth="1"/>
    <col min="9474" max="9474" width="9.140625" style="100"/>
    <col min="9475" max="9475" width="14" style="100" bestFit="1" customWidth="1"/>
    <col min="9476" max="9723" width="9.140625" style="100"/>
    <col min="9724" max="9724" width="20.85546875" style="100" customWidth="1"/>
    <col min="9725" max="9725" width="0" style="100" hidden="1" customWidth="1"/>
    <col min="9726" max="9726" width="15.42578125" style="100" customWidth="1"/>
    <col min="9727" max="9727" width="14.5703125" style="100" customWidth="1"/>
    <col min="9728" max="9728" width="15.140625" style="100" customWidth="1"/>
    <col min="9729" max="9729" width="13.7109375" style="100" customWidth="1"/>
    <col min="9730" max="9730" width="9.140625" style="100"/>
    <col min="9731" max="9731" width="14" style="100" bestFit="1" customWidth="1"/>
    <col min="9732" max="9979" width="9.140625" style="100"/>
    <col min="9980" max="9980" width="20.85546875" style="100" customWidth="1"/>
    <col min="9981" max="9981" width="0" style="100" hidden="1" customWidth="1"/>
    <col min="9982" max="9982" width="15.42578125" style="100" customWidth="1"/>
    <col min="9983" max="9983" width="14.5703125" style="100" customWidth="1"/>
    <col min="9984" max="9984" width="15.140625" style="100" customWidth="1"/>
    <col min="9985" max="9985" width="13.7109375" style="100" customWidth="1"/>
    <col min="9986" max="9986" width="9.140625" style="100"/>
    <col min="9987" max="9987" width="14" style="100" bestFit="1" customWidth="1"/>
    <col min="9988" max="10235" width="9.140625" style="100"/>
    <col min="10236" max="10236" width="20.85546875" style="100" customWidth="1"/>
    <col min="10237" max="10237" width="0" style="100" hidden="1" customWidth="1"/>
    <col min="10238" max="10238" width="15.42578125" style="100" customWidth="1"/>
    <col min="10239" max="10239" width="14.5703125" style="100" customWidth="1"/>
    <col min="10240" max="10240" width="15.140625" style="100" customWidth="1"/>
    <col min="10241" max="10241" width="13.7109375" style="100" customWidth="1"/>
    <col min="10242" max="10242" width="9.140625" style="100"/>
    <col min="10243" max="10243" width="14" style="100" bestFit="1" customWidth="1"/>
    <col min="10244" max="10491" width="9.140625" style="100"/>
    <col min="10492" max="10492" width="20.85546875" style="100" customWidth="1"/>
    <col min="10493" max="10493" width="0" style="100" hidden="1" customWidth="1"/>
    <col min="10494" max="10494" width="15.42578125" style="100" customWidth="1"/>
    <col min="10495" max="10495" width="14.5703125" style="100" customWidth="1"/>
    <col min="10496" max="10496" width="15.140625" style="100" customWidth="1"/>
    <col min="10497" max="10497" width="13.7109375" style="100" customWidth="1"/>
    <col min="10498" max="10498" width="9.140625" style="100"/>
    <col min="10499" max="10499" width="14" style="100" bestFit="1" customWidth="1"/>
    <col min="10500" max="10747" width="9.140625" style="100"/>
    <col min="10748" max="10748" width="20.85546875" style="100" customWidth="1"/>
    <col min="10749" max="10749" width="0" style="100" hidden="1" customWidth="1"/>
    <col min="10750" max="10750" width="15.42578125" style="100" customWidth="1"/>
    <col min="10751" max="10751" width="14.5703125" style="100" customWidth="1"/>
    <col min="10752" max="10752" width="15.140625" style="100" customWidth="1"/>
    <col min="10753" max="10753" width="13.7109375" style="100" customWidth="1"/>
    <col min="10754" max="10754" width="9.140625" style="100"/>
    <col min="10755" max="10755" width="14" style="100" bestFit="1" customWidth="1"/>
    <col min="10756" max="11003" width="9.140625" style="100"/>
    <col min="11004" max="11004" width="20.85546875" style="100" customWidth="1"/>
    <col min="11005" max="11005" width="0" style="100" hidden="1" customWidth="1"/>
    <col min="11006" max="11006" width="15.42578125" style="100" customWidth="1"/>
    <col min="11007" max="11007" width="14.5703125" style="100" customWidth="1"/>
    <col min="11008" max="11008" width="15.140625" style="100" customWidth="1"/>
    <col min="11009" max="11009" width="13.7109375" style="100" customWidth="1"/>
    <col min="11010" max="11010" width="9.140625" style="100"/>
    <col min="11011" max="11011" width="14" style="100" bestFit="1" customWidth="1"/>
    <col min="11012" max="11259" width="9.140625" style="100"/>
    <col min="11260" max="11260" width="20.85546875" style="100" customWidth="1"/>
    <col min="11261" max="11261" width="0" style="100" hidden="1" customWidth="1"/>
    <col min="11262" max="11262" width="15.42578125" style="100" customWidth="1"/>
    <col min="11263" max="11263" width="14.5703125" style="100" customWidth="1"/>
    <col min="11264" max="11264" width="15.140625" style="100" customWidth="1"/>
    <col min="11265" max="11265" width="13.7109375" style="100" customWidth="1"/>
    <col min="11266" max="11266" width="9.140625" style="100"/>
    <col min="11267" max="11267" width="14" style="100" bestFit="1" customWidth="1"/>
    <col min="11268" max="11515" width="9.140625" style="100"/>
    <col min="11516" max="11516" width="20.85546875" style="100" customWidth="1"/>
    <col min="11517" max="11517" width="0" style="100" hidden="1" customWidth="1"/>
    <col min="11518" max="11518" width="15.42578125" style="100" customWidth="1"/>
    <col min="11519" max="11519" width="14.5703125" style="100" customWidth="1"/>
    <col min="11520" max="11520" width="15.140625" style="100" customWidth="1"/>
    <col min="11521" max="11521" width="13.7109375" style="100" customWidth="1"/>
    <col min="11522" max="11522" width="9.140625" style="100"/>
    <col min="11523" max="11523" width="14" style="100" bestFit="1" customWidth="1"/>
    <col min="11524" max="11771" width="9.140625" style="100"/>
    <col min="11772" max="11772" width="20.85546875" style="100" customWidth="1"/>
    <col min="11773" max="11773" width="0" style="100" hidden="1" customWidth="1"/>
    <col min="11774" max="11774" width="15.42578125" style="100" customWidth="1"/>
    <col min="11775" max="11775" width="14.5703125" style="100" customWidth="1"/>
    <col min="11776" max="11776" width="15.140625" style="100" customWidth="1"/>
    <col min="11777" max="11777" width="13.7109375" style="100" customWidth="1"/>
    <col min="11778" max="11778" width="9.140625" style="100"/>
    <col min="11779" max="11779" width="14" style="100" bestFit="1" customWidth="1"/>
    <col min="11780" max="12027" width="9.140625" style="100"/>
    <col min="12028" max="12028" width="20.85546875" style="100" customWidth="1"/>
    <col min="12029" max="12029" width="0" style="100" hidden="1" customWidth="1"/>
    <col min="12030" max="12030" width="15.42578125" style="100" customWidth="1"/>
    <col min="12031" max="12031" width="14.5703125" style="100" customWidth="1"/>
    <col min="12032" max="12032" width="15.140625" style="100" customWidth="1"/>
    <col min="12033" max="12033" width="13.7109375" style="100" customWidth="1"/>
    <col min="12034" max="12034" width="9.140625" style="100"/>
    <col min="12035" max="12035" width="14" style="100" bestFit="1" customWidth="1"/>
    <col min="12036" max="12283" width="9.140625" style="100"/>
    <col min="12284" max="12284" width="20.85546875" style="100" customWidth="1"/>
    <col min="12285" max="12285" width="0" style="100" hidden="1" customWidth="1"/>
    <col min="12286" max="12286" width="15.42578125" style="100" customWidth="1"/>
    <col min="12287" max="12287" width="14.5703125" style="100" customWidth="1"/>
    <col min="12288" max="12288" width="15.140625" style="100" customWidth="1"/>
    <col min="12289" max="12289" width="13.7109375" style="100" customWidth="1"/>
    <col min="12290" max="12290" width="9.140625" style="100"/>
    <col min="12291" max="12291" width="14" style="100" bestFit="1" customWidth="1"/>
    <col min="12292" max="12539" width="9.140625" style="100"/>
    <col min="12540" max="12540" width="20.85546875" style="100" customWidth="1"/>
    <col min="12541" max="12541" width="0" style="100" hidden="1" customWidth="1"/>
    <col min="12542" max="12542" width="15.42578125" style="100" customWidth="1"/>
    <col min="12543" max="12543" width="14.5703125" style="100" customWidth="1"/>
    <col min="12544" max="12544" width="15.140625" style="100" customWidth="1"/>
    <col min="12545" max="12545" width="13.7109375" style="100" customWidth="1"/>
    <col min="12546" max="12546" width="9.140625" style="100"/>
    <col min="12547" max="12547" width="14" style="100" bestFit="1" customWidth="1"/>
    <col min="12548" max="12795" width="9.140625" style="100"/>
    <col min="12796" max="12796" width="20.85546875" style="100" customWidth="1"/>
    <col min="12797" max="12797" width="0" style="100" hidden="1" customWidth="1"/>
    <col min="12798" max="12798" width="15.42578125" style="100" customWidth="1"/>
    <col min="12799" max="12799" width="14.5703125" style="100" customWidth="1"/>
    <col min="12800" max="12800" width="15.140625" style="100" customWidth="1"/>
    <col min="12801" max="12801" width="13.7109375" style="100" customWidth="1"/>
    <col min="12802" max="12802" width="9.140625" style="100"/>
    <col min="12803" max="12803" width="14" style="100" bestFit="1" customWidth="1"/>
    <col min="12804" max="13051" width="9.140625" style="100"/>
    <col min="13052" max="13052" width="20.85546875" style="100" customWidth="1"/>
    <col min="13053" max="13053" width="0" style="100" hidden="1" customWidth="1"/>
    <col min="13054" max="13054" width="15.42578125" style="100" customWidth="1"/>
    <col min="13055" max="13055" width="14.5703125" style="100" customWidth="1"/>
    <col min="13056" max="13056" width="15.140625" style="100" customWidth="1"/>
    <col min="13057" max="13057" width="13.7109375" style="100" customWidth="1"/>
    <col min="13058" max="13058" width="9.140625" style="100"/>
    <col min="13059" max="13059" width="14" style="100" bestFit="1" customWidth="1"/>
    <col min="13060" max="13307" width="9.140625" style="100"/>
    <col min="13308" max="13308" width="20.85546875" style="100" customWidth="1"/>
    <col min="13309" max="13309" width="0" style="100" hidden="1" customWidth="1"/>
    <col min="13310" max="13310" width="15.42578125" style="100" customWidth="1"/>
    <col min="13311" max="13311" width="14.5703125" style="100" customWidth="1"/>
    <col min="13312" max="13312" width="15.140625" style="100" customWidth="1"/>
    <col min="13313" max="13313" width="13.7109375" style="100" customWidth="1"/>
    <col min="13314" max="13314" width="9.140625" style="100"/>
    <col min="13315" max="13315" width="14" style="100" bestFit="1" customWidth="1"/>
    <col min="13316" max="13563" width="9.140625" style="100"/>
    <col min="13564" max="13564" width="20.85546875" style="100" customWidth="1"/>
    <col min="13565" max="13565" width="0" style="100" hidden="1" customWidth="1"/>
    <col min="13566" max="13566" width="15.42578125" style="100" customWidth="1"/>
    <col min="13567" max="13567" width="14.5703125" style="100" customWidth="1"/>
    <col min="13568" max="13568" width="15.140625" style="100" customWidth="1"/>
    <col min="13569" max="13569" width="13.7109375" style="100" customWidth="1"/>
    <col min="13570" max="13570" width="9.140625" style="100"/>
    <col min="13571" max="13571" width="14" style="100" bestFit="1" customWidth="1"/>
    <col min="13572" max="13819" width="9.140625" style="100"/>
    <col min="13820" max="13820" width="20.85546875" style="100" customWidth="1"/>
    <col min="13821" max="13821" width="0" style="100" hidden="1" customWidth="1"/>
    <col min="13822" max="13822" width="15.42578125" style="100" customWidth="1"/>
    <col min="13823" max="13823" width="14.5703125" style="100" customWidth="1"/>
    <col min="13824" max="13824" width="15.140625" style="100" customWidth="1"/>
    <col min="13825" max="13825" width="13.7109375" style="100" customWidth="1"/>
    <col min="13826" max="13826" width="9.140625" style="100"/>
    <col min="13827" max="13827" width="14" style="100" bestFit="1" customWidth="1"/>
    <col min="13828" max="14075" width="9.140625" style="100"/>
    <col min="14076" max="14076" width="20.85546875" style="100" customWidth="1"/>
    <col min="14077" max="14077" width="0" style="100" hidden="1" customWidth="1"/>
    <col min="14078" max="14078" width="15.42578125" style="100" customWidth="1"/>
    <col min="14079" max="14079" width="14.5703125" style="100" customWidth="1"/>
    <col min="14080" max="14080" width="15.140625" style="100" customWidth="1"/>
    <col min="14081" max="14081" width="13.7109375" style="100" customWidth="1"/>
    <col min="14082" max="14082" width="9.140625" style="100"/>
    <col min="14083" max="14083" width="14" style="100" bestFit="1" customWidth="1"/>
    <col min="14084" max="14331" width="9.140625" style="100"/>
    <col min="14332" max="14332" width="20.85546875" style="100" customWidth="1"/>
    <col min="14333" max="14333" width="0" style="100" hidden="1" customWidth="1"/>
    <col min="14334" max="14334" width="15.42578125" style="100" customWidth="1"/>
    <col min="14335" max="14335" width="14.5703125" style="100" customWidth="1"/>
    <col min="14336" max="14336" width="15.140625" style="100" customWidth="1"/>
    <col min="14337" max="14337" width="13.7109375" style="100" customWidth="1"/>
    <col min="14338" max="14338" width="9.140625" style="100"/>
    <col min="14339" max="14339" width="14" style="100" bestFit="1" customWidth="1"/>
    <col min="14340" max="14587" width="9.140625" style="100"/>
    <col min="14588" max="14588" width="20.85546875" style="100" customWidth="1"/>
    <col min="14589" max="14589" width="0" style="100" hidden="1" customWidth="1"/>
    <col min="14590" max="14590" width="15.42578125" style="100" customWidth="1"/>
    <col min="14591" max="14591" width="14.5703125" style="100" customWidth="1"/>
    <col min="14592" max="14592" width="15.140625" style="100" customWidth="1"/>
    <col min="14593" max="14593" width="13.7109375" style="100" customWidth="1"/>
    <col min="14594" max="14594" width="9.140625" style="100"/>
    <col min="14595" max="14595" width="14" style="100" bestFit="1" customWidth="1"/>
    <col min="14596" max="14843" width="9.140625" style="100"/>
    <col min="14844" max="14844" width="20.85546875" style="100" customWidth="1"/>
    <col min="14845" max="14845" width="0" style="100" hidden="1" customWidth="1"/>
    <col min="14846" max="14846" width="15.42578125" style="100" customWidth="1"/>
    <col min="14847" max="14847" width="14.5703125" style="100" customWidth="1"/>
    <col min="14848" max="14848" width="15.140625" style="100" customWidth="1"/>
    <col min="14849" max="14849" width="13.7109375" style="100" customWidth="1"/>
    <col min="14850" max="14850" width="9.140625" style="100"/>
    <col min="14851" max="14851" width="14" style="100" bestFit="1" customWidth="1"/>
    <col min="14852" max="15099" width="9.140625" style="100"/>
    <col min="15100" max="15100" width="20.85546875" style="100" customWidth="1"/>
    <col min="15101" max="15101" width="0" style="100" hidden="1" customWidth="1"/>
    <col min="15102" max="15102" width="15.42578125" style="100" customWidth="1"/>
    <col min="15103" max="15103" width="14.5703125" style="100" customWidth="1"/>
    <col min="15104" max="15104" width="15.140625" style="100" customWidth="1"/>
    <col min="15105" max="15105" width="13.7109375" style="100" customWidth="1"/>
    <col min="15106" max="15106" width="9.140625" style="100"/>
    <col min="15107" max="15107" width="14" style="100" bestFit="1" customWidth="1"/>
    <col min="15108" max="15355" width="9.140625" style="100"/>
    <col min="15356" max="15356" width="20.85546875" style="100" customWidth="1"/>
    <col min="15357" max="15357" width="0" style="100" hidden="1" customWidth="1"/>
    <col min="15358" max="15358" width="15.42578125" style="100" customWidth="1"/>
    <col min="15359" max="15359" width="14.5703125" style="100" customWidth="1"/>
    <col min="15360" max="15360" width="15.140625" style="100" customWidth="1"/>
    <col min="15361" max="15361" width="13.7109375" style="100" customWidth="1"/>
    <col min="15362" max="15362" width="9.140625" style="100"/>
    <col min="15363" max="15363" width="14" style="100" bestFit="1" customWidth="1"/>
    <col min="15364" max="15611" width="9.140625" style="100"/>
    <col min="15612" max="15612" width="20.85546875" style="100" customWidth="1"/>
    <col min="15613" max="15613" width="0" style="100" hidden="1" customWidth="1"/>
    <col min="15614" max="15614" width="15.42578125" style="100" customWidth="1"/>
    <col min="15615" max="15615" width="14.5703125" style="100" customWidth="1"/>
    <col min="15616" max="15616" width="15.140625" style="100" customWidth="1"/>
    <col min="15617" max="15617" width="13.7109375" style="100" customWidth="1"/>
    <col min="15618" max="15618" width="9.140625" style="100"/>
    <col min="15619" max="15619" width="14" style="100" bestFit="1" customWidth="1"/>
    <col min="15620" max="15867" width="9.140625" style="100"/>
    <col min="15868" max="15868" width="20.85546875" style="100" customWidth="1"/>
    <col min="15869" max="15869" width="0" style="100" hidden="1" customWidth="1"/>
    <col min="15870" max="15870" width="15.42578125" style="100" customWidth="1"/>
    <col min="15871" max="15871" width="14.5703125" style="100" customWidth="1"/>
    <col min="15872" max="15872" width="15.140625" style="100" customWidth="1"/>
    <col min="15873" max="15873" width="13.7109375" style="100" customWidth="1"/>
    <col min="15874" max="15874" width="9.140625" style="100"/>
    <col min="15875" max="15875" width="14" style="100" bestFit="1" customWidth="1"/>
    <col min="15876" max="16123" width="9.140625" style="100"/>
    <col min="16124" max="16124" width="20.85546875" style="100" customWidth="1"/>
    <col min="16125" max="16125" width="0" style="100" hidden="1" customWidth="1"/>
    <col min="16126" max="16126" width="15.42578125" style="100" customWidth="1"/>
    <col min="16127" max="16127" width="14.5703125" style="100" customWidth="1"/>
    <col min="16128" max="16128" width="15.140625" style="100" customWidth="1"/>
    <col min="16129" max="16129" width="13.7109375" style="100" customWidth="1"/>
    <col min="16130" max="16130" width="9.140625" style="100"/>
    <col min="16131" max="16131" width="14" style="100" bestFit="1" customWidth="1"/>
    <col min="16132" max="16384" width="9.140625" style="100"/>
  </cols>
  <sheetData>
    <row r="1" spans="1:9" s="89" customFormat="1">
      <c r="A1" s="88"/>
      <c r="B1" s="88"/>
      <c r="D1" s="88"/>
      <c r="E1" s="143" t="s">
        <v>93</v>
      </c>
    </row>
    <row r="2" spans="1:9" s="89" customFormat="1" ht="14.25" customHeight="1">
      <c r="A2" s="90"/>
      <c r="B2" s="90"/>
      <c r="D2" s="90"/>
      <c r="E2" s="144" t="s">
        <v>85</v>
      </c>
    </row>
    <row r="3" spans="1:9" s="89" customFormat="1" ht="14.25" customHeight="1">
      <c r="A3" s="90"/>
      <c r="B3" s="90"/>
      <c r="D3" s="90"/>
      <c r="E3" s="145" t="s">
        <v>94</v>
      </c>
    </row>
    <row r="4" spans="1:9" s="89" customFormat="1">
      <c r="A4" s="90"/>
      <c r="B4" s="90"/>
      <c r="C4" s="90"/>
      <c r="D4" s="91"/>
    </row>
    <row r="5" spans="1:9" s="93" customFormat="1" ht="104.25" customHeight="1">
      <c r="A5" s="255" t="s">
        <v>95</v>
      </c>
      <c r="B5" s="255"/>
      <c r="C5" s="255"/>
      <c r="D5" s="255"/>
      <c r="E5" s="255"/>
      <c r="F5" s="92"/>
    </row>
    <row r="6" spans="1:9" s="93" customFormat="1" ht="16.5">
      <c r="E6" s="92"/>
      <c r="F6" s="92"/>
    </row>
    <row r="7" spans="1:9" s="89" customFormat="1">
      <c r="A7" s="94"/>
      <c r="B7" s="94"/>
      <c r="C7" s="94"/>
      <c r="D7" s="95" t="s">
        <v>96</v>
      </c>
    </row>
    <row r="8" spans="1:9" s="96" customFormat="1" ht="36.75" customHeight="1">
      <c r="A8" s="256" t="s">
        <v>97</v>
      </c>
      <c r="B8" s="257" t="s">
        <v>98</v>
      </c>
      <c r="C8" s="258"/>
      <c r="D8" s="259"/>
    </row>
    <row r="9" spans="1:9" s="96" customFormat="1" ht="27">
      <c r="A9" s="256"/>
      <c r="B9" s="97" t="s">
        <v>99</v>
      </c>
      <c r="C9" s="97" t="s">
        <v>100</v>
      </c>
      <c r="D9" s="97" t="s">
        <v>17</v>
      </c>
    </row>
    <row r="10" spans="1:9" ht="16.5">
      <c r="A10" s="98" t="s">
        <v>66</v>
      </c>
      <c r="B10" s="99" t="e">
        <f>+B12</f>
        <v>#REF!</v>
      </c>
      <c r="C10" s="99">
        <f>+C12</f>
        <v>492194.8</v>
      </c>
      <c r="D10" s="99">
        <f>+D12</f>
        <v>1173725.8</v>
      </c>
    </row>
    <row r="11" spans="1:9" ht="16.5">
      <c r="A11" s="101" t="s">
        <v>101</v>
      </c>
      <c r="B11" s="102"/>
      <c r="C11" s="102"/>
      <c r="D11" s="102"/>
    </row>
    <row r="12" spans="1:9" ht="40.5" customHeight="1">
      <c r="A12" s="103" t="s">
        <v>102</v>
      </c>
      <c r="B12" s="99" t="e">
        <f>+#REF!</f>
        <v>#REF!</v>
      </c>
      <c r="C12" s="99">
        <v>492194.8</v>
      </c>
      <c r="D12" s="99">
        <v>1173725.8</v>
      </c>
    </row>
    <row r="13" spans="1:9">
      <c r="D13" s="104"/>
    </row>
    <row r="14" spans="1:9" s="167" customFormat="1" ht="16.5">
      <c r="A14" s="260" t="s">
        <v>128</v>
      </c>
      <c r="B14" s="260"/>
      <c r="C14" s="260"/>
      <c r="D14" s="260"/>
      <c r="E14" s="260"/>
      <c r="F14" s="260"/>
      <c r="G14" s="260"/>
      <c r="H14" s="260"/>
    </row>
    <row r="15" spans="1:9" s="167" customFormat="1" ht="16.5">
      <c r="A15" s="166" t="s">
        <v>129</v>
      </c>
      <c r="B15" s="166"/>
      <c r="C15" s="166"/>
      <c r="D15" s="166"/>
      <c r="E15" s="166"/>
      <c r="I15" s="168"/>
    </row>
  </sheetData>
  <mergeCells count="4">
    <mergeCell ref="A5:E5"/>
    <mergeCell ref="A8:A9"/>
    <mergeCell ref="B8:D8"/>
    <mergeCell ref="A14:H14"/>
  </mergeCells>
  <pageMargins left="0.7" right="0.7" top="0.75" bottom="0.75" header="0.3" footer="0.3"/>
  <pageSetup paperSize="9" orientation="landscape" verticalDpi="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Q30"/>
  <sheetViews>
    <sheetView topLeftCell="A8" zoomScaleNormal="100" zoomScaleSheetLayoutView="85" workbookViewId="0">
      <selection activeCell="G24" sqref="G24"/>
    </sheetView>
  </sheetViews>
  <sheetFormatPr defaultColWidth="9.140625" defaultRowHeight="17.25"/>
  <cols>
    <col min="1" max="1" width="10.42578125" style="22" customWidth="1"/>
    <col min="2" max="2" width="23" style="22" customWidth="1"/>
    <col min="3" max="3" width="68.5703125" style="22" customWidth="1"/>
    <col min="4" max="4" width="21.7109375" style="22" customWidth="1"/>
    <col min="5" max="5" width="24.42578125" style="22" customWidth="1"/>
    <col min="6" max="6" width="9.85546875" style="22" bestFit="1" customWidth="1"/>
    <col min="7" max="7" width="12" style="22" bestFit="1" customWidth="1"/>
    <col min="8" max="8" width="10.28515625" style="22" bestFit="1" customWidth="1"/>
    <col min="9" max="9" width="12.28515625" style="22" bestFit="1" customWidth="1"/>
    <col min="10" max="11" width="9.140625" style="22"/>
    <col min="12" max="12" width="17.28515625" style="22" customWidth="1"/>
    <col min="13" max="16384" width="9.140625" style="22"/>
  </cols>
  <sheetData>
    <row r="1" spans="1:43">
      <c r="D1" s="268" t="s">
        <v>82</v>
      </c>
      <c r="E1" s="268"/>
      <c r="F1" s="81"/>
      <c r="G1" s="81"/>
    </row>
    <row r="2" spans="1:43" s="38" customFormat="1">
      <c r="D2" s="269" t="s">
        <v>67</v>
      </c>
      <c r="E2" s="269"/>
      <c r="F2" s="82"/>
      <c r="G2" s="82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spans="1:43" s="38" customFormat="1" ht="15.75" customHeight="1">
      <c r="D3" s="270" t="s">
        <v>68</v>
      </c>
      <c r="E3" s="270"/>
      <c r="F3" s="82"/>
      <c r="G3" s="82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</row>
    <row r="4" spans="1:43">
      <c r="D4" s="23"/>
      <c r="E4" s="23"/>
    </row>
    <row r="5" spans="1:43">
      <c r="D5" s="23"/>
      <c r="E5" s="23"/>
    </row>
    <row r="8" spans="1:43" ht="67.5" customHeight="1">
      <c r="A8" s="261" t="s">
        <v>54</v>
      </c>
      <c r="B8" s="261"/>
      <c r="C8" s="261"/>
      <c r="D8" s="261"/>
      <c r="E8" s="261"/>
    </row>
    <row r="10" spans="1:43">
      <c r="D10" s="22" t="s">
        <v>55</v>
      </c>
    </row>
    <row r="11" spans="1:43" s="24" customFormat="1" ht="79.5" customHeight="1">
      <c r="A11" s="262" t="s">
        <v>30</v>
      </c>
      <c r="B11" s="262"/>
      <c r="C11" s="262" t="s">
        <v>56</v>
      </c>
      <c r="D11" s="263" t="s">
        <v>123</v>
      </c>
      <c r="E11" s="263"/>
      <c r="I11" s="158"/>
      <c r="K11" s="158"/>
    </row>
    <row r="12" spans="1:43" s="24" customFormat="1" ht="55.5" customHeight="1">
      <c r="A12" s="25" t="s">
        <v>35</v>
      </c>
      <c r="B12" s="25" t="s">
        <v>36</v>
      </c>
      <c r="C12" s="262"/>
      <c r="D12" s="26" t="s">
        <v>37</v>
      </c>
      <c r="E12" s="26" t="s">
        <v>38</v>
      </c>
    </row>
    <row r="13" spans="1:43">
      <c r="A13" s="27"/>
      <c r="B13" s="271" t="s">
        <v>62</v>
      </c>
      <c r="C13" s="272"/>
      <c r="D13" s="272"/>
      <c r="E13" s="273"/>
    </row>
    <row r="14" spans="1:43">
      <c r="A14" s="274">
        <v>1090</v>
      </c>
      <c r="B14" s="276"/>
      <c r="C14" s="28" t="s">
        <v>57</v>
      </c>
      <c r="D14" s="264">
        <f>+D22</f>
        <v>492194.8</v>
      </c>
      <c r="E14" s="264">
        <f>+E22</f>
        <v>1173725.8</v>
      </c>
    </row>
    <row r="15" spans="1:43" ht="15" customHeight="1">
      <c r="A15" s="275"/>
      <c r="B15" s="276"/>
      <c r="C15" s="29" t="s">
        <v>41</v>
      </c>
      <c r="D15" s="265"/>
      <c r="E15" s="265"/>
    </row>
    <row r="16" spans="1:43">
      <c r="A16" s="275"/>
      <c r="B16" s="276"/>
      <c r="C16" s="28" t="s">
        <v>58</v>
      </c>
      <c r="D16" s="265"/>
      <c r="E16" s="265"/>
      <c r="L16" s="78"/>
    </row>
    <row r="17" spans="1:9">
      <c r="A17" s="275"/>
      <c r="B17" s="276"/>
      <c r="C17" s="30" t="s">
        <v>61</v>
      </c>
      <c r="D17" s="265"/>
      <c r="E17" s="265"/>
    </row>
    <row r="18" spans="1:9" ht="24.75" customHeight="1">
      <c r="A18" s="31"/>
      <c r="B18" s="32"/>
      <c r="C18" s="150" t="s">
        <v>59</v>
      </c>
      <c r="D18" s="265"/>
      <c r="E18" s="265"/>
      <c r="I18" s="157"/>
    </row>
    <row r="19" spans="1:9" ht="51" customHeight="1">
      <c r="A19" s="33"/>
      <c r="B19" s="33"/>
      <c r="C19" s="34" t="s">
        <v>63</v>
      </c>
      <c r="D19" s="266"/>
      <c r="E19" s="266"/>
    </row>
    <row r="20" spans="1:9">
      <c r="A20" s="277"/>
      <c r="B20" s="278"/>
      <c r="C20" s="279" t="s">
        <v>65</v>
      </c>
      <c r="D20" s="280"/>
      <c r="E20" s="281"/>
      <c r="I20" s="78"/>
    </row>
    <row r="21" spans="1:9">
      <c r="A21" s="282"/>
      <c r="B21" s="285">
        <v>31007</v>
      </c>
      <c r="C21" s="151" t="s">
        <v>5</v>
      </c>
      <c r="D21" s="35"/>
      <c r="E21" s="35"/>
    </row>
    <row r="22" spans="1:9" ht="39.75" customHeight="1">
      <c r="A22" s="283"/>
      <c r="B22" s="286"/>
      <c r="C22" s="152" t="s">
        <v>225</v>
      </c>
      <c r="D22" s="264">
        <v>492194.8</v>
      </c>
      <c r="E22" s="264">
        <v>1173725.8</v>
      </c>
    </row>
    <row r="23" spans="1:9" ht="14.25" customHeight="1">
      <c r="A23" s="283"/>
      <c r="B23" s="286"/>
      <c r="C23" s="151" t="s">
        <v>60</v>
      </c>
      <c r="D23" s="265"/>
      <c r="E23" s="265"/>
    </row>
    <row r="24" spans="1:9" ht="44.25" customHeight="1">
      <c r="A24" s="283"/>
      <c r="B24" s="286"/>
      <c r="C24" s="37" t="s">
        <v>229</v>
      </c>
      <c r="D24" s="265"/>
      <c r="E24" s="265"/>
      <c r="G24" s="160"/>
    </row>
    <row r="25" spans="1:9">
      <c r="A25" s="283"/>
      <c r="B25" s="286"/>
      <c r="C25" s="151" t="s">
        <v>7</v>
      </c>
      <c r="D25" s="265"/>
      <c r="E25" s="265"/>
    </row>
    <row r="26" spans="1:9" ht="52.5" customHeight="1">
      <c r="A26" s="284"/>
      <c r="B26" s="287"/>
      <c r="C26" s="37" t="s">
        <v>64</v>
      </c>
      <c r="D26" s="266"/>
      <c r="E26" s="266"/>
      <c r="I26" s="78"/>
    </row>
    <row r="27" spans="1:9">
      <c r="A27" s="153"/>
      <c r="B27" s="154"/>
      <c r="C27" s="155"/>
      <c r="D27" s="156"/>
      <c r="E27" s="156"/>
    </row>
    <row r="28" spans="1:9">
      <c r="A28" s="153"/>
      <c r="B28" s="154"/>
      <c r="C28" s="155"/>
      <c r="D28" s="156"/>
      <c r="E28" s="156"/>
    </row>
    <row r="29" spans="1:9" s="147" customFormat="1">
      <c r="A29" s="267" t="s">
        <v>128</v>
      </c>
      <c r="B29" s="267"/>
      <c r="C29" s="267"/>
      <c r="D29" s="267"/>
      <c r="E29" s="267"/>
      <c r="F29" s="267"/>
      <c r="G29" s="267"/>
      <c r="H29" s="267"/>
    </row>
    <row r="30" spans="1:9" s="147" customFormat="1">
      <c r="A30" s="148" t="s">
        <v>129</v>
      </c>
      <c r="B30" s="148"/>
      <c r="C30" s="148"/>
      <c r="D30" s="148"/>
      <c r="E30" s="148"/>
      <c r="I30" s="149"/>
    </row>
  </sheetData>
  <mergeCells count="19">
    <mergeCell ref="A29:H29"/>
    <mergeCell ref="D1:E1"/>
    <mergeCell ref="D2:E2"/>
    <mergeCell ref="D3:E3"/>
    <mergeCell ref="B13:E13"/>
    <mergeCell ref="A14:A17"/>
    <mergeCell ref="B14:B17"/>
    <mergeCell ref="A20:B20"/>
    <mergeCell ref="C20:E20"/>
    <mergeCell ref="A21:A26"/>
    <mergeCell ref="B21:B26"/>
    <mergeCell ref="D22:D26"/>
    <mergeCell ref="E22:E26"/>
    <mergeCell ref="A8:E8"/>
    <mergeCell ref="A11:B11"/>
    <mergeCell ref="C11:C12"/>
    <mergeCell ref="D11:E11"/>
    <mergeCell ref="D14:D19"/>
    <mergeCell ref="E14:E19"/>
  </mergeCells>
  <pageMargins left="0" right="0" top="0" bottom="0" header="0.31496062992125984" footer="0.31496062992125984"/>
  <pageSetup paperSize="9" scale="58" orientation="portrait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Q35"/>
  <sheetViews>
    <sheetView topLeftCell="A7" zoomScale="90" zoomScaleNormal="90" workbookViewId="0">
      <selection activeCell="I30" sqref="I30"/>
    </sheetView>
  </sheetViews>
  <sheetFormatPr defaultRowHeight="17.25"/>
  <cols>
    <col min="1" max="3" width="9.140625" style="42"/>
    <col min="4" max="4" width="10" style="42" customWidth="1"/>
    <col min="5" max="5" width="15.28515625" style="42" customWidth="1"/>
    <col min="6" max="6" width="76.140625" style="64" customWidth="1"/>
    <col min="7" max="7" width="20.85546875" style="64" customWidth="1"/>
    <col min="8" max="8" width="18.85546875" style="64" customWidth="1"/>
    <col min="9" max="9" width="9.140625" style="42"/>
    <col min="10" max="10" width="10.42578125" style="42" bestFit="1" customWidth="1"/>
    <col min="11" max="12" width="9.140625" style="42"/>
    <col min="13" max="13" width="15" style="42" customWidth="1"/>
    <col min="14" max="14" width="9.5703125" style="42" bestFit="1" customWidth="1"/>
    <col min="15" max="16384" width="9.140625" style="42"/>
  </cols>
  <sheetData>
    <row r="1" spans="1:43" s="38" customFormat="1" ht="24" customHeight="1">
      <c r="G1" s="290" t="s">
        <v>124</v>
      </c>
      <c r="H1" s="290"/>
      <c r="I1" s="290"/>
      <c r="J1" s="39"/>
    </row>
    <row r="2" spans="1:43" s="38" customFormat="1">
      <c r="D2" s="269" t="s">
        <v>67</v>
      </c>
      <c r="E2" s="269"/>
      <c r="F2" s="269"/>
      <c r="G2" s="269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spans="1:43" s="38" customFormat="1" ht="15.75" customHeight="1">
      <c r="D3" s="269" t="s">
        <v>68</v>
      </c>
      <c r="E3" s="269"/>
      <c r="F3" s="269"/>
      <c r="G3" s="269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</row>
    <row r="4" spans="1:43" s="38" customFormat="1" ht="15.75" customHeight="1">
      <c r="G4" s="39"/>
      <c r="H4" s="39"/>
      <c r="I4" s="39"/>
      <c r="J4" s="39"/>
    </row>
    <row r="5" spans="1:43" s="38" customFormat="1" ht="51" customHeight="1">
      <c r="A5" s="289" t="s">
        <v>69</v>
      </c>
      <c r="B5" s="289"/>
      <c r="C5" s="289"/>
      <c r="D5" s="289"/>
      <c r="E5" s="289"/>
      <c r="F5" s="289"/>
      <c r="G5" s="289"/>
      <c r="H5" s="289"/>
      <c r="I5" s="41"/>
      <c r="J5" s="41"/>
    </row>
    <row r="6" spans="1:43" s="38" customFormat="1" ht="20.25" customHeight="1">
      <c r="E6" s="41"/>
      <c r="F6" s="41"/>
      <c r="G6" s="41"/>
      <c r="H6" s="66" t="s">
        <v>28</v>
      </c>
      <c r="I6" s="41"/>
      <c r="J6" s="41"/>
    </row>
    <row r="7" spans="1:43" ht="76.5" customHeight="1">
      <c r="A7" s="291" t="s">
        <v>29</v>
      </c>
      <c r="B7" s="292"/>
      <c r="C7" s="293"/>
      <c r="D7" s="294" t="s">
        <v>30</v>
      </c>
      <c r="E7" s="295"/>
      <c r="F7" s="288" t="s">
        <v>31</v>
      </c>
      <c r="G7" s="288" t="s">
        <v>123</v>
      </c>
      <c r="H7" s="288"/>
    </row>
    <row r="8" spans="1:43" ht="42" customHeight="1">
      <c r="A8" s="43" t="s">
        <v>32</v>
      </c>
      <c r="B8" s="43" t="s">
        <v>33</v>
      </c>
      <c r="C8" s="43" t="s">
        <v>34</v>
      </c>
      <c r="D8" s="44" t="s">
        <v>35</v>
      </c>
      <c r="E8" s="44" t="s">
        <v>36</v>
      </c>
      <c r="F8" s="288"/>
      <c r="G8" s="86" t="s">
        <v>37</v>
      </c>
      <c r="H8" s="86" t="s">
        <v>38</v>
      </c>
    </row>
    <row r="9" spans="1:43" s="48" customFormat="1" ht="34.5">
      <c r="A9" s="46" t="s">
        <v>70</v>
      </c>
      <c r="B9" s="46"/>
      <c r="C9" s="46"/>
      <c r="D9" s="46"/>
      <c r="E9" s="46"/>
      <c r="F9" s="46" t="s">
        <v>71</v>
      </c>
      <c r="G9" s="47">
        <f t="shared" ref="G9:H9" si="0">+G13</f>
        <v>492194.8</v>
      </c>
      <c r="H9" s="47">
        <f t="shared" si="0"/>
        <v>1173725.8</v>
      </c>
    </row>
    <row r="10" spans="1:43" s="48" customFormat="1">
      <c r="A10" s="46"/>
      <c r="B10" s="46"/>
      <c r="C10" s="46"/>
      <c r="D10" s="46"/>
      <c r="E10" s="46"/>
      <c r="F10" s="49" t="s">
        <v>42</v>
      </c>
      <c r="G10" s="215"/>
      <c r="H10" s="215"/>
    </row>
    <row r="11" spans="1:43" s="48" customFormat="1">
      <c r="A11" s="46"/>
      <c r="B11" s="46"/>
      <c r="C11" s="46"/>
      <c r="D11" s="46"/>
      <c r="E11" s="46"/>
      <c r="F11" s="79" t="s">
        <v>40</v>
      </c>
      <c r="G11" s="50">
        <f>+G13</f>
        <v>492194.8</v>
      </c>
      <c r="H11" s="50">
        <f>+H13</f>
        <v>1173725.8</v>
      </c>
    </row>
    <row r="12" spans="1:43" s="48" customFormat="1">
      <c r="A12" s="46"/>
      <c r="B12" s="46"/>
      <c r="C12" s="46"/>
      <c r="D12" s="46"/>
      <c r="E12" s="46"/>
      <c r="F12" s="49" t="s">
        <v>42</v>
      </c>
      <c r="G12" s="215"/>
      <c r="H12" s="215"/>
    </row>
    <row r="13" spans="1:43" s="51" customFormat="1">
      <c r="A13" s="46"/>
      <c r="B13" s="46" t="s">
        <v>72</v>
      </c>
      <c r="C13" s="46"/>
      <c r="D13" s="46"/>
      <c r="E13" s="46"/>
      <c r="F13" s="46" t="s">
        <v>73</v>
      </c>
      <c r="G13" s="50">
        <f t="shared" ref="G13:H13" si="1">+G15</f>
        <v>492194.8</v>
      </c>
      <c r="H13" s="50">
        <f t="shared" si="1"/>
        <v>1173725.8</v>
      </c>
    </row>
    <row r="14" spans="1:43" s="51" customFormat="1">
      <c r="A14" s="46"/>
      <c r="B14" s="46"/>
      <c r="C14" s="46"/>
      <c r="D14" s="46"/>
      <c r="E14" s="46"/>
      <c r="F14" s="49" t="s">
        <v>42</v>
      </c>
      <c r="G14" s="52"/>
      <c r="H14" s="52"/>
    </row>
    <row r="15" spans="1:43" s="51" customFormat="1">
      <c r="A15" s="46"/>
      <c r="B15" s="46"/>
      <c r="C15" s="46" t="s">
        <v>46</v>
      </c>
      <c r="D15" s="46"/>
      <c r="E15" s="46"/>
      <c r="F15" s="46" t="s">
        <v>74</v>
      </c>
      <c r="G15" s="50">
        <f t="shared" ref="G15:H15" si="2">+G17</f>
        <v>492194.8</v>
      </c>
      <c r="H15" s="50">
        <f t="shared" si="2"/>
        <v>1173725.8</v>
      </c>
    </row>
    <row r="16" spans="1:43" s="45" customFormat="1">
      <c r="A16" s="53"/>
      <c r="B16" s="53"/>
      <c r="C16" s="53"/>
      <c r="D16" s="53"/>
      <c r="E16" s="53"/>
      <c r="F16" s="54" t="s">
        <v>39</v>
      </c>
      <c r="G16" s="55"/>
      <c r="H16" s="55"/>
    </row>
    <row r="17" spans="1:11" s="48" customFormat="1" ht="25.5" customHeight="1">
      <c r="A17" s="56"/>
      <c r="B17" s="56"/>
      <c r="C17" s="56"/>
      <c r="D17" s="79">
        <v>1090</v>
      </c>
      <c r="E17" s="57"/>
      <c r="F17" s="65" t="s">
        <v>41</v>
      </c>
      <c r="G17" s="58">
        <f>+G19</f>
        <v>492194.8</v>
      </c>
      <c r="H17" s="58">
        <f>+H19</f>
        <v>1173725.8</v>
      </c>
    </row>
    <row r="18" spans="1:11" s="48" customFormat="1" ht="18.75" customHeight="1">
      <c r="A18" s="56"/>
      <c r="B18" s="56"/>
      <c r="C18" s="56"/>
      <c r="D18" s="79"/>
      <c r="E18" s="57"/>
      <c r="F18" s="57" t="s">
        <v>42</v>
      </c>
      <c r="G18" s="59"/>
      <c r="H18" s="59"/>
    </row>
    <row r="19" spans="1:11" s="48" customFormat="1" ht="46.5" customHeight="1">
      <c r="A19" s="56"/>
      <c r="B19" s="56"/>
      <c r="C19" s="56"/>
      <c r="D19" s="57"/>
      <c r="E19" s="57">
        <v>31007</v>
      </c>
      <c r="F19" s="152" t="s">
        <v>225</v>
      </c>
      <c r="G19" s="58">
        <f t="shared" ref="G19:H19" si="3">+G21</f>
        <v>492194.8</v>
      </c>
      <c r="H19" s="58">
        <f t="shared" si="3"/>
        <v>1173725.8</v>
      </c>
      <c r="J19" s="175"/>
    </row>
    <row r="20" spans="1:11" s="48" customFormat="1" ht="18" customHeight="1">
      <c r="A20" s="56"/>
      <c r="B20" s="56"/>
      <c r="C20" s="56"/>
      <c r="D20" s="57"/>
      <c r="E20" s="57"/>
      <c r="F20" s="57" t="s">
        <v>43</v>
      </c>
      <c r="G20" s="68"/>
      <c r="H20" s="68"/>
    </row>
    <row r="21" spans="1:11" s="48" customFormat="1" ht="18" customHeight="1">
      <c r="A21" s="56"/>
      <c r="B21" s="56"/>
      <c r="C21" s="56"/>
      <c r="D21" s="60"/>
      <c r="E21" s="60"/>
      <c r="F21" s="61" t="s">
        <v>40</v>
      </c>
      <c r="G21" s="67">
        <f t="shared" ref="G21:H21" si="4">+G23</f>
        <v>492194.8</v>
      </c>
      <c r="H21" s="67">
        <f t="shared" si="4"/>
        <v>1173725.8</v>
      </c>
    </row>
    <row r="22" spans="1:11" s="48" customFormat="1" ht="42.75" customHeight="1">
      <c r="A22" s="56"/>
      <c r="B22" s="56"/>
      <c r="C22" s="56"/>
      <c r="D22" s="60"/>
      <c r="E22" s="60"/>
      <c r="F22" s="57" t="s">
        <v>44</v>
      </c>
      <c r="G22" s="68"/>
      <c r="H22" s="68"/>
    </row>
    <row r="23" spans="1:11" s="48" customFormat="1" ht="19.5" customHeight="1">
      <c r="A23" s="56"/>
      <c r="B23" s="56"/>
      <c r="C23" s="56"/>
      <c r="D23" s="60"/>
      <c r="E23" s="60"/>
      <c r="F23" s="62" t="s">
        <v>45</v>
      </c>
      <c r="G23" s="67">
        <f t="shared" ref="G23:H25" si="5">+G24</f>
        <v>492194.8</v>
      </c>
      <c r="H23" s="67">
        <f t="shared" si="5"/>
        <v>1173725.8</v>
      </c>
    </row>
    <row r="24" spans="1:11" s="48" customFormat="1" ht="18" customHeight="1">
      <c r="A24" s="56"/>
      <c r="B24" s="56"/>
      <c r="C24" s="56"/>
      <c r="D24" s="60"/>
      <c r="E24" s="60"/>
      <c r="F24" s="62" t="s">
        <v>75</v>
      </c>
      <c r="G24" s="67">
        <f t="shared" si="5"/>
        <v>492194.8</v>
      </c>
      <c r="H24" s="67">
        <f t="shared" si="5"/>
        <v>1173725.8</v>
      </c>
    </row>
    <row r="25" spans="1:11" s="48" customFormat="1" ht="18" customHeight="1">
      <c r="A25" s="56"/>
      <c r="B25" s="56"/>
      <c r="C25" s="56"/>
      <c r="D25" s="60"/>
      <c r="E25" s="60"/>
      <c r="F25" s="62" t="s">
        <v>76</v>
      </c>
      <c r="G25" s="67">
        <f t="shared" si="5"/>
        <v>492194.8</v>
      </c>
      <c r="H25" s="67">
        <f t="shared" si="5"/>
        <v>1173725.8</v>
      </c>
    </row>
    <row r="26" spans="1:11" s="48" customFormat="1" ht="18" customHeight="1">
      <c r="A26" s="56"/>
      <c r="B26" s="56"/>
      <c r="C26" s="56"/>
      <c r="D26" s="60"/>
      <c r="E26" s="60"/>
      <c r="F26" s="62" t="s">
        <v>77</v>
      </c>
      <c r="G26" s="67">
        <f>+G27+G28</f>
        <v>492194.8</v>
      </c>
      <c r="H26" s="67">
        <f>+H27+H28</f>
        <v>1173725.8</v>
      </c>
    </row>
    <row r="27" spans="1:11" s="45" customFormat="1">
      <c r="A27" s="53"/>
      <c r="B27" s="53"/>
      <c r="C27" s="53"/>
      <c r="D27" s="53"/>
      <c r="E27" s="53"/>
      <c r="F27" s="54" t="s">
        <v>78</v>
      </c>
      <c r="G27" s="67">
        <v>0</v>
      </c>
      <c r="H27" s="80">
        <v>85557</v>
      </c>
    </row>
    <row r="28" spans="1:11" s="45" customFormat="1">
      <c r="A28" s="53"/>
      <c r="B28" s="53"/>
      <c r="C28" s="53"/>
      <c r="D28" s="53"/>
      <c r="E28" s="53"/>
      <c r="F28" s="54" t="s">
        <v>130</v>
      </c>
      <c r="G28" s="63">
        <v>492194.8</v>
      </c>
      <c r="H28" s="63">
        <v>1088168.8</v>
      </c>
    </row>
    <row r="29" spans="1:11">
      <c r="A29" s="161"/>
      <c r="B29" s="161"/>
      <c r="C29" s="161"/>
      <c r="D29" s="161"/>
      <c r="E29" s="161"/>
      <c r="F29" s="162"/>
      <c r="G29" s="162"/>
      <c r="H29" s="162"/>
      <c r="K29" s="163"/>
    </row>
    <row r="30" spans="1:11">
      <c r="A30" s="161"/>
      <c r="B30" s="161"/>
      <c r="C30" s="161"/>
      <c r="D30" s="161"/>
      <c r="E30" s="161"/>
      <c r="F30" s="162"/>
      <c r="G30" s="162"/>
      <c r="H30" s="162"/>
      <c r="K30" s="163"/>
    </row>
    <row r="31" spans="1:11" s="147" customFormat="1">
      <c r="A31" s="267" t="s">
        <v>128</v>
      </c>
      <c r="B31" s="267"/>
      <c r="C31" s="267"/>
      <c r="D31" s="267"/>
      <c r="E31" s="267"/>
      <c r="F31" s="267"/>
      <c r="G31" s="267"/>
      <c r="H31" s="267"/>
    </row>
    <row r="32" spans="1:11" s="147" customFormat="1">
      <c r="A32" s="148" t="s">
        <v>129</v>
      </c>
      <c r="B32" s="148"/>
      <c r="C32" s="148"/>
      <c r="D32" s="148"/>
      <c r="E32" s="148"/>
      <c r="I32" s="149"/>
    </row>
    <row r="34" spans="6:6">
      <c r="F34" s="159"/>
    </row>
    <row r="35" spans="6:6">
      <c r="F35" s="159"/>
    </row>
  </sheetData>
  <mergeCells count="9">
    <mergeCell ref="A31:H31"/>
    <mergeCell ref="G7:H7"/>
    <mergeCell ref="A5:H5"/>
    <mergeCell ref="G1:I1"/>
    <mergeCell ref="D2:G2"/>
    <mergeCell ref="D3:G3"/>
    <mergeCell ref="A7:C7"/>
    <mergeCell ref="D7:E7"/>
    <mergeCell ref="F7:F8"/>
  </mergeCells>
  <pageMargins left="0.43307086614173229" right="0.15748031496062992" top="0.39370078740157483" bottom="0.39370078740157483" header="0.27559055118110237" footer="0.15748031496062992"/>
  <pageSetup scale="45" orientation="portrait" horizontalDpi="4294967294" verticalDpi="4294967294" r:id="rId1"/>
  <headerFooter>
    <oddFooter>&amp;C&amp;P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50"/>
  <sheetViews>
    <sheetView view="pageBreakPreview" topLeftCell="A37" zoomScaleNormal="100" zoomScaleSheetLayoutView="100" workbookViewId="0">
      <selection activeCell="F12" sqref="F12:F43"/>
    </sheetView>
  </sheetViews>
  <sheetFormatPr defaultRowHeight="17.25"/>
  <cols>
    <col min="1" max="1" width="7.42578125" style="186" customWidth="1"/>
    <col min="2" max="2" width="15.7109375" style="186" customWidth="1"/>
    <col min="3" max="3" width="64.7109375" style="119" customWidth="1"/>
    <col min="4" max="4" width="17.140625" style="201" customWidth="1"/>
    <col min="5" max="5" width="17.85546875" style="201" customWidth="1"/>
    <col min="6" max="6" width="18.7109375" style="201" bestFit="1" customWidth="1"/>
    <col min="7" max="7" width="17.140625" style="201" customWidth="1"/>
    <col min="8" max="8" width="18.140625" style="201" customWidth="1"/>
    <col min="9" max="9" width="9.5703125" style="119" customWidth="1"/>
    <col min="10" max="11" width="9.140625" style="119"/>
    <col min="12" max="12" width="13.28515625" style="119" customWidth="1"/>
    <col min="13" max="16384" width="9.140625" style="119"/>
  </cols>
  <sheetData>
    <row r="1" spans="1:8">
      <c r="A1" s="299" t="s">
        <v>103</v>
      </c>
      <c r="B1" s="299"/>
      <c r="C1" s="299"/>
      <c r="D1" s="299"/>
      <c r="E1" s="299"/>
      <c r="F1" s="299"/>
      <c r="G1" s="299"/>
      <c r="H1" s="299"/>
    </row>
    <row r="2" spans="1:8" ht="48" customHeight="1">
      <c r="A2" s="216"/>
      <c r="B2" s="216"/>
      <c r="C2" s="216"/>
      <c r="D2" s="216"/>
      <c r="E2" s="216"/>
      <c r="F2" s="300" t="s">
        <v>104</v>
      </c>
      <c r="G2" s="300"/>
      <c r="H2" s="300"/>
    </row>
    <row r="3" spans="1:8" ht="51.75" customHeight="1">
      <c r="A3" s="216"/>
      <c r="B3" s="216"/>
      <c r="C3" s="301" t="s">
        <v>105</v>
      </c>
      <c r="D3" s="301"/>
      <c r="E3" s="301"/>
      <c r="F3" s="301"/>
      <c r="G3" s="301"/>
      <c r="H3" s="301"/>
    </row>
    <row r="4" spans="1:8">
      <c r="A4" s="217"/>
      <c r="B4" s="217"/>
      <c r="C4" s="218"/>
      <c r="D4" s="219"/>
      <c r="E4" s="219"/>
      <c r="F4" s="219"/>
      <c r="G4" s="302" t="s">
        <v>106</v>
      </c>
      <c r="H4" s="302"/>
    </row>
    <row r="5" spans="1:8" s="186" customFormat="1" ht="55.5" customHeight="1">
      <c r="A5" s="303" t="s">
        <v>107</v>
      </c>
      <c r="B5" s="304"/>
      <c r="C5" s="305" t="s">
        <v>108</v>
      </c>
      <c r="D5" s="307" t="s">
        <v>109</v>
      </c>
      <c r="E5" s="309" t="s">
        <v>110</v>
      </c>
      <c r="F5" s="310"/>
      <c r="G5" s="310"/>
      <c r="H5" s="311"/>
    </row>
    <row r="6" spans="1:8" s="186" customFormat="1" ht="138">
      <c r="A6" s="182" t="s">
        <v>111</v>
      </c>
      <c r="B6" s="182" t="s">
        <v>112</v>
      </c>
      <c r="C6" s="306"/>
      <c r="D6" s="308"/>
      <c r="E6" s="194" t="s">
        <v>113</v>
      </c>
      <c r="F6" s="194" t="s">
        <v>114</v>
      </c>
      <c r="G6" s="194" t="s">
        <v>115</v>
      </c>
      <c r="H6" s="194" t="s">
        <v>116</v>
      </c>
    </row>
    <row r="7" spans="1:8">
      <c r="A7" s="182"/>
      <c r="B7" s="182"/>
      <c r="C7" s="112" t="s">
        <v>117</v>
      </c>
      <c r="D7" s="183"/>
      <c r="E7" s="183"/>
      <c r="F7" s="183"/>
      <c r="G7" s="184"/>
      <c r="H7" s="184"/>
    </row>
    <row r="8" spans="1:8" s="186" customFormat="1" ht="34.5">
      <c r="A8" s="117"/>
      <c r="B8" s="116"/>
      <c r="C8" s="116" t="s">
        <v>118</v>
      </c>
      <c r="D8" s="184">
        <f>+E10+F8</f>
        <v>1173725.8400000001</v>
      </c>
      <c r="E8" s="189">
        <f>+E10</f>
        <v>85557</v>
      </c>
      <c r="F8" s="231">
        <f>+F10</f>
        <v>1088168.8400000001</v>
      </c>
      <c r="G8" s="211"/>
      <c r="H8" s="185"/>
    </row>
    <row r="9" spans="1:8" s="186" customFormat="1">
      <c r="A9" s="117"/>
      <c r="B9" s="117"/>
      <c r="C9" s="117" t="s">
        <v>119</v>
      </c>
      <c r="D9" s="184"/>
      <c r="E9" s="184"/>
      <c r="F9" s="183"/>
      <c r="G9" s="212"/>
      <c r="H9" s="187"/>
    </row>
    <row r="10" spans="1:8" s="190" customFormat="1" ht="34.5">
      <c r="A10" s="296">
        <v>1090</v>
      </c>
      <c r="B10" s="188">
        <v>31007</v>
      </c>
      <c r="C10" s="164" t="s">
        <v>225</v>
      </c>
      <c r="D10" s="189">
        <f>+E10+F10</f>
        <v>1173725.8400000001</v>
      </c>
      <c r="E10" s="184">
        <f>+E44+E45</f>
        <v>85557</v>
      </c>
      <c r="F10" s="189">
        <f>+SUM(F12:F43)</f>
        <v>1088168.8400000001</v>
      </c>
      <c r="G10" s="211"/>
      <c r="H10" s="189"/>
    </row>
    <row r="11" spans="1:8">
      <c r="A11" s="297"/>
      <c r="B11" s="117"/>
      <c r="C11" s="202" t="s">
        <v>119</v>
      </c>
      <c r="D11" s="183"/>
      <c r="E11" s="183"/>
      <c r="F11" s="183"/>
      <c r="G11" s="212"/>
      <c r="H11" s="187"/>
    </row>
    <row r="12" spans="1:8" ht="69">
      <c r="A12" s="297"/>
      <c r="B12" s="220"/>
      <c r="C12" s="220" t="s">
        <v>182</v>
      </c>
      <c r="D12" s="223">
        <f>+F12</f>
        <v>32377.68</v>
      </c>
      <c r="E12" s="172"/>
      <c r="F12" s="223">
        <v>32377.68</v>
      </c>
      <c r="G12" s="213"/>
      <c r="H12" s="191"/>
    </row>
    <row r="13" spans="1:8" ht="75" customHeight="1">
      <c r="A13" s="297"/>
      <c r="B13" s="220"/>
      <c r="C13" s="220" t="s">
        <v>153</v>
      </c>
      <c r="D13" s="223">
        <f t="shared" ref="D13:D45" si="0">+F13</f>
        <v>30605.84</v>
      </c>
      <c r="E13" s="172"/>
      <c r="F13" s="221">
        <v>30605.84</v>
      </c>
      <c r="G13" s="213"/>
      <c r="H13" s="191"/>
    </row>
    <row r="14" spans="1:8" ht="69">
      <c r="A14" s="297"/>
      <c r="B14" s="220"/>
      <c r="C14" s="220" t="s">
        <v>183</v>
      </c>
      <c r="D14" s="223">
        <f t="shared" si="0"/>
        <v>42612.09</v>
      </c>
      <c r="E14" s="172"/>
      <c r="F14" s="221">
        <v>42612.09</v>
      </c>
      <c r="G14" s="214"/>
      <c r="H14" s="191"/>
    </row>
    <row r="15" spans="1:8" ht="69">
      <c r="A15" s="297"/>
      <c r="B15" s="220"/>
      <c r="C15" s="220" t="s">
        <v>154</v>
      </c>
      <c r="D15" s="223">
        <f t="shared" si="0"/>
        <v>26486.32</v>
      </c>
      <c r="E15" s="172"/>
      <c r="F15" s="221">
        <v>26486.32</v>
      </c>
      <c r="G15" s="214"/>
      <c r="H15" s="191"/>
    </row>
    <row r="16" spans="1:8" ht="69">
      <c r="A16" s="297"/>
      <c r="B16" s="220"/>
      <c r="C16" s="220" t="s">
        <v>155</v>
      </c>
      <c r="D16" s="223">
        <f t="shared" si="0"/>
        <v>19191.77</v>
      </c>
      <c r="E16" s="172"/>
      <c r="F16" s="221">
        <v>19191.77</v>
      </c>
      <c r="G16" s="214"/>
      <c r="H16" s="191"/>
    </row>
    <row r="17" spans="1:12" ht="86.25">
      <c r="A17" s="297"/>
      <c r="B17" s="225"/>
      <c r="C17" s="222" t="s">
        <v>184</v>
      </c>
      <c r="D17" s="223">
        <f t="shared" si="0"/>
        <v>33780.49</v>
      </c>
      <c r="E17" s="172"/>
      <c r="F17" s="223">
        <v>33780.49</v>
      </c>
      <c r="G17" s="214"/>
      <c r="H17" s="191"/>
    </row>
    <row r="18" spans="1:12" ht="68.25" customHeight="1">
      <c r="A18" s="297"/>
      <c r="B18" s="225"/>
      <c r="C18" s="222" t="s">
        <v>185</v>
      </c>
      <c r="D18" s="223">
        <f t="shared" si="0"/>
        <v>41916.1</v>
      </c>
      <c r="E18" s="172"/>
      <c r="F18" s="223">
        <v>41916.1</v>
      </c>
      <c r="G18" s="214"/>
      <c r="H18" s="191"/>
    </row>
    <row r="19" spans="1:12" ht="71.25" customHeight="1">
      <c r="A19" s="297"/>
      <c r="B19" s="224"/>
      <c r="C19" s="224" t="s">
        <v>156</v>
      </c>
      <c r="D19" s="223">
        <f t="shared" si="0"/>
        <v>36332.480000000003</v>
      </c>
      <c r="E19" s="172"/>
      <c r="F19" s="223">
        <v>36332.480000000003</v>
      </c>
      <c r="G19" s="214"/>
      <c r="H19" s="191"/>
    </row>
    <row r="20" spans="1:12" ht="86.25">
      <c r="A20" s="297"/>
      <c r="B20" s="225"/>
      <c r="C20" s="222" t="s">
        <v>186</v>
      </c>
      <c r="D20" s="223">
        <f t="shared" si="0"/>
        <v>17107.75</v>
      </c>
      <c r="E20" s="172"/>
      <c r="F20" s="223">
        <v>17107.75</v>
      </c>
      <c r="G20" s="214"/>
      <c r="H20" s="191"/>
    </row>
    <row r="21" spans="1:12" ht="86.25">
      <c r="A21" s="297"/>
      <c r="B21" s="225"/>
      <c r="C21" s="222" t="s">
        <v>187</v>
      </c>
      <c r="D21" s="223">
        <f t="shared" si="0"/>
        <v>28690.58</v>
      </c>
      <c r="E21" s="172"/>
      <c r="F21" s="223">
        <v>28690.58</v>
      </c>
      <c r="G21" s="214"/>
      <c r="H21" s="191"/>
    </row>
    <row r="22" spans="1:12" ht="69">
      <c r="A22" s="297"/>
      <c r="B22" s="222"/>
      <c r="C22" s="222" t="s">
        <v>157</v>
      </c>
      <c r="D22" s="223">
        <f t="shared" si="0"/>
        <v>40308.080000000002</v>
      </c>
      <c r="E22" s="172"/>
      <c r="F22" s="223">
        <v>40308.080000000002</v>
      </c>
      <c r="G22" s="214"/>
      <c r="H22" s="191"/>
    </row>
    <row r="23" spans="1:12" ht="76.5" customHeight="1">
      <c r="A23" s="297"/>
      <c r="B23" s="225"/>
      <c r="C23" s="227" t="s">
        <v>203</v>
      </c>
      <c r="D23" s="223">
        <f t="shared" si="0"/>
        <v>48433.27</v>
      </c>
      <c r="E23" s="172"/>
      <c r="F23" s="223">
        <v>48433.27</v>
      </c>
      <c r="G23" s="214"/>
      <c r="H23" s="191"/>
    </row>
    <row r="24" spans="1:12" ht="69">
      <c r="A24" s="297"/>
      <c r="B24" s="225"/>
      <c r="C24" s="227" t="s">
        <v>202</v>
      </c>
      <c r="D24" s="223">
        <f t="shared" si="0"/>
        <v>42473.73</v>
      </c>
      <c r="E24" s="172"/>
      <c r="F24" s="223">
        <v>42473.73</v>
      </c>
      <c r="G24" s="214"/>
      <c r="H24" s="191"/>
    </row>
    <row r="25" spans="1:12" ht="69">
      <c r="A25" s="297"/>
      <c r="B25" s="225"/>
      <c r="C25" s="222" t="s">
        <v>188</v>
      </c>
      <c r="D25" s="223">
        <f t="shared" si="0"/>
        <v>28907.439999999999</v>
      </c>
      <c r="E25" s="172"/>
      <c r="F25" s="223">
        <v>28907.439999999999</v>
      </c>
      <c r="G25" s="214"/>
      <c r="H25" s="191"/>
      <c r="L25" s="192"/>
    </row>
    <row r="26" spans="1:12" ht="69">
      <c r="A26" s="297"/>
      <c r="B26" s="225"/>
      <c r="C26" s="222" t="s">
        <v>189</v>
      </c>
      <c r="D26" s="223">
        <f t="shared" si="0"/>
        <v>22971.14</v>
      </c>
      <c r="E26" s="172"/>
      <c r="F26" s="223">
        <v>22971.14</v>
      </c>
      <c r="G26" s="214"/>
      <c r="H26" s="191"/>
    </row>
    <row r="27" spans="1:12" ht="69">
      <c r="A27" s="297"/>
      <c r="B27" s="225"/>
      <c r="C27" s="220" t="s">
        <v>190</v>
      </c>
      <c r="D27" s="223">
        <f t="shared" si="0"/>
        <v>28648.07</v>
      </c>
      <c r="E27" s="172"/>
      <c r="F27" s="226">
        <v>28648.07</v>
      </c>
      <c r="G27" s="214"/>
      <c r="H27" s="191"/>
    </row>
    <row r="28" spans="1:12" ht="86.25">
      <c r="A28" s="297"/>
      <c r="B28" s="225"/>
      <c r="C28" s="220" t="s">
        <v>207</v>
      </c>
      <c r="D28" s="223">
        <f t="shared" si="0"/>
        <v>27188.85</v>
      </c>
      <c r="E28" s="172"/>
      <c r="F28" s="226">
        <v>27188.85</v>
      </c>
      <c r="G28" s="214"/>
      <c r="H28" s="191"/>
    </row>
    <row r="29" spans="1:12" ht="69">
      <c r="A29" s="297"/>
      <c r="B29" s="225"/>
      <c r="C29" s="220" t="s">
        <v>191</v>
      </c>
      <c r="D29" s="223">
        <f t="shared" si="0"/>
        <v>6033.55</v>
      </c>
      <c r="E29" s="172"/>
      <c r="F29" s="226">
        <v>6033.55</v>
      </c>
      <c r="G29" s="214"/>
      <c r="H29" s="191"/>
    </row>
    <row r="30" spans="1:12" ht="69">
      <c r="A30" s="297"/>
      <c r="B30" s="225"/>
      <c r="C30" s="227" t="s">
        <v>205</v>
      </c>
      <c r="D30" s="223">
        <f t="shared" si="0"/>
        <v>65886.13</v>
      </c>
      <c r="E30" s="172"/>
      <c r="F30" s="226">
        <v>65886.13</v>
      </c>
      <c r="G30" s="214"/>
      <c r="H30" s="191"/>
    </row>
    <row r="31" spans="1:12" ht="69">
      <c r="A31" s="297"/>
      <c r="B31" s="225"/>
      <c r="C31" s="220" t="s">
        <v>192</v>
      </c>
      <c r="D31" s="223">
        <f t="shared" si="0"/>
        <v>22260.73</v>
      </c>
      <c r="E31" s="172"/>
      <c r="F31" s="246">
        <v>22260.73</v>
      </c>
      <c r="G31" s="214"/>
      <c r="H31" s="191"/>
    </row>
    <row r="32" spans="1:12" ht="86.25">
      <c r="A32" s="297"/>
      <c r="B32" s="225"/>
      <c r="C32" s="227" t="s">
        <v>211</v>
      </c>
      <c r="D32" s="223">
        <f t="shared" si="0"/>
        <v>57216.7</v>
      </c>
      <c r="E32" s="172"/>
      <c r="F32" s="246">
        <v>57216.7</v>
      </c>
      <c r="G32" s="214"/>
      <c r="H32" s="191"/>
    </row>
    <row r="33" spans="1:8" ht="69">
      <c r="A33" s="297"/>
      <c r="B33" s="225"/>
      <c r="C33" s="227" t="s">
        <v>204</v>
      </c>
      <c r="D33" s="223">
        <f t="shared" si="0"/>
        <v>46511.96</v>
      </c>
      <c r="E33" s="172"/>
      <c r="F33" s="246">
        <v>46511.96</v>
      </c>
      <c r="G33" s="214"/>
      <c r="H33" s="191"/>
    </row>
    <row r="34" spans="1:8" ht="86.25">
      <c r="A34" s="297"/>
      <c r="B34" s="225"/>
      <c r="C34" s="220" t="s">
        <v>193</v>
      </c>
      <c r="D34" s="223">
        <f t="shared" si="0"/>
        <v>26539.09</v>
      </c>
      <c r="E34" s="172"/>
      <c r="F34" s="246">
        <v>26539.09</v>
      </c>
      <c r="G34" s="214"/>
      <c r="H34" s="191"/>
    </row>
    <row r="35" spans="1:8" ht="69">
      <c r="A35" s="297"/>
      <c r="B35" s="225"/>
      <c r="C35" s="220" t="s">
        <v>194</v>
      </c>
      <c r="D35" s="223">
        <f t="shared" si="0"/>
        <v>44776.160000000003</v>
      </c>
      <c r="E35" s="172"/>
      <c r="F35" s="226">
        <v>44776.160000000003</v>
      </c>
      <c r="G35" s="214"/>
      <c r="H35" s="191"/>
    </row>
    <row r="36" spans="1:8" ht="86.25">
      <c r="A36" s="297"/>
      <c r="B36" s="225"/>
      <c r="C36" s="220" t="s">
        <v>195</v>
      </c>
      <c r="D36" s="223">
        <f t="shared" si="0"/>
        <v>17585.87</v>
      </c>
      <c r="E36" s="172"/>
      <c r="F36" s="226">
        <v>17585.87</v>
      </c>
      <c r="G36" s="214"/>
      <c r="H36" s="191"/>
    </row>
    <row r="37" spans="1:8" ht="69">
      <c r="A37" s="297"/>
      <c r="B37" s="225"/>
      <c r="C37" s="220" t="s">
        <v>196</v>
      </c>
      <c r="D37" s="223">
        <f t="shared" si="0"/>
        <v>39736.870000000003</v>
      </c>
      <c r="E37" s="172"/>
      <c r="F37" s="226">
        <v>39736.870000000003</v>
      </c>
      <c r="G37" s="214"/>
      <c r="H37" s="191"/>
    </row>
    <row r="38" spans="1:8" ht="86.25">
      <c r="A38" s="297"/>
      <c r="B38" s="225"/>
      <c r="C38" s="220" t="s">
        <v>228</v>
      </c>
      <c r="D38" s="223">
        <f t="shared" si="0"/>
        <v>39821.99</v>
      </c>
      <c r="E38" s="172"/>
      <c r="F38" s="226">
        <v>39821.99</v>
      </c>
      <c r="G38" s="214"/>
      <c r="H38" s="191"/>
    </row>
    <row r="39" spans="1:8" ht="69">
      <c r="A39" s="297"/>
      <c r="B39" s="225"/>
      <c r="C39" s="220" t="s">
        <v>197</v>
      </c>
      <c r="D39" s="223">
        <f t="shared" si="0"/>
        <v>45173.14</v>
      </c>
      <c r="E39" s="172"/>
      <c r="F39" s="246">
        <v>45173.14</v>
      </c>
      <c r="G39" s="214"/>
      <c r="H39" s="191"/>
    </row>
    <row r="40" spans="1:8" ht="69">
      <c r="A40" s="297"/>
      <c r="B40" s="225"/>
      <c r="C40" s="220" t="s">
        <v>198</v>
      </c>
      <c r="D40" s="223">
        <f t="shared" si="0"/>
        <v>29965.64</v>
      </c>
      <c r="E40" s="172"/>
      <c r="F40" s="226">
        <v>29965.64</v>
      </c>
      <c r="G40" s="214"/>
      <c r="H40" s="191"/>
    </row>
    <row r="41" spans="1:8" ht="69">
      <c r="A41" s="297"/>
      <c r="B41" s="225"/>
      <c r="C41" s="220" t="s">
        <v>199</v>
      </c>
      <c r="D41" s="223">
        <f t="shared" si="0"/>
        <v>47307.98</v>
      </c>
      <c r="E41" s="172"/>
      <c r="F41" s="226">
        <v>47307.98</v>
      </c>
      <c r="G41" s="214"/>
      <c r="H41" s="191"/>
    </row>
    <row r="42" spans="1:8" ht="86.25">
      <c r="A42" s="297"/>
      <c r="B42" s="225"/>
      <c r="C42" s="220" t="s">
        <v>200</v>
      </c>
      <c r="D42" s="223">
        <f t="shared" si="0"/>
        <v>27226.34</v>
      </c>
      <c r="E42" s="172"/>
      <c r="F42" s="226">
        <v>27226.34</v>
      </c>
      <c r="G42" s="214"/>
      <c r="H42" s="191"/>
    </row>
    <row r="43" spans="1:8" ht="69">
      <c r="A43" s="297"/>
      <c r="B43" s="225"/>
      <c r="C43" s="220" t="s">
        <v>201</v>
      </c>
      <c r="D43" s="223">
        <f t="shared" si="0"/>
        <v>24095.01</v>
      </c>
      <c r="E43" s="172"/>
      <c r="F43" s="226">
        <v>24095.01</v>
      </c>
      <c r="G43" s="214"/>
      <c r="H43" s="191"/>
    </row>
    <row r="44" spans="1:8" ht="51.75">
      <c r="A44" s="298"/>
      <c r="B44" s="225"/>
      <c r="C44" s="152" t="s">
        <v>209</v>
      </c>
      <c r="D44" s="223">
        <f t="shared" si="0"/>
        <v>0</v>
      </c>
      <c r="E44" s="246">
        <v>30056.58</v>
      </c>
      <c r="F44" s="226"/>
      <c r="G44" s="212"/>
      <c r="H44" s="191"/>
    </row>
    <row r="45" spans="1:8" ht="51.75">
      <c r="A45" s="193"/>
      <c r="B45" s="225"/>
      <c r="C45" s="152" t="s">
        <v>208</v>
      </c>
      <c r="D45" s="223">
        <f t="shared" si="0"/>
        <v>0</v>
      </c>
      <c r="E45" s="246">
        <v>55500.42</v>
      </c>
      <c r="F45" s="226"/>
      <c r="G45" s="212"/>
      <c r="H45" s="191"/>
    </row>
    <row r="46" spans="1:8">
      <c r="A46" s="195"/>
      <c r="B46" s="196"/>
      <c r="C46" s="169"/>
      <c r="D46" s="197"/>
      <c r="E46" s="197"/>
      <c r="F46" s="198"/>
      <c r="G46" s="199"/>
      <c r="H46" s="200"/>
    </row>
    <row r="47" spans="1:8">
      <c r="A47" s="195"/>
      <c r="B47" s="196"/>
      <c r="C47" s="169"/>
      <c r="D47" s="197"/>
      <c r="E47" s="197"/>
      <c r="F47" s="198"/>
      <c r="G47" s="199"/>
      <c r="H47" s="200"/>
    </row>
    <row r="48" spans="1:8">
      <c r="A48" s="195"/>
      <c r="B48" s="196"/>
      <c r="C48" s="169"/>
      <c r="D48" s="197"/>
      <c r="E48" s="197"/>
      <c r="F48" s="198"/>
      <c r="G48" s="199"/>
      <c r="H48" s="200"/>
    </row>
    <row r="49" spans="1:9" s="147" customFormat="1">
      <c r="A49" s="267" t="s">
        <v>128</v>
      </c>
      <c r="B49" s="267"/>
      <c r="C49" s="267"/>
      <c r="D49" s="267"/>
      <c r="E49" s="267"/>
      <c r="F49" s="267"/>
      <c r="G49" s="267"/>
      <c r="H49" s="267"/>
    </row>
    <row r="50" spans="1:9" s="147" customFormat="1">
      <c r="A50" s="148" t="s">
        <v>129</v>
      </c>
      <c r="B50" s="148"/>
      <c r="C50" s="148"/>
      <c r="D50" s="148"/>
      <c r="E50" s="148"/>
      <c r="I50" s="149"/>
    </row>
  </sheetData>
  <autoFilter ref="A1:H5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0">
    <mergeCell ref="A49:H49"/>
    <mergeCell ref="A10:A44"/>
    <mergeCell ref="A1:H1"/>
    <mergeCell ref="F2:H2"/>
    <mergeCell ref="C3:H3"/>
    <mergeCell ref="G4:H4"/>
    <mergeCell ref="A5:B5"/>
    <mergeCell ref="C5:C6"/>
    <mergeCell ref="D5:D6"/>
    <mergeCell ref="E5:H5"/>
  </mergeCells>
  <pageMargins left="0.2" right="0.22" top="0.74803149606299213" bottom="0.74803149606299213" header="0.31496062992125984" footer="0.31496062992125984"/>
  <pageSetup paperSize="9" scale="56" orientation="portrait" verticalDpi="300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L165"/>
  <sheetViews>
    <sheetView topLeftCell="A5" zoomScaleNormal="100" zoomScaleSheetLayoutView="100" workbookViewId="0">
      <selection activeCell="E15" sqref="E15:E48"/>
    </sheetView>
  </sheetViews>
  <sheetFormatPr defaultRowHeight="17.25"/>
  <cols>
    <col min="1" max="1" width="7.42578125" style="113" customWidth="1"/>
    <col min="2" max="2" width="8.7109375" style="113" customWidth="1"/>
    <col min="3" max="3" width="62.42578125" style="105" customWidth="1"/>
    <col min="4" max="4" width="17.42578125" style="120" customWidth="1"/>
    <col min="5" max="6" width="17.42578125" style="127" customWidth="1"/>
    <col min="7" max="7" width="16.42578125" style="105" customWidth="1"/>
    <col min="8" max="8" width="12.42578125" style="105" bestFit="1" customWidth="1"/>
    <col min="9" max="16384" width="9.140625" style="105"/>
  </cols>
  <sheetData>
    <row r="1" spans="1:12" ht="24" customHeight="1">
      <c r="A1" s="315" t="s">
        <v>120</v>
      </c>
      <c r="B1" s="315"/>
      <c r="C1" s="315"/>
      <c r="D1" s="315"/>
      <c r="E1" s="315"/>
      <c r="F1" s="235"/>
    </row>
    <row r="2" spans="1:12" ht="38.25" customHeight="1">
      <c r="A2" s="106"/>
      <c r="B2" s="106"/>
      <c r="C2" s="107"/>
      <c r="D2" s="314" t="s">
        <v>104</v>
      </c>
      <c r="E2" s="314"/>
      <c r="F2" s="234"/>
      <c r="G2" s="141"/>
      <c r="L2" s="170"/>
    </row>
    <row r="3" spans="1:12" ht="77.25" customHeight="1">
      <c r="A3" s="316" t="s">
        <v>121</v>
      </c>
      <c r="B3" s="316"/>
      <c r="C3" s="316"/>
      <c r="D3" s="316"/>
      <c r="E3" s="316"/>
      <c r="F3" s="236"/>
    </row>
    <row r="4" spans="1:12">
      <c r="A4" s="108"/>
      <c r="B4" s="108"/>
      <c r="C4" s="121"/>
      <c r="D4" s="317" t="s">
        <v>106</v>
      </c>
      <c r="E4" s="317"/>
      <c r="F4" s="237"/>
    </row>
    <row r="5" spans="1:12" ht="69" customHeight="1">
      <c r="A5" s="318" t="s">
        <v>107</v>
      </c>
      <c r="B5" s="319"/>
      <c r="C5" s="322" t="s">
        <v>122</v>
      </c>
      <c r="D5" s="312" t="s">
        <v>110</v>
      </c>
      <c r="E5" s="313"/>
      <c r="F5" s="238"/>
    </row>
    <row r="6" spans="1:12" s="109" customFormat="1" ht="13.5" customHeight="1">
      <c r="A6" s="320"/>
      <c r="B6" s="321"/>
      <c r="C6" s="323"/>
      <c r="D6" s="325" t="s">
        <v>16</v>
      </c>
      <c r="E6" s="325" t="s">
        <v>17</v>
      </c>
      <c r="F6" s="239"/>
    </row>
    <row r="7" spans="1:12" s="109" customFormat="1" ht="38.25">
      <c r="A7" s="110" t="s">
        <v>111</v>
      </c>
      <c r="B7" s="110" t="s">
        <v>112</v>
      </c>
      <c r="C7" s="324"/>
      <c r="D7" s="325"/>
      <c r="E7" s="325"/>
      <c r="F7" s="239"/>
    </row>
    <row r="8" spans="1:12">
      <c r="A8" s="111"/>
      <c r="B8" s="111"/>
      <c r="C8" s="122" t="s">
        <v>117</v>
      </c>
      <c r="D8" s="123"/>
      <c r="E8" s="124"/>
      <c r="F8" s="240"/>
    </row>
    <row r="9" spans="1:12" ht="34.5">
      <c r="A9" s="114"/>
      <c r="B9" s="115"/>
      <c r="C9" s="116" t="s">
        <v>118</v>
      </c>
      <c r="D9" s="123">
        <f>+D11</f>
        <v>492194.76</v>
      </c>
      <c r="E9" s="232">
        <f>+E11</f>
        <v>1173725.8400000001</v>
      </c>
      <c r="F9" s="239"/>
      <c r="H9" s="120"/>
    </row>
    <row r="10" spans="1:12">
      <c r="A10" s="114"/>
      <c r="B10" s="114"/>
      <c r="C10" s="114" t="s">
        <v>119</v>
      </c>
      <c r="D10" s="125"/>
      <c r="E10" s="126"/>
      <c r="F10" s="241"/>
    </row>
    <row r="11" spans="1:12" s="118" customFormat="1" ht="42" customHeight="1">
      <c r="A11" s="326">
        <v>1090</v>
      </c>
      <c r="B11" s="233">
        <v>31007</v>
      </c>
      <c r="C11" s="164" t="s">
        <v>225</v>
      </c>
      <c r="D11" s="173">
        <f>+SUM(D15:D46)</f>
        <v>492194.76</v>
      </c>
      <c r="E11" s="173">
        <f>+SUM(E15:E48)</f>
        <v>1173725.8400000001</v>
      </c>
      <c r="F11" s="242"/>
    </row>
    <row r="12" spans="1:12">
      <c r="A12" s="326"/>
      <c r="B12" s="114"/>
      <c r="C12" s="170" t="s">
        <v>159</v>
      </c>
      <c r="D12" s="173"/>
      <c r="E12" s="173"/>
      <c r="F12" s="242"/>
    </row>
    <row r="13" spans="1:12">
      <c r="A13" s="326"/>
      <c r="B13" s="114"/>
      <c r="C13" s="171" t="s">
        <v>160</v>
      </c>
      <c r="D13" s="173"/>
      <c r="E13" s="173"/>
      <c r="F13" s="242"/>
    </row>
    <row r="14" spans="1:12">
      <c r="A14" s="326"/>
      <c r="B14" s="114"/>
      <c r="C14" s="170" t="s">
        <v>158</v>
      </c>
      <c r="D14" s="173"/>
      <c r="E14" s="173"/>
      <c r="F14" s="242"/>
    </row>
    <row r="15" spans="1:12" ht="69">
      <c r="A15" s="326"/>
      <c r="B15" s="114"/>
      <c r="C15" s="220" t="s">
        <v>182</v>
      </c>
      <c r="D15" s="223">
        <v>32377.68</v>
      </c>
      <c r="E15" s="223">
        <v>32377.68</v>
      </c>
      <c r="F15" s="243"/>
    </row>
    <row r="16" spans="1:12" ht="69">
      <c r="A16" s="326"/>
      <c r="B16" s="114"/>
      <c r="C16" s="220" t="s">
        <v>212</v>
      </c>
      <c r="D16" s="221">
        <v>30605.84</v>
      </c>
      <c r="E16" s="221">
        <v>30605.84</v>
      </c>
      <c r="F16" s="244"/>
    </row>
    <row r="17" spans="1:7" ht="69">
      <c r="A17" s="326"/>
      <c r="B17" s="114"/>
      <c r="C17" s="220" t="s">
        <v>183</v>
      </c>
      <c r="D17" s="221">
        <v>42612.09</v>
      </c>
      <c r="E17" s="221">
        <v>42612.09</v>
      </c>
      <c r="F17" s="244"/>
    </row>
    <row r="18" spans="1:7" ht="69">
      <c r="A18" s="326"/>
      <c r="B18" s="114"/>
      <c r="C18" s="220" t="s">
        <v>213</v>
      </c>
      <c r="D18" s="221">
        <v>26486.32</v>
      </c>
      <c r="E18" s="221">
        <v>26486.32</v>
      </c>
      <c r="F18" s="244"/>
    </row>
    <row r="19" spans="1:7" ht="69">
      <c r="A19" s="326"/>
      <c r="B19" s="114"/>
      <c r="C19" s="220" t="s">
        <v>155</v>
      </c>
      <c r="D19" s="221">
        <v>19191.77</v>
      </c>
      <c r="E19" s="221">
        <v>19191.77</v>
      </c>
      <c r="F19" s="244"/>
    </row>
    <row r="20" spans="1:7" ht="86.25">
      <c r="A20" s="326"/>
      <c r="B20" s="114"/>
      <c r="C20" s="222" t="s">
        <v>184</v>
      </c>
      <c r="D20" s="223">
        <v>33780.49</v>
      </c>
      <c r="E20" s="223">
        <v>33780.49</v>
      </c>
      <c r="F20" s="243"/>
    </row>
    <row r="21" spans="1:7" ht="86.25">
      <c r="A21" s="326"/>
      <c r="B21" s="114"/>
      <c r="C21" s="222" t="s">
        <v>214</v>
      </c>
      <c r="D21" s="223">
        <v>41916.1</v>
      </c>
      <c r="E21" s="223">
        <v>41916.1</v>
      </c>
      <c r="F21" s="243"/>
    </row>
    <row r="22" spans="1:7" ht="86.25">
      <c r="A22" s="326"/>
      <c r="B22" s="114"/>
      <c r="C22" s="224" t="s">
        <v>215</v>
      </c>
      <c r="D22" s="223">
        <v>36332.480000000003</v>
      </c>
      <c r="E22" s="223">
        <v>36332.480000000003</v>
      </c>
      <c r="F22" s="243"/>
    </row>
    <row r="23" spans="1:7" ht="86.25">
      <c r="A23" s="326"/>
      <c r="B23" s="114"/>
      <c r="C23" s="222" t="s">
        <v>186</v>
      </c>
      <c r="D23" s="223">
        <v>17107.75</v>
      </c>
      <c r="E23" s="223">
        <v>17107.75</v>
      </c>
      <c r="F23" s="243"/>
    </row>
    <row r="24" spans="1:7" ht="86.25">
      <c r="A24" s="326"/>
      <c r="B24" s="114"/>
      <c r="C24" s="222" t="s">
        <v>187</v>
      </c>
      <c r="D24" s="223">
        <v>28690.58</v>
      </c>
      <c r="E24" s="223">
        <v>28690.58</v>
      </c>
      <c r="F24" s="243"/>
    </row>
    <row r="25" spans="1:7" ht="69">
      <c r="A25" s="326"/>
      <c r="B25" s="114"/>
      <c r="C25" s="222" t="s">
        <v>216</v>
      </c>
      <c r="D25" s="223">
        <v>40308.080000000002</v>
      </c>
      <c r="E25" s="223">
        <v>40308.080000000002</v>
      </c>
      <c r="F25" s="243"/>
    </row>
    <row r="26" spans="1:7" ht="86.25">
      <c r="A26" s="326"/>
      <c r="B26" s="114"/>
      <c r="C26" s="227" t="s">
        <v>203</v>
      </c>
      <c r="D26" s="223">
        <v>48433.27</v>
      </c>
      <c r="E26" s="223">
        <v>48433.27</v>
      </c>
      <c r="F26" s="243"/>
    </row>
    <row r="27" spans="1:7" ht="86.25">
      <c r="A27" s="326"/>
      <c r="B27" s="114"/>
      <c r="C27" s="227" t="s">
        <v>202</v>
      </c>
      <c r="D27" s="223">
        <v>42473.73</v>
      </c>
      <c r="E27" s="223">
        <v>42473.73</v>
      </c>
      <c r="F27" s="243"/>
    </row>
    <row r="28" spans="1:7" ht="86.25">
      <c r="A28" s="326"/>
      <c r="B28" s="114"/>
      <c r="C28" s="222" t="s">
        <v>217</v>
      </c>
      <c r="D28" s="223">
        <v>28907.439999999999</v>
      </c>
      <c r="E28" s="223">
        <v>28907.439999999999</v>
      </c>
      <c r="F28" s="243"/>
      <c r="G28" s="176"/>
    </row>
    <row r="29" spans="1:7" ht="69">
      <c r="A29" s="326"/>
      <c r="B29" s="114"/>
      <c r="C29" s="222" t="s">
        <v>189</v>
      </c>
      <c r="D29" s="223">
        <v>22971.14</v>
      </c>
      <c r="E29" s="223">
        <v>22971.14</v>
      </c>
      <c r="F29" s="243"/>
    </row>
    <row r="30" spans="1:7" ht="69">
      <c r="A30" s="326"/>
      <c r="B30" s="114"/>
      <c r="C30" s="220" t="s">
        <v>218</v>
      </c>
      <c r="D30" s="226">
        <v>0</v>
      </c>
      <c r="E30" s="226">
        <v>28648.07</v>
      </c>
      <c r="F30" s="245"/>
    </row>
    <row r="31" spans="1:7" ht="86.25">
      <c r="A31" s="326"/>
      <c r="B31" s="114"/>
      <c r="C31" s="220" t="s">
        <v>219</v>
      </c>
      <c r="D31" s="226">
        <v>0</v>
      </c>
      <c r="E31" s="226">
        <v>27188.85</v>
      </c>
      <c r="F31" s="245"/>
    </row>
    <row r="32" spans="1:7" ht="69">
      <c r="A32" s="326"/>
      <c r="B32" s="114"/>
      <c r="C32" s="220" t="s">
        <v>220</v>
      </c>
      <c r="D32" s="226">
        <v>0</v>
      </c>
      <c r="E32" s="226">
        <v>6033.55</v>
      </c>
      <c r="F32" s="245"/>
    </row>
    <row r="33" spans="1:6" ht="86.25">
      <c r="A33" s="326"/>
      <c r="B33" s="114"/>
      <c r="C33" s="227" t="s">
        <v>221</v>
      </c>
      <c r="D33" s="226">
        <v>0</v>
      </c>
      <c r="E33" s="226">
        <v>65886.13</v>
      </c>
      <c r="F33" s="245"/>
    </row>
    <row r="34" spans="1:6" ht="86.25">
      <c r="A34" s="326"/>
      <c r="B34" s="114"/>
      <c r="C34" s="220" t="s">
        <v>222</v>
      </c>
      <c r="D34" s="226">
        <v>0</v>
      </c>
      <c r="E34" s="246">
        <v>22260.73</v>
      </c>
      <c r="F34" s="245"/>
    </row>
    <row r="35" spans="1:6" ht="86.25">
      <c r="A35" s="326"/>
      <c r="B35" s="114"/>
      <c r="C35" s="227" t="s">
        <v>210</v>
      </c>
      <c r="D35" s="226">
        <v>0</v>
      </c>
      <c r="E35" s="246">
        <v>57216.7</v>
      </c>
      <c r="F35" s="245"/>
    </row>
    <row r="36" spans="1:6" ht="69">
      <c r="A36" s="326"/>
      <c r="B36" s="114"/>
      <c r="C36" s="227" t="s">
        <v>206</v>
      </c>
      <c r="D36" s="226">
        <v>0</v>
      </c>
      <c r="E36" s="246">
        <v>46511.96</v>
      </c>
      <c r="F36" s="245"/>
    </row>
    <row r="37" spans="1:6" ht="86.25">
      <c r="A37" s="326"/>
      <c r="B37" s="114"/>
      <c r="C37" s="220" t="s">
        <v>193</v>
      </c>
      <c r="D37" s="226">
        <v>0</v>
      </c>
      <c r="E37" s="246">
        <v>26539.09</v>
      </c>
      <c r="F37" s="245"/>
    </row>
    <row r="38" spans="1:6" ht="69">
      <c r="A38" s="326"/>
      <c r="B38" s="114"/>
      <c r="C38" s="220" t="s">
        <v>194</v>
      </c>
      <c r="D38" s="226">
        <v>0</v>
      </c>
      <c r="E38" s="226">
        <v>44776.160000000003</v>
      </c>
      <c r="F38" s="245"/>
    </row>
    <row r="39" spans="1:6" ht="86.25">
      <c r="A39" s="326"/>
      <c r="B39" s="114"/>
      <c r="C39" s="220" t="s">
        <v>195</v>
      </c>
      <c r="D39" s="226">
        <v>0</v>
      </c>
      <c r="E39" s="226">
        <v>17585.87</v>
      </c>
      <c r="F39" s="245"/>
    </row>
    <row r="40" spans="1:6" ht="86.25">
      <c r="A40" s="326"/>
      <c r="B40" s="114"/>
      <c r="C40" s="220" t="s">
        <v>223</v>
      </c>
      <c r="D40" s="226">
        <v>0</v>
      </c>
      <c r="E40" s="226">
        <v>39736.870000000003</v>
      </c>
      <c r="F40" s="245"/>
    </row>
    <row r="41" spans="1:6" ht="86.25">
      <c r="A41" s="326"/>
      <c r="B41" s="114"/>
      <c r="C41" s="220" t="s">
        <v>228</v>
      </c>
      <c r="D41" s="226">
        <v>0</v>
      </c>
      <c r="E41" s="226">
        <v>39821.99</v>
      </c>
      <c r="F41" s="245"/>
    </row>
    <row r="42" spans="1:6" ht="86.25">
      <c r="A42" s="326"/>
      <c r="B42" s="114"/>
      <c r="C42" s="220" t="s">
        <v>197</v>
      </c>
      <c r="D42" s="226">
        <v>0</v>
      </c>
      <c r="E42" s="246">
        <v>45173.14</v>
      </c>
      <c r="F42" s="245"/>
    </row>
    <row r="43" spans="1:6" ht="86.25">
      <c r="A43" s="326"/>
      <c r="B43" s="114"/>
      <c r="C43" s="220" t="s">
        <v>224</v>
      </c>
      <c r="D43" s="226">
        <v>0</v>
      </c>
      <c r="E43" s="226">
        <v>29965.64</v>
      </c>
      <c r="F43" s="245"/>
    </row>
    <row r="44" spans="1:6" ht="69">
      <c r="A44" s="326"/>
      <c r="B44" s="114"/>
      <c r="C44" s="220" t="s">
        <v>199</v>
      </c>
      <c r="D44" s="226">
        <v>0</v>
      </c>
      <c r="E44" s="226">
        <v>47307.98</v>
      </c>
      <c r="F44" s="245"/>
    </row>
    <row r="45" spans="1:6" ht="86.25">
      <c r="A45" s="326"/>
      <c r="B45" s="114"/>
      <c r="C45" s="220" t="s">
        <v>200</v>
      </c>
      <c r="D45" s="226">
        <v>0</v>
      </c>
      <c r="E45" s="226">
        <v>27226.34</v>
      </c>
      <c r="F45" s="245"/>
    </row>
    <row r="46" spans="1:6" ht="69">
      <c r="A46" s="326"/>
      <c r="B46" s="114"/>
      <c r="C46" s="220" t="s">
        <v>201</v>
      </c>
      <c r="D46" s="226">
        <v>0</v>
      </c>
      <c r="E46" s="226">
        <v>24095.01</v>
      </c>
      <c r="F46" s="245"/>
    </row>
    <row r="47" spans="1:6" ht="65.25" customHeight="1">
      <c r="A47" s="326"/>
      <c r="B47" s="114"/>
      <c r="C47" s="152" t="s">
        <v>161</v>
      </c>
      <c r="D47" s="249">
        <v>0</v>
      </c>
      <c r="E47" s="246">
        <v>30056.58</v>
      </c>
      <c r="F47" s="228"/>
    </row>
    <row r="48" spans="1:6" s="38" customFormat="1" ht="51.75">
      <c r="A48" s="174"/>
      <c r="B48" s="174"/>
      <c r="C48" s="152" t="s">
        <v>162</v>
      </c>
      <c r="D48" s="249">
        <v>0</v>
      </c>
      <c r="E48" s="246">
        <v>55500.42</v>
      </c>
      <c r="F48" s="228"/>
    </row>
    <row r="49" spans="1:8" s="38" customFormat="1">
      <c r="A49" s="40"/>
      <c r="B49" s="40"/>
      <c r="C49" s="169"/>
      <c r="D49" s="197"/>
      <c r="E49" s="228"/>
      <c r="F49" s="228"/>
    </row>
    <row r="50" spans="1:8" s="38" customFormat="1">
      <c r="A50" s="40"/>
      <c r="B50" s="40"/>
      <c r="C50" s="169"/>
      <c r="D50" s="197"/>
      <c r="E50" s="228"/>
      <c r="F50" s="228"/>
    </row>
    <row r="51" spans="1:8" s="147" customFormat="1">
      <c r="A51" s="267" t="s">
        <v>128</v>
      </c>
      <c r="B51" s="267"/>
      <c r="C51" s="267"/>
      <c r="D51" s="267"/>
      <c r="E51" s="267"/>
      <c r="F51" s="267"/>
      <c r="G51" s="267"/>
    </row>
    <row r="52" spans="1:8" s="147" customFormat="1">
      <c r="A52" s="148" t="s">
        <v>129</v>
      </c>
      <c r="B52" s="148"/>
      <c r="C52" s="148"/>
      <c r="D52" s="148"/>
      <c r="E52" s="148"/>
      <c r="F52" s="148"/>
      <c r="H52" s="149"/>
    </row>
    <row r="53" spans="1:8" s="113" customFormat="1">
      <c r="C53" s="105"/>
      <c r="D53" s="120"/>
      <c r="E53" s="127"/>
      <c r="F53" s="127"/>
      <c r="G53" s="105"/>
    </row>
    <row r="54" spans="1:8" s="113" customFormat="1">
      <c r="C54" s="105"/>
      <c r="D54" s="120"/>
      <c r="E54" s="127"/>
      <c r="F54" s="127"/>
      <c r="G54" s="105"/>
    </row>
    <row r="55" spans="1:8" s="113" customFormat="1">
      <c r="C55" s="105"/>
      <c r="D55" s="120"/>
      <c r="E55" s="127"/>
      <c r="F55" s="127"/>
      <c r="G55" s="105"/>
    </row>
    <row r="56" spans="1:8" s="113" customFormat="1">
      <c r="C56" s="105"/>
      <c r="D56" s="120"/>
      <c r="E56" s="127"/>
      <c r="F56" s="127"/>
      <c r="G56" s="105"/>
    </row>
    <row r="57" spans="1:8" s="113" customFormat="1">
      <c r="C57" s="105"/>
      <c r="D57" s="120"/>
      <c r="E57" s="127"/>
      <c r="F57" s="127"/>
      <c r="G57" s="105"/>
    </row>
    <row r="58" spans="1:8" s="113" customFormat="1">
      <c r="C58" s="105"/>
      <c r="D58" s="120"/>
      <c r="E58" s="127"/>
      <c r="F58" s="127"/>
      <c r="G58" s="105"/>
    </row>
    <row r="59" spans="1:8" s="113" customFormat="1">
      <c r="C59" s="105"/>
      <c r="D59" s="120"/>
      <c r="E59" s="127"/>
      <c r="F59" s="127"/>
      <c r="G59" s="105"/>
    </row>
    <row r="60" spans="1:8" s="113" customFormat="1">
      <c r="C60" s="105"/>
      <c r="D60" s="120"/>
      <c r="E60" s="127"/>
      <c r="F60" s="127"/>
      <c r="G60" s="105"/>
    </row>
    <row r="61" spans="1:8" s="113" customFormat="1">
      <c r="C61" s="105"/>
      <c r="D61" s="120"/>
      <c r="E61" s="127"/>
      <c r="F61" s="127"/>
      <c r="G61" s="105"/>
    </row>
    <row r="62" spans="1:8" s="113" customFormat="1">
      <c r="C62" s="105"/>
      <c r="D62" s="120"/>
      <c r="E62" s="127"/>
      <c r="F62" s="127"/>
      <c r="G62" s="105"/>
    </row>
    <row r="63" spans="1:8" s="113" customFormat="1">
      <c r="C63" s="105"/>
      <c r="D63" s="120"/>
      <c r="E63" s="127"/>
      <c r="F63" s="127"/>
      <c r="G63" s="105"/>
    </row>
    <row r="64" spans="1:8" s="113" customFormat="1">
      <c r="C64" s="105"/>
      <c r="D64" s="120"/>
      <c r="E64" s="127"/>
      <c r="F64" s="127"/>
      <c r="G64" s="105"/>
    </row>
    <row r="65" spans="3:7" s="113" customFormat="1">
      <c r="C65" s="105"/>
      <c r="D65" s="120"/>
      <c r="E65" s="127"/>
      <c r="F65" s="127"/>
      <c r="G65" s="105"/>
    </row>
    <row r="66" spans="3:7" s="113" customFormat="1">
      <c r="C66" s="105"/>
      <c r="D66" s="120"/>
      <c r="E66" s="127"/>
      <c r="F66" s="127"/>
      <c r="G66" s="105"/>
    </row>
    <row r="67" spans="3:7" s="113" customFormat="1">
      <c r="C67" s="105"/>
      <c r="D67" s="120"/>
      <c r="E67" s="127"/>
      <c r="F67" s="127"/>
      <c r="G67" s="105"/>
    </row>
    <row r="68" spans="3:7" s="113" customFormat="1">
      <c r="C68" s="105"/>
      <c r="D68" s="120"/>
      <c r="E68" s="127"/>
      <c r="F68" s="127"/>
      <c r="G68" s="105"/>
    </row>
    <row r="69" spans="3:7" s="113" customFormat="1">
      <c r="C69" s="105"/>
      <c r="D69" s="120"/>
      <c r="E69" s="127"/>
      <c r="F69" s="127"/>
      <c r="G69" s="105"/>
    </row>
    <row r="70" spans="3:7" s="113" customFormat="1">
      <c r="C70" s="105"/>
      <c r="D70" s="120"/>
      <c r="E70" s="127"/>
      <c r="F70" s="127"/>
      <c r="G70" s="105"/>
    </row>
    <row r="71" spans="3:7" s="113" customFormat="1">
      <c r="C71" s="105"/>
      <c r="D71" s="120"/>
      <c r="E71" s="127"/>
      <c r="F71" s="127"/>
      <c r="G71" s="105"/>
    </row>
    <row r="72" spans="3:7" s="113" customFormat="1">
      <c r="C72" s="105"/>
      <c r="D72" s="120"/>
      <c r="E72" s="127"/>
      <c r="F72" s="127"/>
      <c r="G72" s="105"/>
    </row>
    <row r="73" spans="3:7" s="113" customFormat="1">
      <c r="C73" s="105"/>
      <c r="D73" s="120"/>
      <c r="E73" s="127"/>
      <c r="F73" s="127"/>
      <c r="G73" s="105"/>
    </row>
    <row r="74" spans="3:7" s="113" customFormat="1">
      <c r="C74" s="105"/>
      <c r="D74" s="120"/>
      <c r="E74" s="127"/>
      <c r="F74" s="127"/>
      <c r="G74" s="105"/>
    </row>
    <row r="75" spans="3:7" s="113" customFormat="1">
      <c r="C75" s="105"/>
      <c r="D75" s="120"/>
      <c r="E75" s="127"/>
      <c r="F75" s="127"/>
      <c r="G75" s="105"/>
    </row>
    <row r="76" spans="3:7" s="113" customFormat="1">
      <c r="C76" s="105"/>
      <c r="D76" s="120"/>
      <c r="E76" s="127"/>
      <c r="F76" s="127"/>
      <c r="G76" s="105"/>
    </row>
    <row r="77" spans="3:7" s="113" customFormat="1">
      <c r="C77" s="105"/>
      <c r="D77" s="120"/>
      <c r="E77" s="127"/>
      <c r="F77" s="127"/>
      <c r="G77" s="105"/>
    </row>
    <row r="78" spans="3:7" s="113" customFormat="1">
      <c r="C78" s="105"/>
      <c r="D78" s="120"/>
      <c r="E78" s="127"/>
      <c r="F78" s="127"/>
      <c r="G78" s="105"/>
    </row>
    <row r="79" spans="3:7" s="113" customFormat="1">
      <c r="C79" s="105"/>
      <c r="D79" s="120"/>
      <c r="E79" s="127"/>
      <c r="F79" s="127"/>
      <c r="G79" s="105"/>
    </row>
    <row r="80" spans="3:7" s="113" customFormat="1">
      <c r="C80" s="105"/>
      <c r="D80" s="120"/>
      <c r="E80" s="127"/>
      <c r="F80" s="127"/>
      <c r="G80" s="105"/>
    </row>
    <row r="81" spans="3:7" s="113" customFormat="1">
      <c r="C81" s="105"/>
      <c r="D81" s="120"/>
      <c r="E81" s="127"/>
      <c r="F81" s="127"/>
      <c r="G81" s="105"/>
    </row>
    <row r="82" spans="3:7" s="113" customFormat="1">
      <c r="C82" s="105"/>
      <c r="D82" s="120"/>
      <c r="E82" s="127"/>
      <c r="F82" s="127"/>
      <c r="G82" s="105"/>
    </row>
    <row r="83" spans="3:7" s="113" customFormat="1">
      <c r="C83" s="105"/>
      <c r="D83" s="120"/>
      <c r="E83" s="127"/>
      <c r="F83" s="127"/>
      <c r="G83" s="105"/>
    </row>
    <row r="84" spans="3:7" s="113" customFormat="1">
      <c r="C84" s="105"/>
      <c r="D84" s="120"/>
      <c r="E84" s="127"/>
      <c r="F84" s="127"/>
      <c r="G84" s="105"/>
    </row>
    <row r="85" spans="3:7" s="113" customFormat="1">
      <c r="C85" s="105"/>
      <c r="D85" s="120"/>
      <c r="E85" s="127"/>
      <c r="F85" s="127"/>
      <c r="G85" s="105"/>
    </row>
    <row r="86" spans="3:7" s="113" customFormat="1">
      <c r="C86" s="105"/>
      <c r="D86" s="120"/>
      <c r="E86" s="127"/>
      <c r="F86" s="127"/>
      <c r="G86" s="105"/>
    </row>
    <row r="87" spans="3:7" s="113" customFormat="1">
      <c r="C87" s="105"/>
      <c r="D87" s="120"/>
      <c r="E87" s="127"/>
      <c r="F87" s="127"/>
      <c r="G87" s="105"/>
    </row>
    <row r="88" spans="3:7" s="113" customFormat="1">
      <c r="C88" s="105"/>
      <c r="D88" s="120"/>
      <c r="E88" s="127"/>
      <c r="F88" s="127"/>
      <c r="G88" s="105"/>
    </row>
    <row r="89" spans="3:7" s="113" customFormat="1">
      <c r="C89" s="105"/>
      <c r="D89" s="120"/>
      <c r="E89" s="127"/>
      <c r="F89" s="127"/>
      <c r="G89" s="105"/>
    </row>
    <row r="90" spans="3:7" s="113" customFormat="1">
      <c r="C90" s="105"/>
      <c r="D90" s="120"/>
      <c r="E90" s="127"/>
      <c r="F90" s="127"/>
      <c r="G90" s="105"/>
    </row>
    <row r="91" spans="3:7" s="113" customFormat="1">
      <c r="C91" s="105"/>
      <c r="D91" s="120"/>
      <c r="E91" s="127"/>
      <c r="F91" s="127"/>
      <c r="G91" s="105"/>
    </row>
    <row r="92" spans="3:7" s="113" customFormat="1">
      <c r="C92" s="105"/>
      <c r="D92" s="120"/>
      <c r="E92" s="127"/>
      <c r="F92" s="127"/>
      <c r="G92" s="105"/>
    </row>
    <row r="93" spans="3:7" s="113" customFormat="1">
      <c r="C93" s="105"/>
      <c r="D93" s="120"/>
      <c r="E93" s="127"/>
      <c r="F93" s="127"/>
      <c r="G93" s="105"/>
    </row>
    <row r="94" spans="3:7" s="113" customFormat="1">
      <c r="C94" s="105"/>
      <c r="D94" s="120"/>
      <c r="E94" s="127"/>
      <c r="F94" s="127"/>
      <c r="G94" s="105"/>
    </row>
    <row r="95" spans="3:7" s="113" customFormat="1">
      <c r="C95" s="105"/>
      <c r="D95" s="120"/>
      <c r="E95" s="127"/>
      <c r="F95" s="127"/>
      <c r="G95" s="105"/>
    </row>
    <row r="96" spans="3:7" s="113" customFormat="1">
      <c r="C96" s="105"/>
      <c r="D96" s="120"/>
      <c r="E96" s="127"/>
      <c r="F96" s="127"/>
      <c r="G96" s="105"/>
    </row>
    <row r="97" spans="3:7" s="113" customFormat="1">
      <c r="C97" s="105"/>
      <c r="D97" s="120"/>
      <c r="E97" s="127"/>
      <c r="F97" s="127"/>
      <c r="G97" s="105"/>
    </row>
    <row r="98" spans="3:7" s="113" customFormat="1">
      <c r="C98" s="105"/>
      <c r="D98" s="120"/>
      <c r="E98" s="127"/>
      <c r="F98" s="127"/>
      <c r="G98" s="105"/>
    </row>
    <row r="99" spans="3:7" s="113" customFormat="1">
      <c r="C99" s="105"/>
      <c r="D99" s="120"/>
      <c r="E99" s="127"/>
      <c r="F99" s="127"/>
      <c r="G99" s="105"/>
    </row>
    <row r="100" spans="3:7" s="113" customFormat="1">
      <c r="C100" s="105"/>
      <c r="D100" s="120"/>
      <c r="E100" s="127"/>
      <c r="F100" s="127"/>
      <c r="G100" s="105"/>
    </row>
    <row r="101" spans="3:7" s="113" customFormat="1">
      <c r="C101" s="105"/>
      <c r="D101" s="120"/>
      <c r="E101" s="127"/>
      <c r="F101" s="127"/>
      <c r="G101" s="105"/>
    </row>
    <row r="102" spans="3:7" s="113" customFormat="1">
      <c r="C102" s="105"/>
      <c r="D102" s="120"/>
      <c r="E102" s="127"/>
      <c r="F102" s="127"/>
      <c r="G102" s="105"/>
    </row>
    <row r="103" spans="3:7" s="113" customFormat="1">
      <c r="C103" s="105"/>
      <c r="D103" s="120"/>
      <c r="E103" s="127"/>
      <c r="F103" s="127"/>
      <c r="G103" s="105"/>
    </row>
    <row r="104" spans="3:7" s="113" customFormat="1">
      <c r="C104" s="105"/>
      <c r="D104" s="120"/>
      <c r="E104" s="127"/>
      <c r="F104" s="127"/>
      <c r="G104" s="105"/>
    </row>
    <row r="105" spans="3:7" s="113" customFormat="1">
      <c r="C105" s="105"/>
      <c r="D105" s="120"/>
      <c r="E105" s="127"/>
      <c r="F105" s="127"/>
      <c r="G105" s="105"/>
    </row>
    <row r="106" spans="3:7" s="113" customFormat="1">
      <c r="C106" s="105"/>
      <c r="D106" s="120"/>
      <c r="E106" s="127"/>
      <c r="F106" s="127"/>
      <c r="G106" s="105"/>
    </row>
    <row r="107" spans="3:7" s="113" customFormat="1">
      <c r="C107" s="105"/>
      <c r="D107" s="120"/>
      <c r="E107" s="127"/>
      <c r="F107" s="127"/>
      <c r="G107" s="105"/>
    </row>
    <row r="108" spans="3:7" s="113" customFormat="1">
      <c r="C108" s="105"/>
      <c r="D108" s="120"/>
      <c r="E108" s="127"/>
      <c r="F108" s="127"/>
      <c r="G108" s="105"/>
    </row>
    <row r="109" spans="3:7" s="113" customFormat="1">
      <c r="C109" s="105"/>
      <c r="D109" s="120"/>
      <c r="E109" s="127"/>
      <c r="F109" s="127"/>
      <c r="G109" s="105"/>
    </row>
    <row r="110" spans="3:7" s="113" customFormat="1">
      <c r="C110" s="105"/>
      <c r="D110" s="120"/>
      <c r="E110" s="127"/>
      <c r="F110" s="127"/>
      <c r="G110" s="105"/>
    </row>
    <row r="111" spans="3:7" s="113" customFormat="1">
      <c r="C111" s="105"/>
      <c r="D111" s="120"/>
      <c r="E111" s="127"/>
      <c r="F111" s="127"/>
      <c r="G111" s="105"/>
    </row>
    <row r="112" spans="3:7" s="113" customFormat="1">
      <c r="C112" s="105"/>
      <c r="D112" s="120"/>
      <c r="E112" s="127"/>
      <c r="F112" s="127"/>
      <c r="G112" s="105"/>
    </row>
    <row r="113" spans="3:7" s="113" customFormat="1">
      <c r="C113" s="105"/>
      <c r="D113" s="120"/>
      <c r="E113" s="127"/>
      <c r="F113" s="127"/>
      <c r="G113" s="105"/>
    </row>
    <row r="114" spans="3:7" s="113" customFormat="1">
      <c r="C114" s="105"/>
      <c r="D114" s="120"/>
      <c r="E114" s="127"/>
      <c r="F114" s="127"/>
      <c r="G114" s="105"/>
    </row>
    <row r="115" spans="3:7" s="113" customFormat="1">
      <c r="C115" s="105"/>
      <c r="D115" s="120"/>
      <c r="E115" s="127"/>
      <c r="F115" s="127"/>
      <c r="G115" s="105"/>
    </row>
    <row r="116" spans="3:7" s="113" customFormat="1">
      <c r="C116" s="105"/>
      <c r="D116" s="120"/>
      <c r="E116" s="127"/>
      <c r="F116" s="127"/>
      <c r="G116" s="105"/>
    </row>
    <row r="117" spans="3:7" s="113" customFormat="1">
      <c r="C117" s="105"/>
      <c r="D117" s="120"/>
      <c r="E117" s="127"/>
      <c r="F117" s="127"/>
      <c r="G117" s="105"/>
    </row>
    <row r="118" spans="3:7" s="113" customFormat="1">
      <c r="C118" s="105"/>
      <c r="D118" s="120"/>
      <c r="E118" s="127"/>
      <c r="F118" s="127"/>
      <c r="G118" s="105"/>
    </row>
    <row r="119" spans="3:7" s="113" customFormat="1">
      <c r="C119" s="105"/>
      <c r="D119" s="120"/>
      <c r="E119" s="127"/>
      <c r="F119" s="127"/>
      <c r="G119" s="105"/>
    </row>
    <row r="120" spans="3:7" s="113" customFormat="1">
      <c r="C120" s="105"/>
      <c r="D120" s="120"/>
      <c r="E120" s="127"/>
      <c r="F120" s="127"/>
      <c r="G120" s="105"/>
    </row>
    <row r="121" spans="3:7" s="113" customFormat="1">
      <c r="C121" s="105"/>
      <c r="D121" s="120"/>
      <c r="E121" s="127"/>
      <c r="F121" s="127"/>
      <c r="G121" s="105"/>
    </row>
    <row r="122" spans="3:7" s="113" customFormat="1">
      <c r="C122" s="105"/>
      <c r="D122" s="120"/>
      <c r="E122" s="127"/>
      <c r="F122" s="127"/>
      <c r="G122" s="105"/>
    </row>
    <row r="123" spans="3:7" s="113" customFormat="1">
      <c r="C123" s="105"/>
      <c r="D123" s="120"/>
      <c r="E123" s="127"/>
      <c r="F123" s="127"/>
      <c r="G123" s="105"/>
    </row>
    <row r="124" spans="3:7" s="113" customFormat="1">
      <c r="C124" s="105"/>
      <c r="D124" s="120"/>
      <c r="E124" s="127"/>
      <c r="F124" s="127"/>
      <c r="G124" s="105"/>
    </row>
    <row r="125" spans="3:7" s="113" customFormat="1">
      <c r="C125" s="105"/>
      <c r="D125" s="120"/>
      <c r="E125" s="127"/>
      <c r="F125" s="127"/>
      <c r="G125" s="105"/>
    </row>
    <row r="126" spans="3:7" s="113" customFormat="1">
      <c r="C126" s="105"/>
      <c r="D126" s="120"/>
      <c r="E126" s="127"/>
      <c r="F126" s="127"/>
      <c r="G126" s="105"/>
    </row>
    <row r="127" spans="3:7" s="113" customFormat="1">
      <c r="C127" s="105"/>
      <c r="D127" s="120"/>
      <c r="E127" s="127"/>
      <c r="F127" s="127"/>
      <c r="G127" s="105"/>
    </row>
    <row r="128" spans="3:7" s="113" customFormat="1">
      <c r="C128" s="105"/>
      <c r="D128" s="120"/>
      <c r="E128" s="127"/>
      <c r="F128" s="127"/>
      <c r="G128" s="105"/>
    </row>
    <row r="129" spans="3:7" s="113" customFormat="1">
      <c r="C129" s="105"/>
      <c r="D129" s="120"/>
      <c r="E129" s="127"/>
      <c r="F129" s="127"/>
      <c r="G129" s="105"/>
    </row>
    <row r="130" spans="3:7" s="113" customFormat="1">
      <c r="C130" s="105"/>
      <c r="D130" s="120"/>
      <c r="E130" s="127"/>
      <c r="F130" s="127"/>
      <c r="G130" s="105"/>
    </row>
    <row r="131" spans="3:7" s="113" customFormat="1">
      <c r="C131" s="105"/>
      <c r="D131" s="120"/>
      <c r="E131" s="127"/>
      <c r="F131" s="127"/>
      <c r="G131" s="105"/>
    </row>
    <row r="132" spans="3:7" s="113" customFormat="1">
      <c r="C132" s="105"/>
      <c r="D132" s="120"/>
      <c r="E132" s="127"/>
      <c r="F132" s="127"/>
      <c r="G132" s="105"/>
    </row>
    <row r="133" spans="3:7" s="113" customFormat="1">
      <c r="C133" s="105"/>
      <c r="D133" s="120"/>
      <c r="E133" s="127"/>
      <c r="F133" s="127"/>
      <c r="G133" s="105"/>
    </row>
    <row r="134" spans="3:7" s="113" customFormat="1">
      <c r="C134" s="105"/>
      <c r="D134" s="120"/>
      <c r="E134" s="127"/>
      <c r="F134" s="127"/>
      <c r="G134" s="105"/>
    </row>
    <row r="135" spans="3:7" s="113" customFormat="1">
      <c r="C135" s="105"/>
      <c r="D135" s="120"/>
      <c r="E135" s="127"/>
      <c r="F135" s="127"/>
      <c r="G135" s="105"/>
    </row>
    <row r="136" spans="3:7" s="113" customFormat="1">
      <c r="C136" s="105"/>
      <c r="D136" s="120"/>
      <c r="E136" s="127"/>
      <c r="F136" s="127"/>
      <c r="G136" s="105"/>
    </row>
    <row r="137" spans="3:7" s="113" customFormat="1">
      <c r="C137" s="105"/>
      <c r="D137" s="120"/>
      <c r="E137" s="127"/>
      <c r="F137" s="127"/>
      <c r="G137" s="105"/>
    </row>
    <row r="138" spans="3:7" s="113" customFormat="1">
      <c r="C138" s="105"/>
      <c r="D138" s="120"/>
      <c r="E138" s="127"/>
      <c r="F138" s="127"/>
      <c r="G138" s="105"/>
    </row>
    <row r="139" spans="3:7" s="113" customFormat="1">
      <c r="C139" s="105"/>
      <c r="D139" s="120"/>
      <c r="E139" s="127"/>
      <c r="F139" s="127"/>
      <c r="G139" s="105"/>
    </row>
    <row r="140" spans="3:7" s="113" customFormat="1">
      <c r="C140" s="105"/>
      <c r="D140" s="120"/>
      <c r="E140" s="127"/>
      <c r="F140" s="127"/>
      <c r="G140" s="105"/>
    </row>
    <row r="141" spans="3:7" s="113" customFormat="1">
      <c r="C141" s="105"/>
      <c r="D141" s="120"/>
      <c r="E141" s="127"/>
      <c r="F141" s="127"/>
      <c r="G141" s="105"/>
    </row>
    <row r="142" spans="3:7" s="113" customFormat="1">
      <c r="C142" s="105"/>
      <c r="D142" s="120"/>
      <c r="E142" s="127"/>
      <c r="F142" s="127"/>
      <c r="G142" s="105"/>
    </row>
    <row r="143" spans="3:7" s="113" customFormat="1">
      <c r="C143" s="105"/>
      <c r="D143" s="120"/>
      <c r="E143" s="127"/>
      <c r="F143" s="127"/>
      <c r="G143" s="105"/>
    </row>
    <row r="144" spans="3:7" s="113" customFormat="1">
      <c r="C144" s="105"/>
      <c r="D144" s="120"/>
      <c r="E144" s="127"/>
      <c r="F144" s="127"/>
      <c r="G144" s="105"/>
    </row>
    <row r="145" spans="3:7" s="113" customFormat="1">
      <c r="C145" s="105"/>
      <c r="D145" s="120"/>
      <c r="E145" s="127"/>
      <c r="F145" s="127"/>
      <c r="G145" s="105"/>
    </row>
    <row r="146" spans="3:7" s="113" customFormat="1">
      <c r="C146" s="105"/>
      <c r="D146" s="120"/>
      <c r="E146" s="127"/>
      <c r="F146" s="127"/>
      <c r="G146" s="105"/>
    </row>
    <row r="147" spans="3:7" s="113" customFormat="1">
      <c r="C147" s="105"/>
      <c r="D147" s="120"/>
      <c r="E147" s="127"/>
      <c r="F147" s="127"/>
      <c r="G147" s="105"/>
    </row>
    <row r="148" spans="3:7" s="113" customFormat="1">
      <c r="C148" s="105"/>
      <c r="D148" s="120"/>
      <c r="E148" s="127"/>
      <c r="F148" s="127"/>
      <c r="G148" s="105"/>
    </row>
    <row r="149" spans="3:7" s="113" customFormat="1">
      <c r="C149" s="105"/>
      <c r="D149" s="120"/>
      <c r="E149" s="127"/>
      <c r="F149" s="127"/>
      <c r="G149" s="105"/>
    </row>
    <row r="150" spans="3:7" s="113" customFormat="1">
      <c r="C150" s="105"/>
      <c r="D150" s="120"/>
      <c r="E150" s="127"/>
      <c r="F150" s="127"/>
      <c r="G150" s="105"/>
    </row>
    <row r="151" spans="3:7" s="113" customFormat="1">
      <c r="C151" s="105"/>
      <c r="D151" s="120"/>
      <c r="E151" s="127"/>
      <c r="F151" s="127"/>
      <c r="G151" s="105"/>
    </row>
    <row r="152" spans="3:7" s="113" customFormat="1">
      <c r="C152" s="105"/>
      <c r="D152" s="120"/>
      <c r="E152" s="127"/>
      <c r="F152" s="127"/>
      <c r="G152" s="105"/>
    </row>
    <row r="153" spans="3:7" s="113" customFormat="1">
      <c r="C153" s="105"/>
      <c r="D153" s="120"/>
      <c r="E153" s="127"/>
      <c r="F153" s="127"/>
      <c r="G153" s="105"/>
    </row>
    <row r="154" spans="3:7" s="113" customFormat="1">
      <c r="C154" s="105"/>
      <c r="D154" s="120"/>
      <c r="E154" s="127"/>
      <c r="F154" s="127"/>
      <c r="G154" s="105"/>
    </row>
    <row r="155" spans="3:7" s="113" customFormat="1">
      <c r="C155" s="105"/>
      <c r="D155" s="120"/>
      <c r="E155" s="127"/>
      <c r="F155" s="127"/>
      <c r="G155" s="105"/>
    </row>
    <row r="156" spans="3:7" s="113" customFormat="1">
      <c r="C156" s="105"/>
      <c r="D156" s="120"/>
      <c r="E156" s="127"/>
      <c r="F156" s="127"/>
      <c r="G156" s="105"/>
    </row>
    <row r="157" spans="3:7" s="113" customFormat="1">
      <c r="C157" s="105"/>
      <c r="D157" s="120"/>
      <c r="E157" s="127"/>
      <c r="F157" s="127"/>
      <c r="G157" s="105"/>
    </row>
    <row r="158" spans="3:7" s="113" customFormat="1">
      <c r="C158" s="105"/>
      <c r="D158" s="120"/>
      <c r="E158" s="127"/>
      <c r="F158" s="127"/>
      <c r="G158" s="105"/>
    </row>
    <row r="159" spans="3:7" s="113" customFormat="1">
      <c r="C159" s="105"/>
      <c r="D159" s="120"/>
      <c r="E159" s="127"/>
      <c r="F159" s="127"/>
      <c r="G159" s="105"/>
    </row>
    <row r="160" spans="3:7" s="113" customFormat="1">
      <c r="C160" s="105"/>
      <c r="D160" s="120"/>
      <c r="E160" s="127"/>
      <c r="F160" s="127"/>
      <c r="G160" s="105"/>
    </row>
    <row r="161" spans="3:7" s="113" customFormat="1">
      <c r="C161" s="105"/>
      <c r="D161" s="120"/>
      <c r="E161" s="127"/>
      <c r="F161" s="127"/>
      <c r="G161" s="105"/>
    </row>
    <row r="162" spans="3:7" s="113" customFormat="1">
      <c r="C162" s="105"/>
      <c r="D162" s="120"/>
      <c r="E162" s="127"/>
      <c r="F162" s="127"/>
      <c r="G162" s="105"/>
    </row>
    <row r="163" spans="3:7" s="113" customFormat="1">
      <c r="C163" s="105"/>
      <c r="D163" s="120"/>
      <c r="E163" s="127"/>
      <c r="F163" s="127"/>
      <c r="G163" s="105"/>
    </row>
    <row r="164" spans="3:7" s="113" customFormat="1">
      <c r="C164" s="105"/>
      <c r="D164" s="120"/>
      <c r="E164" s="127"/>
      <c r="F164" s="127"/>
      <c r="G164" s="105"/>
    </row>
    <row r="165" spans="3:7" s="113" customFormat="1">
      <c r="C165" s="105"/>
      <c r="D165" s="120"/>
      <c r="E165" s="127"/>
      <c r="F165" s="127"/>
      <c r="G165" s="105"/>
    </row>
  </sheetData>
  <mergeCells count="11">
    <mergeCell ref="A51:G51"/>
    <mergeCell ref="D5:E5"/>
    <mergeCell ref="D2:E2"/>
    <mergeCell ref="A1:E1"/>
    <mergeCell ref="A3:E3"/>
    <mergeCell ref="D4:E4"/>
    <mergeCell ref="A5:B6"/>
    <mergeCell ref="C5:C7"/>
    <mergeCell ref="D6:D7"/>
    <mergeCell ref="E6:E7"/>
    <mergeCell ref="A11:A47"/>
  </mergeCells>
  <pageMargins left="0.2" right="0.2" top="0.2" bottom="0.23" header="0.21" footer="0.23"/>
  <pageSetup paperSize="9" scale="88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Q27"/>
  <sheetViews>
    <sheetView topLeftCell="A10" zoomScaleNormal="100" workbookViewId="0">
      <selection activeCell="F23" sqref="F23"/>
    </sheetView>
  </sheetViews>
  <sheetFormatPr defaultRowHeight="17.25"/>
  <cols>
    <col min="1" max="1" width="31.7109375" style="13" customWidth="1"/>
    <col min="2" max="2" width="50.140625" style="13" bestFit="1" customWidth="1"/>
    <col min="3" max="3" width="16" style="21" bestFit="1" customWidth="1"/>
    <col min="4" max="4" width="32.42578125" style="21" customWidth="1"/>
    <col min="5" max="13" width="9.140625" style="13"/>
    <col min="14" max="14" width="9.85546875" style="13" bestFit="1" customWidth="1"/>
    <col min="15" max="254" width="9.140625" style="13"/>
    <col min="255" max="255" width="31.7109375" style="13" customWidth="1"/>
    <col min="256" max="256" width="50.140625" style="13" bestFit="1" customWidth="1"/>
    <col min="257" max="257" width="19.42578125" style="13" bestFit="1" customWidth="1"/>
    <col min="258" max="259" width="16" style="13" bestFit="1" customWidth="1"/>
    <col min="260" max="510" width="9.140625" style="13"/>
    <col min="511" max="511" width="31.7109375" style="13" customWidth="1"/>
    <col min="512" max="512" width="50.140625" style="13" bestFit="1" customWidth="1"/>
    <col min="513" max="513" width="19.42578125" style="13" bestFit="1" customWidth="1"/>
    <col min="514" max="515" width="16" style="13" bestFit="1" customWidth="1"/>
    <col min="516" max="766" width="9.140625" style="13"/>
    <col min="767" max="767" width="31.7109375" style="13" customWidth="1"/>
    <col min="768" max="768" width="50.140625" style="13" bestFit="1" customWidth="1"/>
    <col min="769" max="769" width="19.42578125" style="13" bestFit="1" customWidth="1"/>
    <col min="770" max="771" width="16" style="13" bestFit="1" customWidth="1"/>
    <col min="772" max="1022" width="9.140625" style="13"/>
    <col min="1023" max="1023" width="31.7109375" style="13" customWidth="1"/>
    <col min="1024" max="1024" width="50.140625" style="13" bestFit="1" customWidth="1"/>
    <col min="1025" max="1025" width="19.42578125" style="13" bestFit="1" customWidth="1"/>
    <col min="1026" max="1027" width="16" style="13" bestFit="1" customWidth="1"/>
    <col min="1028" max="1278" width="9.140625" style="13"/>
    <col min="1279" max="1279" width="31.7109375" style="13" customWidth="1"/>
    <col min="1280" max="1280" width="50.140625" style="13" bestFit="1" customWidth="1"/>
    <col min="1281" max="1281" width="19.42578125" style="13" bestFit="1" customWidth="1"/>
    <col min="1282" max="1283" width="16" style="13" bestFit="1" customWidth="1"/>
    <col min="1284" max="1534" width="9.140625" style="13"/>
    <col min="1535" max="1535" width="31.7109375" style="13" customWidth="1"/>
    <col min="1536" max="1536" width="50.140625" style="13" bestFit="1" customWidth="1"/>
    <col min="1537" max="1537" width="19.42578125" style="13" bestFit="1" customWidth="1"/>
    <col min="1538" max="1539" width="16" style="13" bestFit="1" customWidth="1"/>
    <col min="1540" max="1790" width="9.140625" style="13"/>
    <col min="1791" max="1791" width="31.7109375" style="13" customWidth="1"/>
    <col min="1792" max="1792" width="50.140625" style="13" bestFit="1" customWidth="1"/>
    <col min="1793" max="1793" width="19.42578125" style="13" bestFit="1" customWidth="1"/>
    <col min="1794" max="1795" width="16" style="13" bestFit="1" customWidth="1"/>
    <col min="1796" max="2046" width="9.140625" style="13"/>
    <col min="2047" max="2047" width="31.7109375" style="13" customWidth="1"/>
    <col min="2048" max="2048" width="50.140625" style="13" bestFit="1" customWidth="1"/>
    <col min="2049" max="2049" width="19.42578125" style="13" bestFit="1" customWidth="1"/>
    <col min="2050" max="2051" width="16" style="13" bestFit="1" customWidth="1"/>
    <col min="2052" max="2302" width="9.140625" style="13"/>
    <col min="2303" max="2303" width="31.7109375" style="13" customWidth="1"/>
    <col min="2304" max="2304" width="50.140625" style="13" bestFit="1" customWidth="1"/>
    <col min="2305" max="2305" width="19.42578125" style="13" bestFit="1" customWidth="1"/>
    <col min="2306" max="2307" width="16" style="13" bestFit="1" customWidth="1"/>
    <col min="2308" max="2558" width="9.140625" style="13"/>
    <col min="2559" max="2559" width="31.7109375" style="13" customWidth="1"/>
    <col min="2560" max="2560" width="50.140625" style="13" bestFit="1" customWidth="1"/>
    <col min="2561" max="2561" width="19.42578125" style="13" bestFit="1" customWidth="1"/>
    <col min="2562" max="2563" width="16" style="13" bestFit="1" customWidth="1"/>
    <col min="2564" max="2814" width="9.140625" style="13"/>
    <col min="2815" max="2815" width="31.7109375" style="13" customWidth="1"/>
    <col min="2816" max="2816" width="50.140625" style="13" bestFit="1" customWidth="1"/>
    <col min="2817" max="2817" width="19.42578125" style="13" bestFit="1" customWidth="1"/>
    <col min="2818" max="2819" width="16" style="13" bestFit="1" customWidth="1"/>
    <col min="2820" max="3070" width="9.140625" style="13"/>
    <col min="3071" max="3071" width="31.7109375" style="13" customWidth="1"/>
    <col min="3072" max="3072" width="50.140625" style="13" bestFit="1" customWidth="1"/>
    <col min="3073" max="3073" width="19.42578125" style="13" bestFit="1" customWidth="1"/>
    <col min="3074" max="3075" width="16" style="13" bestFit="1" customWidth="1"/>
    <col min="3076" max="3326" width="9.140625" style="13"/>
    <col min="3327" max="3327" width="31.7109375" style="13" customWidth="1"/>
    <col min="3328" max="3328" width="50.140625" style="13" bestFit="1" customWidth="1"/>
    <col min="3329" max="3329" width="19.42578125" style="13" bestFit="1" customWidth="1"/>
    <col min="3330" max="3331" width="16" style="13" bestFit="1" customWidth="1"/>
    <col min="3332" max="3582" width="9.140625" style="13"/>
    <col min="3583" max="3583" width="31.7109375" style="13" customWidth="1"/>
    <col min="3584" max="3584" width="50.140625" style="13" bestFit="1" customWidth="1"/>
    <col min="3585" max="3585" width="19.42578125" style="13" bestFit="1" customWidth="1"/>
    <col min="3586" max="3587" width="16" style="13" bestFit="1" customWidth="1"/>
    <col min="3588" max="3838" width="9.140625" style="13"/>
    <col min="3839" max="3839" width="31.7109375" style="13" customWidth="1"/>
    <col min="3840" max="3840" width="50.140625" style="13" bestFit="1" customWidth="1"/>
    <col min="3841" max="3841" width="19.42578125" style="13" bestFit="1" customWidth="1"/>
    <col min="3842" max="3843" width="16" style="13" bestFit="1" customWidth="1"/>
    <col min="3844" max="4094" width="9.140625" style="13"/>
    <col min="4095" max="4095" width="31.7109375" style="13" customWidth="1"/>
    <col min="4096" max="4096" width="50.140625" style="13" bestFit="1" customWidth="1"/>
    <col min="4097" max="4097" width="19.42578125" style="13" bestFit="1" customWidth="1"/>
    <col min="4098" max="4099" width="16" style="13" bestFit="1" customWidth="1"/>
    <col min="4100" max="4350" width="9.140625" style="13"/>
    <col min="4351" max="4351" width="31.7109375" style="13" customWidth="1"/>
    <col min="4352" max="4352" width="50.140625" style="13" bestFit="1" customWidth="1"/>
    <col min="4353" max="4353" width="19.42578125" style="13" bestFit="1" customWidth="1"/>
    <col min="4354" max="4355" width="16" style="13" bestFit="1" customWidth="1"/>
    <col min="4356" max="4606" width="9.140625" style="13"/>
    <col min="4607" max="4607" width="31.7109375" style="13" customWidth="1"/>
    <col min="4608" max="4608" width="50.140625" style="13" bestFit="1" customWidth="1"/>
    <col min="4609" max="4609" width="19.42578125" style="13" bestFit="1" customWidth="1"/>
    <col min="4610" max="4611" width="16" style="13" bestFit="1" customWidth="1"/>
    <col min="4612" max="4862" width="9.140625" style="13"/>
    <col min="4863" max="4863" width="31.7109375" style="13" customWidth="1"/>
    <col min="4864" max="4864" width="50.140625" style="13" bestFit="1" customWidth="1"/>
    <col min="4865" max="4865" width="19.42578125" style="13" bestFit="1" customWidth="1"/>
    <col min="4866" max="4867" width="16" style="13" bestFit="1" customWidth="1"/>
    <col min="4868" max="5118" width="9.140625" style="13"/>
    <col min="5119" max="5119" width="31.7109375" style="13" customWidth="1"/>
    <col min="5120" max="5120" width="50.140625" style="13" bestFit="1" customWidth="1"/>
    <col min="5121" max="5121" width="19.42578125" style="13" bestFit="1" customWidth="1"/>
    <col min="5122" max="5123" width="16" style="13" bestFit="1" customWidth="1"/>
    <col min="5124" max="5374" width="9.140625" style="13"/>
    <col min="5375" max="5375" width="31.7109375" style="13" customWidth="1"/>
    <col min="5376" max="5376" width="50.140625" style="13" bestFit="1" customWidth="1"/>
    <col min="5377" max="5377" width="19.42578125" style="13" bestFit="1" customWidth="1"/>
    <col min="5378" max="5379" width="16" style="13" bestFit="1" customWidth="1"/>
    <col min="5380" max="5630" width="9.140625" style="13"/>
    <col min="5631" max="5631" width="31.7109375" style="13" customWidth="1"/>
    <col min="5632" max="5632" width="50.140625" style="13" bestFit="1" customWidth="1"/>
    <col min="5633" max="5633" width="19.42578125" style="13" bestFit="1" customWidth="1"/>
    <col min="5634" max="5635" width="16" style="13" bestFit="1" customWidth="1"/>
    <col min="5636" max="5886" width="9.140625" style="13"/>
    <col min="5887" max="5887" width="31.7109375" style="13" customWidth="1"/>
    <col min="5888" max="5888" width="50.140625" style="13" bestFit="1" customWidth="1"/>
    <col min="5889" max="5889" width="19.42578125" style="13" bestFit="1" customWidth="1"/>
    <col min="5890" max="5891" width="16" style="13" bestFit="1" customWidth="1"/>
    <col min="5892" max="6142" width="9.140625" style="13"/>
    <col min="6143" max="6143" width="31.7109375" style="13" customWidth="1"/>
    <col min="6144" max="6144" width="50.140625" style="13" bestFit="1" customWidth="1"/>
    <col min="6145" max="6145" width="19.42578125" style="13" bestFit="1" customWidth="1"/>
    <col min="6146" max="6147" width="16" style="13" bestFit="1" customWidth="1"/>
    <col min="6148" max="6398" width="9.140625" style="13"/>
    <col min="6399" max="6399" width="31.7109375" style="13" customWidth="1"/>
    <col min="6400" max="6400" width="50.140625" style="13" bestFit="1" customWidth="1"/>
    <col min="6401" max="6401" width="19.42578125" style="13" bestFit="1" customWidth="1"/>
    <col min="6402" max="6403" width="16" style="13" bestFit="1" customWidth="1"/>
    <col min="6404" max="6654" width="9.140625" style="13"/>
    <col min="6655" max="6655" width="31.7109375" style="13" customWidth="1"/>
    <col min="6656" max="6656" width="50.140625" style="13" bestFit="1" customWidth="1"/>
    <col min="6657" max="6657" width="19.42578125" style="13" bestFit="1" customWidth="1"/>
    <col min="6658" max="6659" width="16" style="13" bestFit="1" customWidth="1"/>
    <col min="6660" max="6910" width="9.140625" style="13"/>
    <col min="6911" max="6911" width="31.7109375" style="13" customWidth="1"/>
    <col min="6912" max="6912" width="50.140625" style="13" bestFit="1" customWidth="1"/>
    <col min="6913" max="6913" width="19.42578125" style="13" bestFit="1" customWidth="1"/>
    <col min="6914" max="6915" width="16" style="13" bestFit="1" customWidth="1"/>
    <col min="6916" max="7166" width="9.140625" style="13"/>
    <col min="7167" max="7167" width="31.7109375" style="13" customWidth="1"/>
    <col min="7168" max="7168" width="50.140625" style="13" bestFit="1" customWidth="1"/>
    <col min="7169" max="7169" width="19.42578125" style="13" bestFit="1" customWidth="1"/>
    <col min="7170" max="7171" width="16" style="13" bestFit="1" customWidth="1"/>
    <col min="7172" max="7422" width="9.140625" style="13"/>
    <col min="7423" max="7423" width="31.7109375" style="13" customWidth="1"/>
    <col min="7424" max="7424" width="50.140625" style="13" bestFit="1" customWidth="1"/>
    <col min="7425" max="7425" width="19.42578125" style="13" bestFit="1" customWidth="1"/>
    <col min="7426" max="7427" width="16" style="13" bestFit="1" customWidth="1"/>
    <col min="7428" max="7678" width="9.140625" style="13"/>
    <col min="7679" max="7679" width="31.7109375" style="13" customWidth="1"/>
    <col min="7680" max="7680" width="50.140625" style="13" bestFit="1" customWidth="1"/>
    <col min="7681" max="7681" width="19.42578125" style="13" bestFit="1" customWidth="1"/>
    <col min="7682" max="7683" width="16" style="13" bestFit="1" customWidth="1"/>
    <col min="7684" max="7934" width="9.140625" style="13"/>
    <col min="7935" max="7935" width="31.7109375" style="13" customWidth="1"/>
    <col min="7936" max="7936" width="50.140625" style="13" bestFit="1" customWidth="1"/>
    <col min="7937" max="7937" width="19.42578125" style="13" bestFit="1" customWidth="1"/>
    <col min="7938" max="7939" width="16" style="13" bestFit="1" customWidth="1"/>
    <col min="7940" max="8190" width="9.140625" style="13"/>
    <col min="8191" max="8191" width="31.7109375" style="13" customWidth="1"/>
    <col min="8192" max="8192" width="50.140625" style="13" bestFit="1" customWidth="1"/>
    <col min="8193" max="8193" width="19.42578125" style="13" bestFit="1" customWidth="1"/>
    <col min="8194" max="8195" width="16" style="13" bestFit="1" customWidth="1"/>
    <col min="8196" max="8446" width="9.140625" style="13"/>
    <col min="8447" max="8447" width="31.7109375" style="13" customWidth="1"/>
    <col min="8448" max="8448" width="50.140625" style="13" bestFit="1" customWidth="1"/>
    <col min="8449" max="8449" width="19.42578125" style="13" bestFit="1" customWidth="1"/>
    <col min="8450" max="8451" width="16" style="13" bestFit="1" customWidth="1"/>
    <col min="8452" max="8702" width="9.140625" style="13"/>
    <col min="8703" max="8703" width="31.7109375" style="13" customWidth="1"/>
    <col min="8704" max="8704" width="50.140625" style="13" bestFit="1" customWidth="1"/>
    <col min="8705" max="8705" width="19.42578125" style="13" bestFit="1" customWidth="1"/>
    <col min="8706" max="8707" width="16" style="13" bestFit="1" customWidth="1"/>
    <col min="8708" max="8958" width="9.140625" style="13"/>
    <col min="8959" max="8959" width="31.7109375" style="13" customWidth="1"/>
    <col min="8960" max="8960" width="50.140625" style="13" bestFit="1" customWidth="1"/>
    <col min="8961" max="8961" width="19.42578125" style="13" bestFit="1" customWidth="1"/>
    <col min="8962" max="8963" width="16" style="13" bestFit="1" customWidth="1"/>
    <col min="8964" max="9214" width="9.140625" style="13"/>
    <col min="9215" max="9215" width="31.7109375" style="13" customWidth="1"/>
    <col min="9216" max="9216" width="50.140625" style="13" bestFit="1" customWidth="1"/>
    <col min="9217" max="9217" width="19.42578125" style="13" bestFit="1" customWidth="1"/>
    <col min="9218" max="9219" width="16" style="13" bestFit="1" customWidth="1"/>
    <col min="9220" max="9470" width="9.140625" style="13"/>
    <col min="9471" max="9471" width="31.7109375" style="13" customWidth="1"/>
    <col min="9472" max="9472" width="50.140625" style="13" bestFit="1" customWidth="1"/>
    <col min="9473" max="9473" width="19.42578125" style="13" bestFit="1" customWidth="1"/>
    <col min="9474" max="9475" width="16" style="13" bestFit="1" customWidth="1"/>
    <col min="9476" max="9726" width="9.140625" style="13"/>
    <col min="9727" max="9727" width="31.7109375" style="13" customWidth="1"/>
    <col min="9728" max="9728" width="50.140625" style="13" bestFit="1" customWidth="1"/>
    <col min="9729" max="9729" width="19.42578125" style="13" bestFit="1" customWidth="1"/>
    <col min="9730" max="9731" width="16" style="13" bestFit="1" customWidth="1"/>
    <col min="9732" max="9982" width="9.140625" style="13"/>
    <col min="9983" max="9983" width="31.7109375" style="13" customWidth="1"/>
    <col min="9984" max="9984" width="50.140625" style="13" bestFit="1" customWidth="1"/>
    <col min="9985" max="9985" width="19.42578125" style="13" bestFit="1" customWidth="1"/>
    <col min="9986" max="9987" width="16" style="13" bestFit="1" customWidth="1"/>
    <col min="9988" max="10238" width="9.140625" style="13"/>
    <col min="10239" max="10239" width="31.7109375" style="13" customWidth="1"/>
    <col min="10240" max="10240" width="50.140625" style="13" bestFit="1" customWidth="1"/>
    <col min="10241" max="10241" width="19.42578125" style="13" bestFit="1" customWidth="1"/>
    <col min="10242" max="10243" width="16" style="13" bestFit="1" customWidth="1"/>
    <col min="10244" max="10494" width="9.140625" style="13"/>
    <col min="10495" max="10495" width="31.7109375" style="13" customWidth="1"/>
    <col min="10496" max="10496" width="50.140625" style="13" bestFit="1" customWidth="1"/>
    <col min="10497" max="10497" width="19.42578125" style="13" bestFit="1" customWidth="1"/>
    <col min="10498" max="10499" width="16" style="13" bestFit="1" customWidth="1"/>
    <col min="10500" max="10750" width="9.140625" style="13"/>
    <col min="10751" max="10751" width="31.7109375" style="13" customWidth="1"/>
    <col min="10752" max="10752" width="50.140625" style="13" bestFit="1" customWidth="1"/>
    <col min="10753" max="10753" width="19.42578125" style="13" bestFit="1" customWidth="1"/>
    <col min="10754" max="10755" width="16" style="13" bestFit="1" customWidth="1"/>
    <col min="10756" max="11006" width="9.140625" style="13"/>
    <col min="11007" max="11007" width="31.7109375" style="13" customWidth="1"/>
    <col min="11008" max="11008" width="50.140625" style="13" bestFit="1" customWidth="1"/>
    <col min="11009" max="11009" width="19.42578125" style="13" bestFit="1" customWidth="1"/>
    <col min="11010" max="11011" width="16" style="13" bestFit="1" customWidth="1"/>
    <col min="11012" max="11262" width="9.140625" style="13"/>
    <col min="11263" max="11263" width="31.7109375" style="13" customWidth="1"/>
    <col min="11264" max="11264" width="50.140625" style="13" bestFit="1" customWidth="1"/>
    <col min="11265" max="11265" width="19.42578125" style="13" bestFit="1" customWidth="1"/>
    <col min="11266" max="11267" width="16" style="13" bestFit="1" customWidth="1"/>
    <col min="11268" max="11518" width="9.140625" style="13"/>
    <col min="11519" max="11519" width="31.7109375" style="13" customWidth="1"/>
    <col min="11520" max="11520" width="50.140625" style="13" bestFit="1" customWidth="1"/>
    <col min="11521" max="11521" width="19.42578125" style="13" bestFit="1" customWidth="1"/>
    <col min="11522" max="11523" width="16" style="13" bestFit="1" customWidth="1"/>
    <col min="11524" max="11774" width="9.140625" style="13"/>
    <col min="11775" max="11775" width="31.7109375" style="13" customWidth="1"/>
    <col min="11776" max="11776" width="50.140625" style="13" bestFit="1" customWidth="1"/>
    <col min="11777" max="11777" width="19.42578125" style="13" bestFit="1" customWidth="1"/>
    <col min="11778" max="11779" width="16" style="13" bestFit="1" customWidth="1"/>
    <col min="11780" max="12030" width="9.140625" style="13"/>
    <col min="12031" max="12031" width="31.7109375" style="13" customWidth="1"/>
    <col min="12032" max="12032" width="50.140625" style="13" bestFit="1" customWidth="1"/>
    <col min="12033" max="12033" width="19.42578125" style="13" bestFit="1" customWidth="1"/>
    <col min="12034" max="12035" width="16" style="13" bestFit="1" customWidth="1"/>
    <col min="12036" max="12286" width="9.140625" style="13"/>
    <col min="12287" max="12287" width="31.7109375" style="13" customWidth="1"/>
    <col min="12288" max="12288" width="50.140625" style="13" bestFit="1" customWidth="1"/>
    <col min="12289" max="12289" width="19.42578125" style="13" bestFit="1" customWidth="1"/>
    <col min="12290" max="12291" width="16" style="13" bestFit="1" customWidth="1"/>
    <col min="12292" max="12542" width="9.140625" style="13"/>
    <col min="12543" max="12543" width="31.7109375" style="13" customWidth="1"/>
    <col min="12544" max="12544" width="50.140625" style="13" bestFit="1" customWidth="1"/>
    <col min="12545" max="12545" width="19.42578125" style="13" bestFit="1" customWidth="1"/>
    <col min="12546" max="12547" width="16" style="13" bestFit="1" customWidth="1"/>
    <col min="12548" max="12798" width="9.140625" style="13"/>
    <col min="12799" max="12799" width="31.7109375" style="13" customWidth="1"/>
    <col min="12800" max="12800" width="50.140625" style="13" bestFit="1" customWidth="1"/>
    <col min="12801" max="12801" width="19.42578125" style="13" bestFit="1" customWidth="1"/>
    <col min="12802" max="12803" width="16" style="13" bestFit="1" customWidth="1"/>
    <col min="12804" max="13054" width="9.140625" style="13"/>
    <col min="13055" max="13055" width="31.7109375" style="13" customWidth="1"/>
    <col min="13056" max="13056" width="50.140625" style="13" bestFit="1" customWidth="1"/>
    <col min="13057" max="13057" width="19.42578125" style="13" bestFit="1" customWidth="1"/>
    <col min="13058" max="13059" width="16" style="13" bestFit="1" customWidth="1"/>
    <col min="13060" max="13310" width="9.140625" style="13"/>
    <col min="13311" max="13311" width="31.7109375" style="13" customWidth="1"/>
    <col min="13312" max="13312" width="50.140625" style="13" bestFit="1" customWidth="1"/>
    <col min="13313" max="13313" width="19.42578125" style="13" bestFit="1" customWidth="1"/>
    <col min="13314" max="13315" width="16" style="13" bestFit="1" customWidth="1"/>
    <col min="13316" max="13566" width="9.140625" style="13"/>
    <col min="13567" max="13567" width="31.7109375" style="13" customWidth="1"/>
    <col min="13568" max="13568" width="50.140625" style="13" bestFit="1" customWidth="1"/>
    <col min="13569" max="13569" width="19.42578125" style="13" bestFit="1" customWidth="1"/>
    <col min="13570" max="13571" width="16" style="13" bestFit="1" customWidth="1"/>
    <col min="13572" max="13822" width="9.140625" style="13"/>
    <col min="13823" max="13823" width="31.7109375" style="13" customWidth="1"/>
    <col min="13824" max="13824" width="50.140625" style="13" bestFit="1" customWidth="1"/>
    <col min="13825" max="13825" width="19.42578125" style="13" bestFit="1" customWidth="1"/>
    <col min="13826" max="13827" width="16" style="13" bestFit="1" customWidth="1"/>
    <col min="13828" max="14078" width="9.140625" style="13"/>
    <col min="14079" max="14079" width="31.7109375" style="13" customWidth="1"/>
    <col min="14080" max="14080" width="50.140625" style="13" bestFit="1" customWidth="1"/>
    <col min="14081" max="14081" width="19.42578125" style="13" bestFit="1" customWidth="1"/>
    <col min="14082" max="14083" width="16" style="13" bestFit="1" customWidth="1"/>
    <col min="14084" max="14334" width="9.140625" style="13"/>
    <col min="14335" max="14335" width="31.7109375" style="13" customWidth="1"/>
    <col min="14336" max="14336" width="50.140625" style="13" bestFit="1" customWidth="1"/>
    <col min="14337" max="14337" width="19.42578125" style="13" bestFit="1" customWidth="1"/>
    <col min="14338" max="14339" width="16" style="13" bestFit="1" customWidth="1"/>
    <col min="14340" max="14590" width="9.140625" style="13"/>
    <col min="14591" max="14591" width="31.7109375" style="13" customWidth="1"/>
    <col min="14592" max="14592" width="50.140625" style="13" bestFit="1" customWidth="1"/>
    <col min="14593" max="14593" width="19.42578125" style="13" bestFit="1" customWidth="1"/>
    <col min="14594" max="14595" width="16" style="13" bestFit="1" customWidth="1"/>
    <col min="14596" max="14846" width="9.140625" style="13"/>
    <col min="14847" max="14847" width="31.7109375" style="13" customWidth="1"/>
    <col min="14848" max="14848" width="50.140625" style="13" bestFit="1" customWidth="1"/>
    <col min="14849" max="14849" width="19.42578125" style="13" bestFit="1" customWidth="1"/>
    <col min="14850" max="14851" width="16" style="13" bestFit="1" customWidth="1"/>
    <col min="14852" max="15102" width="9.140625" style="13"/>
    <col min="15103" max="15103" width="31.7109375" style="13" customWidth="1"/>
    <col min="15104" max="15104" width="50.140625" style="13" bestFit="1" customWidth="1"/>
    <col min="15105" max="15105" width="19.42578125" style="13" bestFit="1" customWidth="1"/>
    <col min="15106" max="15107" width="16" style="13" bestFit="1" customWidth="1"/>
    <col min="15108" max="15358" width="9.140625" style="13"/>
    <col min="15359" max="15359" width="31.7109375" style="13" customWidth="1"/>
    <col min="15360" max="15360" width="50.140625" style="13" bestFit="1" customWidth="1"/>
    <col min="15361" max="15361" width="19.42578125" style="13" bestFit="1" customWidth="1"/>
    <col min="15362" max="15363" width="16" style="13" bestFit="1" customWidth="1"/>
    <col min="15364" max="15614" width="9.140625" style="13"/>
    <col min="15615" max="15615" width="31.7109375" style="13" customWidth="1"/>
    <col min="15616" max="15616" width="50.140625" style="13" bestFit="1" customWidth="1"/>
    <col min="15617" max="15617" width="19.42578125" style="13" bestFit="1" customWidth="1"/>
    <col min="15618" max="15619" width="16" style="13" bestFit="1" customWidth="1"/>
    <col min="15620" max="15870" width="9.140625" style="13"/>
    <col min="15871" max="15871" width="31.7109375" style="13" customWidth="1"/>
    <col min="15872" max="15872" width="50.140625" style="13" bestFit="1" customWidth="1"/>
    <col min="15873" max="15873" width="19.42578125" style="13" bestFit="1" customWidth="1"/>
    <col min="15874" max="15875" width="16" style="13" bestFit="1" customWidth="1"/>
    <col min="15876" max="16126" width="9.140625" style="13"/>
    <col min="16127" max="16127" width="31.7109375" style="13" customWidth="1"/>
    <col min="16128" max="16128" width="50.140625" style="13" bestFit="1" customWidth="1"/>
    <col min="16129" max="16129" width="19.42578125" style="13" bestFit="1" customWidth="1"/>
    <col min="16130" max="16131" width="16" style="13" bestFit="1" customWidth="1"/>
    <col min="16132" max="16384" width="9.140625" style="13"/>
  </cols>
  <sheetData>
    <row r="1" spans="1:43" s="22" customFormat="1">
      <c r="D1" s="268" t="s">
        <v>126</v>
      </c>
      <c r="E1" s="268"/>
      <c r="F1" s="268"/>
      <c r="G1" s="268"/>
    </row>
    <row r="2" spans="1:43" s="38" customFormat="1">
      <c r="D2" s="269" t="s">
        <v>67</v>
      </c>
      <c r="E2" s="269"/>
      <c r="F2" s="269"/>
      <c r="G2" s="269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spans="1:43" s="38" customFormat="1" ht="15.75" customHeight="1">
      <c r="D3" s="269" t="s">
        <v>68</v>
      </c>
      <c r="E3" s="269"/>
      <c r="F3" s="269"/>
      <c r="G3" s="269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</row>
    <row r="4" spans="1:43" ht="20.25" customHeight="1">
      <c r="C4" s="334"/>
      <c r="D4" s="334"/>
    </row>
    <row r="5" spans="1:43" s="3" customFormat="1" ht="54.75" customHeight="1">
      <c r="A5" s="335" t="s">
        <v>83</v>
      </c>
      <c r="B5" s="335"/>
      <c r="C5" s="335"/>
      <c r="D5" s="335"/>
    </row>
    <row r="6" spans="1:43" s="3" customFormat="1">
      <c r="A6" s="338" t="s">
        <v>14</v>
      </c>
      <c r="B6" s="338"/>
      <c r="C6" s="338"/>
      <c r="D6" s="338"/>
    </row>
    <row r="8" spans="1:43" ht="20.25" customHeight="1">
      <c r="A8" s="336" t="s">
        <v>51</v>
      </c>
      <c r="B8" s="330"/>
      <c r="C8" s="330"/>
      <c r="D8" s="330"/>
    </row>
    <row r="9" spans="1:43">
      <c r="A9" s="14" t="s">
        <v>0</v>
      </c>
      <c r="B9" s="336" t="s">
        <v>1</v>
      </c>
      <c r="C9" s="330"/>
      <c r="D9" s="330"/>
    </row>
    <row r="10" spans="1:43">
      <c r="A10" s="15">
        <v>1090</v>
      </c>
      <c r="B10" s="337" t="s">
        <v>12</v>
      </c>
      <c r="C10" s="330"/>
      <c r="D10" s="330"/>
    </row>
    <row r="11" spans="1:43">
      <c r="A11" s="15"/>
      <c r="B11" s="330"/>
      <c r="C11" s="330"/>
      <c r="D11" s="330"/>
    </row>
    <row r="12" spans="1:43">
      <c r="A12" s="327" t="s">
        <v>2</v>
      </c>
      <c r="B12" s="328"/>
      <c r="C12" s="328"/>
      <c r="D12" s="329"/>
    </row>
    <row r="13" spans="1:43">
      <c r="A13" s="15"/>
      <c r="B13" s="330"/>
      <c r="C13" s="330"/>
      <c r="D13" s="330"/>
    </row>
    <row r="14" spans="1:43" ht="77.25" customHeight="1">
      <c r="A14" s="15" t="s">
        <v>3</v>
      </c>
      <c r="B14" s="72">
        <v>1090</v>
      </c>
      <c r="C14" s="331" t="s">
        <v>110</v>
      </c>
      <c r="D14" s="331"/>
    </row>
    <row r="15" spans="1:43" ht="42" customHeight="1">
      <c r="A15" s="16" t="s">
        <v>4</v>
      </c>
      <c r="B15" s="71">
        <v>31007</v>
      </c>
      <c r="C15" s="17" t="s">
        <v>52</v>
      </c>
      <c r="D15" s="17" t="s">
        <v>17</v>
      </c>
    </row>
    <row r="16" spans="1:43" ht="57.75" customHeight="1">
      <c r="A16" s="15" t="s">
        <v>5</v>
      </c>
      <c r="B16" s="152" t="s">
        <v>225</v>
      </c>
      <c r="C16" s="18"/>
      <c r="D16" s="18"/>
    </row>
    <row r="17" spans="1:14" ht="63.75" customHeight="1">
      <c r="A17" s="15" t="s">
        <v>6</v>
      </c>
      <c r="B17" s="37" t="s">
        <v>229</v>
      </c>
      <c r="C17" s="18"/>
      <c r="D17" s="18"/>
    </row>
    <row r="18" spans="1:14" ht="51.75">
      <c r="A18" s="15" t="s">
        <v>7</v>
      </c>
      <c r="B18" s="37" t="s">
        <v>64</v>
      </c>
      <c r="C18" s="18"/>
      <c r="D18" s="18"/>
    </row>
    <row r="19" spans="1:14" ht="33" customHeight="1">
      <c r="A19" s="19" t="s">
        <v>53</v>
      </c>
      <c r="B19" s="10" t="s">
        <v>50</v>
      </c>
      <c r="C19" s="18"/>
      <c r="D19" s="18"/>
    </row>
    <row r="20" spans="1:14" ht="15.75" customHeight="1">
      <c r="A20" s="332" t="s">
        <v>9</v>
      </c>
      <c r="B20" s="333"/>
      <c r="C20" s="18"/>
      <c r="D20" s="18"/>
    </row>
    <row r="21" spans="1:14" s="3" customFormat="1" ht="41.25" customHeight="1">
      <c r="A21" s="341" t="s">
        <v>11</v>
      </c>
      <c r="B21" s="5" t="s">
        <v>131</v>
      </c>
      <c r="C21" s="6">
        <v>15</v>
      </c>
      <c r="D21" s="6">
        <v>32</v>
      </c>
    </row>
    <row r="22" spans="1:14" s="3" customFormat="1" ht="24" customHeight="1">
      <c r="A22" s="342"/>
      <c r="B22" s="70" t="s">
        <v>132</v>
      </c>
      <c r="C22" s="229">
        <v>7024.65</v>
      </c>
      <c r="D22" s="69">
        <v>16921.25</v>
      </c>
    </row>
    <row r="23" spans="1:14" s="3" customFormat="1" ht="24" customHeight="1">
      <c r="A23" s="343"/>
      <c r="B23" s="70" t="s">
        <v>227</v>
      </c>
      <c r="C23" s="69">
        <v>0</v>
      </c>
      <c r="D23" s="69">
        <v>2</v>
      </c>
    </row>
    <row r="24" spans="1:14">
      <c r="A24" s="339" t="s">
        <v>10</v>
      </c>
      <c r="B24" s="340"/>
      <c r="C24" s="20">
        <v>492194.8</v>
      </c>
      <c r="D24" s="20">
        <v>1173725.8</v>
      </c>
    </row>
    <row r="26" spans="1:14" s="147" customFormat="1">
      <c r="A26" s="267" t="s">
        <v>128</v>
      </c>
      <c r="B26" s="267"/>
      <c r="C26" s="267"/>
      <c r="D26" s="267"/>
      <c r="E26" s="267"/>
      <c r="F26" s="267"/>
      <c r="G26" s="267"/>
      <c r="H26" s="267"/>
      <c r="L26" s="165"/>
      <c r="N26" s="165"/>
    </row>
    <row r="27" spans="1:14" s="147" customFormat="1">
      <c r="A27" s="148" t="s">
        <v>129</v>
      </c>
      <c r="B27" s="148"/>
      <c r="C27" s="148"/>
      <c r="D27" s="148"/>
      <c r="E27" s="148"/>
      <c r="I27" s="149"/>
    </row>
  </sheetData>
  <autoFilter ref="D1:D27"/>
  <mergeCells count="17">
    <mergeCell ref="A8:D8"/>
    <mergeCell ref="B9:D9"/>
    <mergeCell ref="B10:D10"/>
    <mergeCell ref="A6:D6"/>
    <mergeCell ref="A24:B24"/>
    <mergeCell ref="B11:D11"/>
    <mergeCell ref="A21:A23"/>
    <mergeCell ref="D1:G1"/>
    <mergeCell ref="D2:G2"/>
    <mergeCell ref="D3:G3"/>
    <mergeCell ref="C4:D4"/>
    <mergeCell ref="A5:D5"/>
    <mergeCell ref="A12:D12"/>
    <mergeCell ref="B13:D13"/>
    <mergeCell ref="C14:D14"/>
    <mergeCell ref="A20:B20"/>
    <mergeCell ref="A26:H26"/>
  </mergeCells>
  <printOptions horizontalCentered="1"/>
  <pageMargins left="0.11811023622047245" right="0.11811023622047245" top="0.15748031496062992" bottom="0.15748031496062992" header="0.11811023622047245" footer="0.11811023622047245"/>
  <pageSetup paperSize="9" scale="70" orientation="portrait" r:id="rId1"/>
  <rowBreaks count="1" manualBreakCount="1">
    <brk id="27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24"/>
  <sheetViews>
    <sheetView topLeftCell="A6" zoomScaleNormal="100" workbookViewId="0">
      <selection activeCell="H13" sqref="H13"/>
    </sheetView>
  </sheetViews>
  <sheetFormatPr defaultRowHeight="17.25"/>
  <cols>
    <col min="1" max="1" width="4" style="3" customWidth="1"/>
    <col min="2" max="2" width="44.85546875" style="3" customWidth="1"/>
    <col min="3" max="3" width="66.5703125" style="3" customWidth="1"/>
    <col min="4" max="4" width="15.42578125" style="3" customWidth="1"/>
    <col min="5" max="5" width="17.42578125" style="3" customWidth="1"/>
    <col min="6" max="6" width="11.28515625" style="3" customWidth="1"/>
    <col min="7" max="16384" width="9.140625" style="3"/>
  </cols>
  <sheetData>
    <row r="1" spans="1:5" s="13" customFormat="1" ht="57" customHeight="1">
      <c r="C1" s="334" t="s">
        <v>125</v>
      </c>
      <c r="D1" s="334"/>
    </row>
    <row r="2" spans="1:5" ht="54.75" customHeight="1">
      <c r="A2" s="335" t="s">
        <v>13</v>
      </c>
      <c r="B2" s="335"/>
      <c r="C2" s="335"/>
      <c r="D2" s="335"/>
    </row>
    <row r="3" spans="1:5">
      <c r="A3" s="338" t="s">
        <v>14</v>
      </c>
      <c r="B3" s="338"/>
      <c r="C3" s="338"/>
      <c r="D3" s="338"/>
    </row>
    <row r="4" spans="1:5">
      <c r="A4" s="2"/>
      <c r="B4" s="2"/>
      <c r="C4" s="2"/>
      <c r="D4" s="2"/>
    </row>
    <row r="5" spans="1:5">
      <c r="A5" s="1" t="s">
        <v>15</v>
      </c>
      <c r="B5" s="2"/>
      <c r="C5" s="2"/>
      <c r="D5" s="2"/>
    </row>
    <row r="7" spans="1:5" ht="21.75" customHeight="1">
      <c r="B7" s="4" t="s">
        <v>0</v>
      </c>
      <c r="C7" s="4" t="s">
        <v>1</v>
      </c>
    </row>
    <row r="8" spans="1:5" ht="21.75" customHeight="1">
      <c r="B8" s="5">
        <v>1090</v>
      </c>
      <c r="C8" s="10" t="s">
        <v>12</v>
      </c>
    </row>
    <row r="9" spans="1:5" ht="21" customHeight="1">
      <c r="B9" s="7" t="s">
        <v>2</v>
      </c>
    </row>
    <row r="10" spans="1:5" ht="15" customHeight="1">
      <c r="B10" s="8"/>
    </row>
    <row r="11" spans="1:5" ht="89.25" customHeight="1">
      <c r="B11" s="4" t="s">
        <v>3</v>
      </c>
      <c r="C11" s="73">
        <v>1090</v>
      </c>
      <c r="D11" s="344" t="s">
        <v>18</v>
      </c>
      <c r="E11" s="344"/>
    </row>
    <row r="12" spans="1:5" ht="21" customHeight="1">
      <c r="B12" s="4" t="s">
        <v>4</v>
      </c>
      <c r="C12" s="73">
        <v>31007</v>
      </c>
      <c r="D12" s="85" t="s">
        <v>16</v>
      </c>
      <c r="E12" s="85" t="s">
        <v>17</v>
      </c>
    </row>
    <row r="13" spans="1:5" ht="52.5" customHeight="1">
      <c r="B13" s="9" t="s">
        <v>5</v>
      </c>
      <c r="C13" s="152" t="s">
        <v>225</v>
      </c>
      <c r="D13" s="83"/>
      <c r="E13" s="83"/>
    </row>
    <row r="14" spans="1:5" ht="39.75" customHeight="1">
      <c r="B14" s="9" t="s">
        <v>6</v>
      </c>
      <c r="C14" s="37" t="s">
        <v>229</v>
      </c>
      <c r="D14" s="83"/>
      <c r="E14" s="83"/>
    </row>
    <row r="15" spans="1:5" ht="43.5" customHeight="1">
      <c r="B15" s="9" t="s">
        <v>7</v>
      </c>
      <c r="C15" s="37" t="s">
        <v>64</v>
      </c>
      <c r="D15" s="83"/>
      <c r="E15" s="83"/>
    </row>
    <row r="16" spans="1:5" ht="31.5" customHeight="1">
      <c r="B16" s="10" t="s">
        <v>8</v>
      </c>
      <c r="C16" s="10" t="s">
        <v>50</v>
      </c>
      <c r="D16" s="83"/>
      <c r="E16" s="83"/>
    </row>
    <row r="17" spans="1:9" ht="19.5" customHeight="1">
      <c r="B17" s="11"/>
      <c r="C17" s="12" t="s">
        <v>9</v>
      </c>
      <c r="D17" s="84"/>
      <c r="E17" s="84"/>
    </row>
    <row r="18" spans="1:9" ht="19.5" customHeight="1">
      <c r="B18" s="341" t="s">
        <v>11</v>
      </c>
      <c r="C18" s="5" t="s">
        <v>131</v>
      </c>
      <c r="D18" s="6">
        <v>15</v>
      </c>
      <c r="E18" s="6">
        <v>32</v>
      </c>
    </row>
    <row r="19" spans="1:9" ht="27" customHeight="1">
      <c r="B19" s="342"/>
      <c r="C19" s="70" t="s">
        <v>132</v>
      </c>
      <c r="D19" s="229">
        <v>7024.65</v>
      </c>
      <c r="E19" s="69">
        <v>16921.25</v>
      </c>
    </row>
    <row r="20" spans="1:9" ht="27" customHeight="1">
      <c r="B20" s="343"/>
      <c r="C20" s="70" t="s">
        <v>226</v>
      </c>
      <c r="D20" s="69">
        <v>0</v>
      </c>
      <c r="E20" s="69">
        <v>2</v>
      </c>
    </row>
    <row r="21" spans="1:9" ht="21.75" customHeight="1">
      <c r="B21" s="339" t="s">
        <v>10</v>
      </c>
      <c r="C21" s="340"/>
      <c r="D21" s="20">
        <v>492194.8</v>
      </c>
      <c r="E21" s="20">
        <v>1173725.8</v>
      </c>
    </row>
    <row r="23" spans="1:9" s="147" customFormat="1">
      <c r="A23" s="267" t="s">
        <v>128</v>
      </c>
      <c r="B23" s="267"/>
      <c r="C23" s="267"/>
      <c r="D23" s="267"/>
      <c r="E23" s="267"/>
      <c r="F23" s="267"/>
      <c r="G23" s="267"/>
      <c r="H23" s="267"/>
    </row>
    <row r="24" spans="1:9" s="147" customFormat="1">
      <c r="A24" s="148" t="s">
        <v>129</v>
      </c>
      <c r="B24" s="148"/>
      <c r="C24" s="148"/>
      <c r="D24" s="148"/>
      <c r="E24" s="148"/>
      <c r="I24" s="149"/>
    </row>
  </sheetData>
  <mergeCells count="7">
    <mergeCell ref="A23:H23"/>
    <mergeCell ref="D11:E11"/>
    <mergeCell ref="C1:D1"/>
    <mergeCell ref="A2:D2"/>
    <mergeCell ref="A3:D3"/>
    <mergeCell ref="B21:C21"/>
    <mergeCell ref="B18:B20"/>
  </mergeCells>
  <pageMargins left="0.19685039370078741" right="0.19685039370078741" top="0.19685039370078741" bottom="0.19685039370078741" header="0.19685039370078741" footer="0.19685039370078741"/>
  <pageSetup paperSize="9" scale="51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52"/>
  <sheetViews>
    <sheetView tabSelected="1" topLeftCell="A40" zoomScaleNormal="100" workbookViewId="0">
      <selection activeCell="A49" sqref="A49:XFD49"/>
    </sheetView>
  </sheetViews>
  <sheetFormatPr defaultColWidth="9.140625" defaultRowHeight="17.25"/>
  <cols>
    <col min="1" max="1" width="19.85546875" style="22" customWidth="1"/>
    <col min="2" max="2" width="44.28515625" style="22" customWidth="1"/>
    <col min="3" max="3" width="17.140625" style="22" customWidth="1"/>
    <col min="4" max="4" width="12.140625" style="22" customWidth="1"/>
    <col min="5" max="5" width="21" style="22" customWidth="1"/>
    <col min="6" max="6" width="15.7109375" style="22" customWidth="1"/>
    <col min="7" max="7" width="22.28515625" style="22" customWidth="1"/>
    <col min="8" max="8" width="11.28515625" style="22" bestFit="1" customWidth="1"/>
    <col min="9" max="16384" width="9.140625" style="22"/>
  </cols>
  <sheetData>
    <row r="1" spans="1:7">
      <c r="F1" s="268" t="s">
        <v>127</v>
      </c>
      <c r="G1" s="268"/>
    </row>
    <row r="2" spans="1:7">
      <c r="E2" s="268" t="s">
        <v>19</v>
      </c>
      <c r="F2" s="268"/>
      <c r="G2" s="268"/>
    </row>
    <row r="3" spans="1:7">
      <c r="E3" s="268" t="s">
        <v>20</v>
      </c>
      <c r="F3" s="268"/>
      <c r="G3" s="268"/>
    </row>
    <row r="4" spans="1:7" ht="9.75" customHeight="1"/>
    <row r="5" spans="1:7" ht="9.75" customHeight="1"/>
    <row r="6" spans="1:7" ht="35.25" customHeight="1">
      <c r="A6" s="348" t="s">
        <v>21</v>
      </c>
      <c r="B6" s="348"/>
      <c r="C6" s="348"/>
      <c r="D6" s="348"/>
      <c r="E6" s="348"/>
      <c r="F6" s="348"/>
      <c r="G6" s="348"/>
    </row>
    <row r="7" spans="1:7">
      <c r="A7" s="349"/>
      <c r="B7" s="349"/>
      <c r="C7" s="349"/>
      <c r="D7" s="349"/>
      <c r="E7" s="349"/>
      <c r="F7" s="349"/>
      <c r="G7" s="349"/>
    </row>
    <row r="8" spans="1:7">
      <c r="A8" s="350" t="s">
        <v>47</v>
      </c>
      <c r="B8" s="280"/>
      <c r="C8" s="280"/>
      <c r="D8" s="280"/>
      <c r="E8" s="280"/>
      <c r="F8" s="280"/>
      <c r="G8" s="352" t="s">
        <v>48</v>
      </c>
    </row>
    <row r="9" spans="1:7" ht="16.5" customHeight="1">
      <c r="A9" s="355" t="s">
        <v>22</v>
      </c>
      <c r="B9" s="351" t="s">
        <v>23</v>
      </c>
      <c r="C9" s="351" t="s">
        <v>49</v>
      </c>
      <c r="D9" s="351" t="s">
        <v>24</v>
      </c>
      <c r="E9" s="351" t="s">
        <v>25</v>
      </c>
      <c r="F9" s="351" t="s">
        <v>26</v>
      </c>
      <c r="G9" s="353"/>
    </row>
    <row r="10" spans="1:7" ht="96" customHeight="1">
      <c r="A10" s="356"/>
      <c r="B10" s="351"/>
      <c r="C10" s="351"/>
      <c r="D10" s="351"/>
      <c r="E10" s="351"/>
      <c r="F10" s="351"/>
      <c r="G10" s="354"/>
    </row>
    <row r="11" spans="1:7" ht="36" customHeight="1">
      <c r="A11" s="345" t="s">
        <v>178</v>
      </c>
      <c r="B11" s="346"/>
      <c r="C11" s="346"/>
      <c r="D11" s="346"/>
      <c r="E11" s="346"/>
      <c r="F11" s="347"/>
      <c r="G11" s="58">
        <f>+G12</f>
        <v>1173725.8400000001</v>
      </c>
    </row>
    <row r="12" spans="1:7" s="203" customFormat="1" ht="28.5" customHeight="1">
      <c r="A12" s="208" t="s">
        <v>180</v>
      </c>
      <c r="B12" s="208" t="s">
        <v>181</v>
      </c>
      <c r="C12" s="208" t="s">
        <v>179</v>
      </c>
      <c r="D12" s="357" t="s">
        <v>73</v>
      </c>
      <c r="E12" s="358"/>
      <c r="F12" s="359"/>
      <c r="G12" s="209">
        <f>+G13</f>
        <v>1173725.8400000001</v>
      </c>
    </row>
    <row r="13" spans="1:7" s="203" customFormat="1" ht="41.25" customHeight="1">
      <c r="A13" s="208" t="s">
        <v>230</v>
      </c>
      <c r="B13" s="230" t="s">
        <v>41</v>
      </c>
      <c r="C13" s="205"/>
      <c r="D13" s="206"/>
      <c r="E13" s="206"/>
      <c r="F13" s="207"/>
      <c r="G13" s="209">
        <f>+G14</f>
        <v>1173725.8400000001</v>
      </c>
    </row>
    <row r="14" spans="1:7" ht="30" customHeight="1">
      <c r="A14" s="204" t="s">
        <v>79</v>
      </c>
      <c r="B14" s="36"/>
      <c r="C14" s="36"/>
      <c r="D14" s="36"/>
      <c r="E14" s="36"/>
      <c r="F14" s="75"/>
      <c r="G14" s="58">
        <f>SUM(G15:G48)</f>
        <v>1173725.8400000001</v>
      </c>
    </row>
    <row r="15" spans="1:7" ht="33.75" customHeight="1">
      <c r="A15" s="74" t="s">
        <v>134</v>
      </c>
      <c r="B15" s="76" t="s">
        <v>133</v>
      </c>
      <c r="C15" s="77" t="s">
        <v>80</v>
      </c>
      <c r="D15" s="77" t="s">
        <v>27</v>
      </c>
      <c r="E15" s="247">
        <f>32377.68*1000</f>
        <v>32377680</v>
      </c>
      <c r="F15" s="77">
        <v>1</v>
      </c>
      <c r="G15" s="67">
        <f t="shared" ref="G15:G30" si="0">+E15*F15/1000</f>
        <v>32377.68</v>
      </c>
    </row>
    <row r="16" spans="1:7" ht="33.75" customHeight="1">
      <c r="A16" s="74" t="s">
        <v>135</v>
      </c>
      <c r="B16" s="76" t="s">
        <v>133</v>
      </c>
      <c r="C16" s="77" t="s">
        <v>80</v>
      </c>
      <c r="D16" s="77" t="s">
        <v>27</v>
      </c>
      <c r="E16" s="360">
        <f>30605.84*1000</f>
        <v>30605840</v>
      </c>
      <c r="F16" s="77">
        <v>1</v>
      </c>
      <c r="G16" s="67">
        <f t="shared" si="0"/>
        <v>30605.84</v>
      </c>
    </row>
    <row r="17" spans="1:7" ht="33.75" customHeight="1">
      <c r="A17" s="74" t="s">
        <v>136</v>
      </c>
      <c r="B17" s="76" t="s">
        <v>133</v>
      </c>
      <c r="C17" s="77" t="s">
        <v>80</v>
      </c>
      <c r="D17" s="77" t="s">
        <v>27</v>
      </c>
      <c r="E17" s="360">
        <v>42612090</v>
      </c>
      <c r="F17" s="77">
        <v>1</v>
      </c>
      <c r="G17" s="67">
        <f t="shared" si="0"/>
        <v>42612.09</v>
      </c>
    </row>
    <row r="18" spans="1:7" ht="33.75" customHeight="1">
      <c r="A18" s="74" t="s">
        <v>137</v>
      </c>
      <c r="B18" s="76" t="s">
        <v>133</v>
      </c>
      <c r="C18" s="77" t="s">
        <v>80</v>
      </c>
      <c r="D18" s="77" t="s">
        <v>27</v>
      </c>
      <c r="E18" s="360">
        <v>26486320</v>
      </c>
      <c r="F18" s="77">
        <v>1</v>
      </c>
      <c r="G18" s="67">
        <f t="shared" si="0"/>
        <v>26486.32</v>
      </c>
    </row>
    <row r="19" spans="1:7" ht="33.75" customHeight="1">
      <c r="A19" s="74" t="s">
        <v>138</v>
      </c>
      <c r="B19" s="76" t="s">
        <v>133</v>
      </c>
      <c r="C19" s="77" t="s">
        <v>80</v>
      </c>
      <c r="D19" s="77" t="s">
        <v>27</v>
      </c>
      <c r="E19" s="360">
        <v>19191770</v>
      </c>
      <c r="F19" s="77">
        <v>1</v>
      </c>
      <c r="G19" s="67">
        <f t="shared" si="0"/>
        <v>19191.77</v>
      </c>
    </row>
    <row r="20" spans="1:7" ht="33.75" customHeight="1">
      <c r="A20" s="74" t="s">
        <v>139</v>
      </c>
      <c r="B20" s="76" t="s">
        <v>133</v>
      </c>
      <c r="C20" s="77" t="s">
        <v>80</v>
      </c>
      <c r="D20" s="77" t="s">
        <v>27</v>
      </c>
      <c r="E20" s="247">
        <v>33780490</v>
      </c>
      <c r="F20" s="77">
        <v>1</v>
      </c>
      <c r="G20" s="67">
        <f t="shared" si="0"/>
        <v>33780.49</v>
      </c>
    </row>
    <row r="21" spans="1:7" ht="33.75" customHeight="1">
      <c r="A21" s="74" t="s">
        <v>140</v>
      </c>
      <c r="B21" s="76" t="s">
        <v>133</v>
      </c>
      <c r="C21" s="77" t="s">
        <v>80</v>
      </c>
      <c r="D21" s="77" t="s">
        <v>27</v>
      </c>
      <c r="E21" s="247">
        <v>41916100</v>
      </c>
      <c r="F21" s="77">
        <v>1</v>
      </c>
      <c r="G21" s="67">
        <f t="shared" si="0"/>
        <v>41916.1</v>
      </c>
    </row>
    <row r="22" spans="1:7" ht="33.75" customHeight="1">
      <c r="A22" s="74" t="s">
        <v>141</v>
      </c>
      <c r="B22" s="76" t="s">
        <v>133</v>
      </c>
      <c r="C22" s="77" t="s">
        <v>80</v>
      </c>
      <c r="D22" s="77" t="s">
        <v>27</v>
      </c>
      <c r="E22" s="247">
        <v>36332480</v>
      </c>
      <c r="F22" s="77">
        <v>1</v>
      </c>
      <c r="G22" s="67">
        <f t="shared" si="0"/>
        <v>36332.480000000003</v>
      </c>
    </row>
    <row r="23" spans="1:7" ht="33.75" customHeight="1">
      <c r="A23" s="74" t="s">
        <v>142</v>
      </c>
      <c r="B23" s="76" t="s">
        <v>133</v>
      </c>
      <c r="C23" s="77" t="s">
        <v>80</v>
      </c>
      <c r="D23" s="77" t="s">
        <v>27</v>
      </c>
      <c r="E23" s="247">
        <v>17107750</v>
      </c>
      <c r="F23" s="77">
        <v>1</v>
      </c>
      <c r="G23" s="67">
        <f t="shared" si="0"/>
        <v>17107.75</v>
      </c>
    </row>
    <row r="24" spans="1:7" ht="33.75" customHeight="1">
      <c r="A24" s="74" t="s">
        <v>143</v>
      </c>
      <c r="B24" s="76" t="s">
        <v>133</v>
      </c>
      <c r="C24" s="77" t="s">
        <v>80</v>
      </c>
      <c r="D24" s="77" t="s">
        <v>27</v>
      </c>
      <c r="E24" s="247">
        <v>28690580</v>
      </c>
      <c r="F24" s="77">
        <v>1</v>
      </c>
      <c r="G24" s="67">
        <f t="shared" si="0"/>
        <v>28690.58</v>
      </c>
    </row>
    <row r="25" spans="1:7" ht="33.75" customHeight="1">
      <c r="A25" s="74" t="s">
        <v>144</v>
      </c>
      <c r="B25" s="76" t="s">
        <v>133</v>
      </c>
      <c r="C25" s="77" t="s">
        <v>80</v>
      </c>
      <c r="D25" s="77" t="s">
        <v>27</v>
      </c>
      <c r="E25" s="247">
        <v>40308080</v>
      </c>
      <c r="F25" s="77">
        <v>1</v>
      </c>
      <c r="G25" s="67">
        <f t="shared" si="0"/>
        <v>40308.080000000002</v>
      </c>
    </row>
    <row r="26" spans="1:7" ht="33.75" customHeight="1">
      <c r="A26" s="74" t="s">
        <v>145</v>
      </c>
      <c r="B26" s="76" t="s">
        <v>133</v>
      </c>
      <c r="C26" s="77" t="s">
        <v>80</v>
      </c>
      <c r="D26" s="77" t="s">
        <v>27</v>
      </c>
      <c r="E26" s="247">
        <v>48433270</v>
      </c>
      <c r="F26" s="77">
        <v>1</v>
      </c>
      <c r="G26" s="67">
        <f t="shared" si="0"/>
        <v>48433.27</v>
      </c>
    </row>
    <row r="27" spans="1:7" ht="33.75" customHeight="1">
      <c r="A27" s="74" t="s">
        <v>146</v>
      </c>
      <c r="B27" s="76" t="s">
        <v>133</v>
      </c>
      <c r="C27" s="77" t="s">
        <v>80</v>
      </c>
      <c r="D27" s="77" t="s">
        <v>27</v>
      </c>
      <c r="E27" s="247">
        <v>42473730</v>
      </c>
      <c r="F27" s="77">
        <v>1</v>
      </c>
      <c r="G27" s="67">
        <f t="shared" si="0"/>
        <v>42473.73</v>
      </c>
    </row>
    <row r="28" spans="1:7" ht="33.75" customHeight="1">
      <c r="A28" s="74" t="s">
        <v>147</v>
      </c>
      <c r="B28" s="76" t="s">
        <v>133</v>
      </c>
      <c r="C28" s="77" t="s">
        <v>80</v>
      </c>
      <c r="D28" s="77" t="s">
        <v>27</v>
      </c>
      <c r="E28" s="247">
        <v>28907440</v>
      </c>
      <c r="F28" s="77">
        <v>1</v>
      </c>
      <c r="G28" s="67">
        <f t="shared" si="0"/>
        <v>28907.439999999999</v>
      </c>
    </row>
    <row r="29" spans="1:7" ht="33.75" customHeight="1">
      <c r="A29" s="74" t="s">
        <v>148</v>
      </c>
      <c r="B29" s="76" t="s">
        <v>133</v>
      </c>
      <c r="C29" s="77" t="s">
        <v>80</v>
      </c>
      <c r="D29" s="77" t="s">
        <v>27</v>
      </c>
      <c r="E29" s="247">
        <v>22971140</v>
      </c>
      <c r="F29" s="77">
        <v>1</v>
      </c>
      <c r="G29" s="67">
        <f t="shared" ref="G29" si="1">+E29*F29/1000</f>
        <v>22971.14</v>
      </c>
    </row>
    <row r="30" spans="1:7" ht="33.75" customHeight="1">
      <c r="A30" s="74" t="s">
        <v>149</v>
      </c>
      <c r="B30" s="76" t="s">
        <v>133</v>
      </c>
      <c r="C30" s="77" t="s">
        <v>80</v>
      </c>
      <c r="D30" s="77" t="s">
        <v>27</v>
      </c>
      <c r="E30" s="361">
        <v>28648070</v>
      </c>
      <c r="F30" s="77">
        <v>1</v>
      </c>
      <c r="G30" s="67">
        <f t="shared" si="0"/>
        <v>28648.07</v>
      </c>
    </row>
    <row r="31" spans="1:7" ht="33.75" customHeight="1">
      <c r="A31" s="74" t="s">
        <v>152</v>
      </c>
      <c r="B31" s="76" t="s">
        <v>133</v>
      </c>
      <c r="C31" s="77" t="s">
        <v>80</v>
      </c>
      <c r="D31" s="77" t="s">
        <v>27</v>
      </c>
      <c r="E31" s="361">
        <v>27188850</v>
      </c>
      <c r="F31" s="77">
        <v>1</v>
      </c>
      <c r="G31" s="67">
        <f t="shared" ref="G31:G46" si="2">+E31*F31/1000</f>
        <v>27188.85</v>
      </c>
    </row>
    <row r="32" spans="1:7" ht="33.75" customHeight="1">
      <c r="A32" s="74" t="s">
        <v>163</v>
      </c>
      <c r="B32" s="76" t="s">
        <v>133</v>
      </c>
      <c r="C32" s="77" t="s">
        <v>80</v>
      </c>
      <c r="D32" s="77" t="s">
        <v>27</v>
      </c>
      <c r="E32" s="361">
        <v>6033550</v>
      </c>
      <c r="F32" s="77">
        <v>1</v>
      </c>
      <c r="G32" s="67">
        <f t="shared" si="2"/>
        <v>6033.55</v>
      </c>
    </row>
    <row r="33" spans="1:7" ht="33.75" customHeight="1">
      <c r="A33" s="74" t="s">
        <v>164</v>
      </c>
      <c r="B33" s="76" t="s">
        <v>133</v>
      </c>
      <c r="C33" s="77" t="s">
        <v>80</v>
      </c>
      <c r="D33" s="77" t="s">
        <v>27</v>
      </c>
      <c r="E33" s="361">
        <v>65886130.000000007</v>
      </c>
      <c r="F33" s="77">
        <v>1</v>
      </c>
      <c r="G33" s="67">
        <f t="shared" si="2"/>
        <v>65886.13</v>
      </c>
    </row>
    <row r="34" spans="1:7" ht="33.75" customHeight="1">
      <c r="A34" s="74" t="s">
        <v>165</v>
      </c>
      <c r="B34" s="76" t="s">
        <v>133</v>
      </c>
      <c r="C34" s="77" t="s">
        <v>80</v>
      </c>
      <c r="D34" s="77" t="s">
        <v>27</v>
      </c>
      <c r="E34" s="362">
        <v>22260730</v>
      </c>
      <c r="F34" s="77">
        <v>1</v>
      </c>
      <c r="G34" s="67">
        <f t="shared" si="2"/>
        <v>22260.73</v>
      </c>
    </row>
    <row r="35" spans="1:7" ht="33.75" customHeight="1">
      <c r="A35" s="74" t="s">
        <v>166</v>
      </c>
      <c r="B35" s="76" t="s">
        <v>133</v>
      </c>
      <c r="C35" s="77" t="s">
        <v>80</v>
      </c>
      <c r="D35" s="77" t="s">
        <v>27</v>
      </c>
      <c r="E35" s="362">
        <v>57216700</v>
      </c>
      <c r="F35" s="77">
        <v>1</v>
      </c>
      <c r="G35" s="67">
        <f t="shared" si="2"/>
        <v>57216.7</v>
      </c>
    </row>
    <row r="36" spans="1:7" ht="33.75" customHeight="1">
      <c r="A36" s="74" t="s">
        <v>167</v>
      </c>
      <c r="B36" s="76" t="s">
        <v>133</v>
      </c>
      <c r="C36" s="77" t="s">
        <v>80</v>
      </c>
      <c r="D36" s="77" t="s">
        <v>27</v>
      </c>
      <c r="E36" s="362">
        <v>46511960</v>
      </c>
      <c r="F36" s="77">
        <v>1</v>
      </c>
      <c r="G36" s="67">
        <f t="shared" si="2"/>
        <v>46511.96</v>
      </c>
    </row>
    <row r="37" spans="1:7" ht="33.75" customHeight="1">
      <c r="A37" s="74" t="s">
        <v>168</v>
      </c>
      <c r="B37" s="76" t="s">
        <v>133</v>
      </c>
      <c r="C37" s="77" t="s">
        <v>80</v>
      </c>
      <c r="D37" s="77" t="s">
        <v>27</v>
      </c>
      <c r="E37" s="362">
        <v>26539090</v>
      </c>
      <c r="F37" s="77">
        <v>1</v>
      </c>
      <c r="G37" s="67">
        <f t="shared" si="2"/>
        <v>26539.09</v>
      </c>
    </row>
    <row r="38" spans="1:7" ht="33.75" customHeight="1">
      <c r="A38" s="74" t="s">
        <v>169</v>
      </c>
      <c r="B38" s="76" t="s">
        <v>133</v>
      </c>
      <c r="C38" s="77" t="s">
        <v>80</v>
      </c>
      <c r="D38" s="77" t="s">
        <v>27</v>
      </c>
      <c r="E38" s="361">
        <v>44776160</v>
      </c>
      <c r="F38" s="77">
        <v>1</v>
      </c>
      <c r="G38" s="67">
        <f t="shared" si="2"/>
        <v>44776.160000000003</v>
      </c>
    </row>
    <row r="39" spans="1:7" ht="33.75" customHeight="1">
      <c r="A39" s="74" t="s">
        <v>170</v>
      </c>
      <c r="B39" s="76" t="s">
        <v>133</v>
      </c>
      <c r="C39" s="77" t="s">
        <v>80</v>
      </c>
      <c r="D39" s="77" t="s">
        <v>27</v>
      </c>
      <c r="E39" s="361">
        <v>17585870</v>
      </c>
      <c r="F39" s="77">
        <v>1</v>
      </c>
      <c r="G39" s="67">
        <f t="shared" si="2"/>
        <v>17585.87</v>
      </c>
    </row>
    <row r="40" spans="1:7" ht="33.75" customHeight="1">
      <c r="A40" s="74" t="s">
        <v>171</v>
      </c>
      <c r="B40" s="76" t="s">
        <v>133</v>
      </c>
      <c r="C40" s="77" t="s">
        <v>80</v>
      </c>
      <c r="D40" s="77" t="s">
        <v>27</v>
      </c>
      <c r="E40" s="361">
        <v>39736870</v>
      </c>
      <c r="F40" s="77">
        <v>1</v>
      </c>
      <c r="G40" s="67">
        <f t="shared" si="2"/>
        <v>39736.870000000003</v>
      </c>
    </row>
    <row r="41" spans="1:7" ht="33.75" customHeight="1">
      <c r="A41" s="74" t="s">
        <v>172</v>
      </c>
      <c r="B41" s="76" t="s">
        <v>133</v>
      </c>
      <c r="C41" s="77" t="s">
        <v>80</v>
      </c>
      <c r="D41" s="77" t="s">
        <v>27</v>
      </c>
      <c r="E41" s="361">
        <v>39821990</v>
      </c>
      <c r="F41" s="77">
        <v>1</v>
      </c>
      <c r="G41" s="67">
        <f t="shared" si="2"/>
        <v>39821.99</v>
      </c>
    </row>
    <row r="42" spans="1:7" ht="33.75" customHeight="1">
      <c r="A42" s="74" t="s">
        <v>173</v>
      </c>
      <c r="B42" s="76" t="s">
        <v>133</v>
      </c>
      <c r="C42" s="77" t="s">
        <v>80</v>
      </c>
      <c r="D42" s="77" t="s">
        <v>27</v>
      </c>
      <c r="E42" s="362">
        <v>45173140</v>
      </c>
      <c r="F42" s="77">
        <v>1</v>
      </c>
      <c r="G42" s="67">
        <f t="shared" si="2"/>
        <v>45173.14</v>
      </c>
    </row>
    <row r="43" spans="1:7" ht="33.75" customHeight="1">
      <c r="A43" s="74" t="s">
        <v>174</v>
      </c>
      <c r="B43" s="76" t="s">
        <v>133</v>
      </c>
      <c r="C43" s="77" t="s">
        <v>80</v>
      </c>
      <c r="D43" s="77" t="s">
        <v>27</v>
      </c>
      <c r="E43" s="361">
        <v>29965640</v>
      </c>
      <c r="F43" s="77">
        <v>1</v>
      </c>
      <c r="G43" s="67">
        <f t="shared" si="2"/>
        <v>29965.64</v>
      </c>
    </row>
    <row r="44" spans="1:7" ht="33.75" customHeight="1">
      <c r="A44" s="74" t="s">
        <v>175</v>
      </c>
      <c r="B44" s="76" t="s">
        <v>133</v>
      </c>
      <c r="C44" s="77" t="s">
        <v>80</v>
      </c>
      <c r="D44" s="77" t="s">
        <v>27</v>
      </c>
      <c r="E44" s="361">
        <v>47307980</v>
      </c>
      <c r="F44" s="77">
        <v>1</v>
      </c>
      <c r="G44" s="67">
        <f t="shared" si="2"/>
        <v>47307.98</v>
      </c>
    </row>
    <row r="45" spans="1:7" ht="33.75" customHeight="1">
      <c r="A45" s="74" t="s">
        <v>176</v>
      </c>
      <c r="B45" s="76" t="s">
        <v>133</v>
      </c>
      <c r="C45" s="77" t="s">
        <v>80</v>
      </c>
      <c r="D45" s="77" t="s">
        <v>27</v>
      </c>
      <c r="E45" s="361">
        <v>27226340</v>
      </c>
      <c r="F45" s="77">
        <v>1</v>
      </c>
      <c r="G45" s="67">
        <f t="shared" si="2"/>
        <v>27226.34</v>
      </c>
    </row>
    <row r="46" spans="1:7" ht="33.75" customHeight="1">
      <c r="A46" s="74" t="s">
        <v>177</v>
      </c>
      <c r="B46" s="76" t="s">
        <v>133</v>
      </c>
      <c r="C46" s="77" t="s">
        <v>80</v>
      </c>
      <c r="D46" s="77" t="s">
        <v>27</v>
      </c>
      <c r="E46" s="361">
        <v>24095010</v>
      </c>
      <c r="F46" s="77">
        <v>1</v>
      </c>
      <c r="G46" s="67">
        <f t="shared" si="2"/>
        <v>24095.01</v>
      </c>
    </row>
    <row r="47" spans="1:7" ht="46.5" customHeight="1">
      <c r="A47" s="74" t="s">
        <v>150</v>
      </c>
      <c r="B47" s="76" t="s">
        <v>81</v>
      </c>
      <c r="C47" s="77" t="s">
        <v>80</v>
      </c>
      <c r="D47" s="77" t="s">
        <v>27</v>
      </c>
      <c r="E47" s="362">
        <v>30056580</v>
      </c>
      <c r="F47" s="77">
        <v>1</v>
      </c>
      <c r="G47" s="67">
        <f>+E47*F47/1000</f>
        <v>30056.58</v>
      </c>
    </row>
    <row r="48" spans="1:7" ht="41.25" customHeight="1">
      <c r="A48" s="74" t="s">
        <v>151</v>
      </c>
      <c r="B48" s="76" t="s">
        <v>81</v>
      </c>
      <c r="C48" s="77" t="s">
        <v>80</v>
      </c>
      <c r="D48" s="77" t="s">
        <v>27</v>
      </c>
      <c r="E48" s="362">
        <v>55500420</v>
      </c>
      <c r="F48" s="77">
        <v>1</v>
      </c>
      <c r="G48" s="67">
        <f>+E48*F48/1000</f>
        <v>55500.42</v>
      </c>
    </row>
    <row r="49" spans="1:8" ht="16.5" customHeight="1">
      <c r="A49" s="177"/>
      <c r="B49" s="178"/>
      <c r="C49" s="179"/>
      <c r="D49" s="179"/>
      <c r="E49" s="179"/>
      <c r="F49" s="179"/>
      <c r="G49" s="210"/>
    </row>
    <row r="50" spans="1:8">
      <c r="A50" s="177"/>
      <c r="B50" s="178"/>
      <c r="C50" s="179"/>
      <c r="D50" s="179"/>
      <c r="E50" s="180"/>
      <c r="F50" s="179"/>
      <c r="G50" s="181"/>
    </row>
    <row r="51" spans="1:8" s="147" customFormat="1">
      <c r="A51" s="267" t="s">
        <v>128</v>
      </c>
      <c r="B51" s="267"/>
      <c r="C51" s="267"/>
      <c r="D51" s="267"/>
      <c r="E51" s="267"/>
      <c r="F51" s="267"/>
      <c r="G51" s="267"/>
    </row>
    <row r="52" spans="1:8" s="147" customFormat="1">
      <c r="A52" s="148" t="s">
        <v>129</v>
      </c>
      <c r="B52" s="148"/>
      <c r="C52" s="148"/>
      <c r="D52" s="148"/>
      <c r="E52" s="148"/>
      <c r="H52" s="149"/>
    </row>
  </sheetData>
  <mergeCells count="15">
    <mergeCell ref="A11:F11"/>
    <mergeCell ref="A51:G51"/>
    <mergeCell ref="F1:G1"/>
    <mergeCell ref="E2:G2"/>
    <mergeCell ref="E3:G3"/>
    <mergeCell ref="A6:G7"/>
    <mergeCell ref="A8:F8"/>
    <mergeCell ref="D9:D10"/>
    <mergeCell ref="E9:E10"/>
    <mergeCell ref="F9:F10"/>
    <mergeCell ref="G8:G10"/>
    <mergeCell ref="A9:A10"/>
    <mergeCell ref="B9:B10"/>
    <mergeCell ref="C9:C10"/>
    <mergeCell ref="D12:F12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'2'!Print_Area</vt:lpstr>
      <vt:lpstr>'3'!Print_Area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Vahan</dc:creator>
  <cp:lastModifiedBy>Mkoyan</cp:lastModifiedBy>
  <cp:lastPrinted>2019-08-22T05:31:11Z</cp:lastPrinted>
  <dcterms:created xsi:type="dcterms:W3CDTF">2017-12-06T07:28:20Z</dcterms:created>
  <dcterms:modified xsi:type="dcterms:W3CDTF">2019-08-22T06:12:47Z</dcterms:modified>
  <cp:keywords>https://mul2.gov.am/tasks/114904/oneclick/Havelvacner1-9.xlsx?token=d27184feff26664a811925195d973c4f</cp:keywords>
</cp:coreProperties>
</file>