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elenap\Desktop\KGN+SPORT\"/>
    </mc:Choice>
  </mc:AlternateContent>
  <bookViews>
    <workbookView xWindow="0" yWindow="0" windowWidth="28800" windowHeight="11880"/>
  </bookViews>
  <sheets>
    <sheet name="Հավելված 1" sheetId="17" r:id="rId1"/>
    <sheet name="Հավելված 2  " sheetId="7" r:id="rId2"/>
    <sheet name="Հավելված  3" sheetId="9" r:id="rId3"/>
    <sheet name="Հավելված  4" sheetId="10" r:id="rId4"/>
    <sheet name="Հավելված 5" sheetId="14" r:id="rId5"/>
    <sheet name="Հավելված 6" sheetId="16" r:id="rId6"/>
  </sheets>
  <definedNames>
    <definedName name="AgencyCode" localSheetId="0">#REF!</definedName>
    <definedName name="AgencyCode">#REF!</definedName>
    <definedName name="AgencyName" localSheetId="0">#REF!</definedName>
    <definedName name="AgencyName">#REF!</definedName>
    <definedName name="davit" localSheetId="0">#REF!</definedName>
    <definedName name="davit">#REF!</definedName>
    <definedName name="Functional1" localSheetId="0">#REF!</definedName>
    <definedName name="Functional1">#REF!</definedName>
    <definedName name="PANature" localSheetId="0">#REF!</definedName>
    <definedName name="PANature">#REF!</definedName>
    <definedName name="PAType" localSheetId="0">#REF!</definedName>
    <definedName name="PAType">#REF!</definedName>
    <definedName name="Performance2" localSheetId="0">#REF!</definedName>
    <definedName name="Performance2">#REF!</definedName>
    <definedName name="PerformanceType" localSheetId="0">#REF!</definedName>
    <definedName name="PerformanceType">#REF!</definedName>
    <definedName name="_xlnm.Print_Area" localSheetId="0">'Հավելված 1'!$A$1:$H$100</definedName>
    <definedName name="Հավելված" localSheetId="0">#REF!</definedName>
    <definedName name="Հավելված">#REF!</definedName>
    <definedName name="Մաս" localSheetId="0">#REF!</definedName>
    <definedName name="Մաս">#REF!</definedName>
    <definedName name="շախմատիստ" localSheetId="0">#REF!</definedName>
    <definedName name="շախմատիստ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0" i="7" l="1"/>
  <c r="D112" i="10" l="1"/>
  <c r="C112" i="10"/>
  <c r="D113" i="9"/>
  <c r="C113" i="9"/>
  <c r="D90" i="7"/>
  <c r="H100" i="17"/>
  <c r="G100" i="17"/>
  <c r="E40" i="7" l="1"/>
  <c r="D40" i="7"/>
  <c r="D39" i="7" s="1"/>
  <c r="E26" i="7"/>
  <c r="E27" i="7"/>
  <c r="D27" i="7"/>
  <c r="D26" i="7" s="1"/>
  <c r="E39" i="7"/>
  <c r="E25" i="7" s="1"/>
  <c r="D25" i="7" l="1"/>
  <c r="E19" i="14"/>
  <c r="E18" i="14" s="1"/>
  <c r="H36" i="17" l="1"/>
  <c r="H35" i="17" s="1"/>
  <c r="H34" i="17" s="1"/>
  <c r="H33" i="17" s="1"/>
  <c r="H31" i="17" s="1"/>
  <c r="H29" i="17" s="1"/>
  <c r="G36" i="17"/>
  <c r="G35" i="17" s="1"/>
  <c r="G34" i="17" s="1"/>
  <c r="G33" i="17" s="1"/>
  <c r="G31" i="17" s="1"/>
  <c r="G29" i="17" s="1"/>
  <c r="H63" i="17" l="1"/>
  <c r="H62" i="17" s="1"/>
  <c r="H61" i="17" s="1"/>
  <c r="H60" i="17" s="1"/>
  <c r="H58" i="17" s="1"/>
  <c r="H56" i="17" s="1"/>
  <c r="G63" i="17"/>
  <c r="G62" i="17"/>
  <c r="G61" i="17" s="1"/>
  <c r="G60" i="17" s="1"/>
  <c r="G58" i="17" s="1"/>
  <c r="G56" i="17" s="1"/>
  <c r="E16" i="14"/>
  <c r="E12" i="14" l="1"/>
  <c r="E14" i="14"/>
  <c r="E11" i="14" l="1"/>
  <c r="E10" i="14" s="1"/>
  <c r="H54" i="17"/>
  <c r="H53" i="17" s="1"/>
  <c r="H52" i="17" s="1"/>
  <c r="H51" i="17" s="1"/>
  <c r="H49" i="17" s="1"/>
  <c r="H47" i="17" s="1"/>
  <c r="G54" i="17"/>
  <c r="G53" i="17" s="1"/>
  <c r="G52" i="17" s="1"/>
  <c r="G51" i="17" s="1"/>
  <c r="G49" i="17" s="1"/>
  <c r="G47" i="17" s="1"/>
  <c r="H107" i="17" l="1"/>
  <c r="H106" i="17" s="1"/>
  <c r="H105" i="17" s="1"/>
  <c r="H103" i="17" s="1"/>
  <c r="H101" i="17" s="1"/>
  <c r="G107" i="17"/>
  <c r="G106" i="17" s="1"/>
  <c r="G105" i="17" s="1"/>
  <c r="G103" i="17" s="1"/>
  <c r="G101" i="17" s="1"/>
  <c r="H99" i="17"/>
  <c r="H98" i="17" s="1"/>
  <c r="H97" i="17" s="1"/>
  <c r="H95" i="17" s="1"/>
  <c r="H93" i="17" s="1"/>
  <c r="G99" i="17"/>
  <c r="G98" i="17" s="1"/>
  <c r="G97" i="17" s="1"/>
  <c r="G95" i="17" s="1"/>
  <c r="G93" i="17" s="1"/>
  <c r="H81" i="17"/>
  <c r="H80" i="17" s="1"/>
  <c r="H79" i="17" s="1"/>
  <c r="H78" i="17" s="1"/>
  <c r="H76" i="17" s="1"/>
  <c r="H74" i="17" s="1"/>
  <c r="G81" i="17"/>
  <c r="G80" i="17" s="1"/>
  <c r="G79" i="17" s="1"/>
  <c r="G78" i="17" s="1"/>
  <c r="G76" i="17" s="1"/>
  <c r="G74" i="17" s="1"/>
  <c r="H72" i="17"/>
  <c r="H71" i="17" s="1"/>
  <c r="H70" i="17" s="1"/>
  <c r="H69" i="17" s="1"/>
  <c r="H67" i="17" s="1"/>
  <c r="H65" i="17" s="1"/>
  <c r="G72" i="17"/>
  <c r="G71" i="17" s="1"/>
  <c r="G70" i="17" s="1"/>
  <c r="G69" i="17" s="1"/>
  <c r="G67" i="17" s="1"/>
  <c r="G65" i="17" s="1"/>
  <c r="H45" i="17"/>
  <c r="H44" i="17" s="1"/>
  <c r="H43" i="17" s="1"/>
  <c r="H42" i="17" s="1"/>
  <c r="H40" i="17" s="1"/>
  <c r="H38" i="17" s="1"/>
  <c r="G45" i="17"/>
  <c r="G44" i="17" s="1"/>
  <c r="G43" i="17" s="1"/>
  <c r="G42" i="17" s="1"/>
  <c r="G40" i="17" s="1"/>
  <c r="G38" i="17" s="1"/>
  <c r="H27" i="17"/>
  <c r="H26" i="17" s="1"/>
  <c r="G27" i="17"/>
  <c r="G26" i="17" s="1"/>
  <c r="H24" i="17"/>
  <c r="H23" i="17" s="1"/>
  <c r="G24" i="17"/>
  <c r="G23" i="17" s="1"/>
  <c r="G22" i="17" l="1"/>
  <c r="G21" i="17" s="1"/>
  <c r="G19" i="17"/>
  <c r="G17" i="17" s="1"/>
  <c r="G16" i="17" s="1"/>
  <c r="H22" i="17"/>
  <c r="H21" i="17" s="1"/>
  <c r="H19" i="17" s="1"/>
  <c r="H17" i="17" s="1"/>
  <c r="H16" i="17" s="1"/>
  <c r="G87" i="17"/>
  <c r="G85" i="17" s="1"/>
  <c r="G83" i="17" s="1"/>
  <c r="G91" i="17"/>
  <c r="G89" i="17" s="1"/>
  <c r="H87" i="17"/>
  <c r="H85" i="17" s="1"/>
  <c r="H83" i="17" s="1"/>
  <c r="H91" i="17"/>
  <c r="H89" i="17" s="1"/>
  <c r="D12" i="7"/>
  <c r="E12" i="7"/>
  <c r="H15" i="17" l="1"/>
  <c r="H13" i="17" s="1"/>
  <c r="H11" i="17" s="1"/>
  <c r="H10" i="17" s="1"/>
  <c r="G15" i="17"/>
  <c r="G13" i="17" s="1"/>
  <c r="G11" i="17" s="1"/>
  <c r="G10" i="17" s="1"/>
  <c r="D78" i="7" l="1"/>
  <c r="D77" i="7" s="1"/>
  <c r="E78" i="7"/>
  <c r="E77" i="7" s="1"/>
  <c r="D11" i="7"/>
  <c r="E11" i="7"/>
  <c r="D10" i="7" l="1"/>
  <c r="E10" i="7"/>
</calcChain>
</file>

<file path=xl/sharedStrings.xml><?xml version="1.0" encoding="utf-8"?>
<sst xmlns="http://schemas.openxmlformats.org/spreadsheetml/2006/main" count="591" uniqueCount="181">
  <si>
    <t xml:space="preserve">ՀՀ կառավարության  2019 թվականի </t>
  </si>
  <si>
    <t>ՄԱՍ 2. ՊԵՏԱԿԱՆ ՄԱՐՄՆԻ ԳԾՈՎ ԱՐԴՅՈՒՆՔԱՅԻՆ (ԿԱՏԱՐՈՂԱԿԱՆ) ՑՈՒՑԱՆԻՇՆԵՐԸ</t>
  </si>
  <si>
    <t>Ծրագրի դասիչը</t>
  </si>
  <si>
    <t>Ծրագրի անվանումը</t>
  </si>
  <si>
    <t>Ծրագրի միջոցառումները</t>
  </si>
  <si>
    <t>Ծրագրի դասիչը՝</t>
  </si>
  <si>
    <t>Միջոցառման դասիչը՝</t>
  </si>
  <si>
    <t xml:space="preserve"> Ինն ամիս </t>
  </si>
  <si>
    <t xml:space="preserve"> Տարի </t>
  </si>
  <si>
    <t>Միջոցառման անվանումը՝</t>
  </si>
  <si>
    <t>Նկարագրությունը՝</t>
  </si>
  <si>
    <t>Միջոցառման տեսակը՝</t>
  </si>
  <si>
    <t xml:space="preserve">Միջոցառումն իրականացնողի անվանումը </t>
  </si>
  <si>
    <t>Արդյունքի չափորոշիչներ</t>
  </si>
  <si>
    <t>Միջոցառման վրա կատարվող ծախսը (հազար դրամ)</t>
  </si>
  <si>
    <t xml:space="preserve">ՀՀ կառավարության 2019 թվականի </t>
  </si>
  <si>
    <t>Ծրագրի անվանումը՝</t>
  </si>
  <si>
    <t>Ծրագրի նպատակը՝</t>
  </si>
  <si>
    <t>Վերջնական արդյունքի նկարագրությունը՝</t>
  </si>
  <si>
    <t>Ծրագրի միջոցառումներ</t>
  </si>
  <si>
    <t xml:space="preserve">Միջոցառման անվանումը՝  </t>
  </si>
  <si>
    <t xml:space="preserve">Միջոցառման նկարագրությունը՝ </t>
  </si>
  <si>
    <t>Միջոցառման տեսակը</t>
  </si>
  <si>
    <t>Ծրագիր</t>
  </si>
  <si>
    <t xml:space="preserve">             </t>
  </si>
  <si>
    <t xml:space="preserve">Ինն ամիս    </t>
  </si>
  <si>
    <t xml:space="preserve">Տարի </t>
  </si>
  <si>
    <t>Բյուջետային հատկացումների գլխավոր կարգադրիչների,  ծրագրերի և միջոցառումների անվանումները</t>
  </si>
  <si>
    <t xml:space="preserve"> Ծրագրային դասիչը</t>
  </si>
  <si>
    <t xml:space="preserve"> Ինն ամիս</t>
  </si>
  <si>
    <t xml:space="preserve"> Տարի</t>
  </si>
  <si>
    <t xml:space="preserve"> Բաժին</t>
  </si>
  <si>
    <t xml:space="preserve"> Խումբ</t>
  </si>
  <si>
    <t xml:space="preserve"> Ծրագիր</t>
  </si>
  <si>
    <t xml:space="preserve"> Միջոցա ռում</t>
  </si>
  <si>
    <t xml:space="preserve"> այդ թվում`</t>
  </si>
  <si>
    <t xml:space="preserve"> 01</t>
  </si>
  <si>
    <t xml:space="preserve"> 11001</t>
  </si>
  <si>
    <t xml:space="preserve"> ԸՆԴԱՄԵՆԸ ԾԱԽՍԵՐ</t>
  </si>
  <si>
    <t xml:space="preserve"> ԸՆԹԱՑԻԿ ԾԱԽՍԵՐ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</si>
  <si>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</si>
  <si>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</si>
  <si>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ՀՀ կառավարություն</t>
  </si>
  <si>
    <t xml:space="preserve"> 1139</t>
  </si>
  <si>
    <t xml:space="preserve"> ՀՀ կառավարության պահուստային ֆոնդ</t>
  </si>
  <si>
    <t xml:space="preserve"> ԱՅԼ  ԾԱԽՍԵՐ</t>
  </si>
  <si>
    <t xml:space="preserve"> Պահուստային միջոցներ</t>
  </si>
  <si>
    <t>հազար դրամ</t>
  </si>
  <si>
    <t xml:space="preserve"> 11</t>
  </si>
  <si>
    <t xml:space="preserve"> ՀԻՄՆԱԿԱՆ ԲԱԺԻՆՆԵՐԻՆ ՉԴԱՍՎՈՂ ՊԱՀՈՒՍՏԱՅԻՆ ՖՈՆԴԵՐ</t>
  </si>
  <si>
    <t xml:space="preserve"> ՀՀ կառավարության և համայնքների պահուստային ֆոնդ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</si>
  <si>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</si>
  <si>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</si>
  <si>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</si>
  <si>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Միջոցառման անվանումը`</t>
  </si>
  <si>
    <t xml:space="preserve"> Միջոցառման նկարագրությունը`</t>
  </si>
  <si>
    <t xml:space="preserve"> Միջոցառման տեսակը</t>
  </si>
  <si>
    <t xml:space="preserve"> Ծառայությունների մատուցում</t>
  </si>
  <si>
    <t>Ընդամենը</t>
  </si>
  <si>
    <t>ՄԱՍ 1. ՊԵՏԱԿԱՆ ՄԱՐՄՆԻ ԳԾՈՎ ԱՐԴՅՈՒՆՔԱՅԻՆ (ԿԱՏԱՐՈՂԱԿԱՆ) ՑՈՒՑԱՆԻՇՆԵՐԸ</t>
  </si>
  <si>
    <t>այդ թվում` ըստ կատարողների</t>
  </si>
  <si>
    <t>Միջոցառում</t>
  </si>
  <si>
    <t>Դաս</t>
  </si>
  <si>
    <t>Ծառայությունների մատուցում</t>
  </si>
  <si>
    <t>ՀՀ կառավարություն</t>
  </si>
  <si>
    <t>08</t>
  </si>
  <si>
    <t xml:space="preserve"> ՀԱՆԳԻՍՏ, ՄՇԱԿՈՒՅԹ և ԿՐՈՆ</t>
  </si>
  <si>
    <t>ԸՆԹԱՑԻԿ ԾԱԽՍԵՐ</t>
  </si>
  <si>
    <t>Միջոցառումները կատարող պետական մարմինների և դրամաշնորհ ստացող տնտեսվարող սուբյեկտների անվանումները</t>
  </si>
  <si>
    <t>Ցուցանիշների փոփոխությունը (ավելացումները նշված են դրական նշանով, նվազեցումները` փակագծերում)</t>
  </si>
  <si>
    <t>Բյուջետային հատկացումների գլխավոր կարգադրիչների, ծրագրերի և միջոցառումների, ծախսային ուղղությունների անվանումները</t>
  </si>
  <si>
    <t xml:space="preserve"> Պահուստային ֆոնդի կառավարման արդյունավետություն և թափանցիկություն</t>
  </si>
  <si>
    <t>Մասսայական սպորտ</t>
  </si>
  <si>
    <t>«Լավագույն մարզական ընտանիք» մրցույթի կազմակերպում և անցկացում</t>
  </si>
  <si>
    <t>Բնակչության շրջանում առողջ ապրելակերպի արմատավորում, անհատի բազմակողմանի ու ներդաշնակ զարգացման գործում ֆիզիկական կուլտուրայի և սպորտի դերի բարձրացում</t>
  </si>
  <si>
    <t>Սպորտի նկատմամբ հետաքրքրվածության և մասնակցության ընդլայնում</t>
  </si>
  <si>
    <t>01</t>
  </si>
  <si>
    <t>Հանգստի և սպորտի ծառայություններ</t>
  </si>
  <si>
    <t>այդ թվում՝</t>
  </si>
  <si>
    <t>ԾԱՌԱՅՈՒԹՅՈՒՆՆԵՐԻ ԵՎ ԱՊՐԱՆՔՆԵՐԻ ՁԵՌՔԲԵՐՈՒՄ</t>
  </si>
  <si>
    <t xml:space="preserve"> - Ընդհանուր բնույթի այլ ծառայությւոններ</t>
  </si>
  <si>
    <t>ՍՈՑԻԱԼԱԿԱՆ ՆՊԱՍՏՆԵՐ ԵՎ ԿԵՆՍԱԹՈՇԱԿՆԵՐ</t>
  </si>
  <si>
    <t>Սոցիալական օգնության դրամական արտահայտությամբ նպաստներ (բյուջեից)</t>
  </si>
  <si>
    <t>«Գնումների մասին» ՀՀ օրենքի համաձայն ընտրված կազմակերպություն</t>
  </si>
  <si>
    <t>Մրցույթի մասնակից ընտանիքների թիվ, հատ</t>
  </si>
  <si>
    <t>Մարզաձևերի թիվ, հատ</t>
  </si>
  <si>
    <t>Կոդը</t>
  </si>
  <si>
    <t>Անվանումը</t>
  </si>
  <si>
    <t>Գնման ձևը</t>
  </si>
  <si>
    <t>Չափի
միավորը</t>
  </si>
  <si>
    <t>Միավորի գինը</t>
  </si>
  <si>
    <t>քանակը</t>
  </si>
  <si>
    <t>գումարը (հազար դրամով)</t>
  </si>
  <si>
    <t>Բաժին N 08</t>
  </si>
  <si>
    <t>ՄԱՍ III. ԾԱՌԱՅՈՒԹՅՈՒՆՆԵՐ</t>
  </si>
  <si>
    <t>դրամ</t>
  </si>
  <si>
    <t xml:space="preserve">   Խումբ N 01    Դաս N 01</t>
  </si>
  <si>
    <t>սպորտային միջոցառումների կազմակերպման ծառայություններ</t>
  </si>
  <si>
    <t>ԳՀ</t>
  </si>
  <si>
    <t>ԸՆԴԱՄԵՆԸ ԾԱԽՍԵՐ</t>
  </si>
  <si>
    <t>Պայմանագրային այլ ծառայությունների ձեռքբերում</t>
  </si>
  <si>
    <t>ԴԵՐԱՄԱՇՆՈՐՀՆԵՐ</t>
  </si>
  <si>
    <t>Ընթացիկ դրամաշնորհներ պետական հատվածի այլ մակարդակներին</t>
  </si>
  <si>
    <t xml:space="preserve">1163 11002 </t>
  </si>
  <si>
    <t>92621110-8</t>
  </si>
  <si>
    <t>Միջոցառումների թիվ, հատ</t>
  </si>
  <si>
    <t>ՀՀ կառավարության պահուստային ֆոնդ</t>
  </si>
  <si>
    <t>ՀՀ պետական բյուջեում նախատեսված ելքերի լրացուցիչ ֆինանսավորման՝ պետական բյուջեում չկանխատեսված ելքերի, ինչպես նաև բյուջետային երաշխիքների ապահովման ելքերի ֆինանսավորման ապահովում</t>
  </si>
  <si>
    <r>
      <t xml:space="preserve"> ԸՆԴԱՄԵՆԸ ԾԱԽՍԵՐ,  </t>
    </r>
    <r>
      <rPr>
        <sz val="11"/>
        <rFont val="GHEA Grapalat"/>
        <family val="2"/>
      </rPr>
      <t>այդ թվում`</t>
    </r>
  </si>
  <si>
    <t xml:space="preserve"> - Կրթական, մշակութային և սպորտային նպաստներ բյուջեից </t>
  </si>
  <si>
    <t xml:space="preserve"> - Այլ ընթացիկ դրամաշնորհներ</t>
  </si>
  <si>
    <t>ՀԱՅԱՍՏԱՆԻ ՀԱՆՐԱՊԵՏՈՒԹՅԱՆ ԿԱՌԱՎԱՐՈՒԹՅԱՆ 2018 ԹՎԱԿԱՆԻ ԴԵԿՏԵՄԲԵՐԻ 27-Ի № 1515-Ն ՈՐՈՇՄԱՆ № 11 ՀԱՎԵԼՎԱԾԻ 
№ 11.22 ԱՂՅՈՒՍԱԿՈՒՄ ԿԱՏԱՐՎՈՂ ՓՈՓՈԽՈՒԹՅՈՒՆՆԵՐԸ ԵՎ ԼՐԱՑՈՒՄՆԵՐԸ</t>
  </si>
  <si>
    <t xml:space="preserve"> Բյուջետային ծախսերի գործառնական դասակարգման բաժինների, խմբերի և դասերի, բյուջետային ծրագրերի միջոցառումների,  բյուջետային հատկացումների գլխավոր կարգադրիչների անվանումները</t>
  </si>
  <si>
    <t>Հավելված № 1</t>
  </si>
  <si>
    <t xml:space="preserve"> ԱՅԼ ԾԱԽՍԵՐ</t>
  </si>
  <si>
    <t>___________  ___-ի № _______ -Ն    որոշման</t>
  </si>
  <si>
    <t>ՀԱՅԱՍՏԱՆԻ ՀԱՆՐԱՊԵՏՈՒԹՅԱՆ ԿԱՌԱՎԱՐՈՒԹՅԱՆ 2018 ԹՎԱԿԱՆԻ ԴԵԿՏԵՄԲԵՐԻ 27-Ի № 1515-Ն ՈՐՈՇՄԱՆ № 11.1 ՀԱՎԵԼՎԱԾԻ 
№ 11.1.22 ԱՂՅՈՒՍԱԿՈՒՄ ԿԱՏԱՐՎՈՂ ՓՈՓՈԽՈՒԹՅՈՒՆՆԵՐԸ ԵՎ ԼՐԱՑՈՒՄՆԵՐԸ</t>
  </si>
  <si>
    <t>______________ ի   №  ___ -Ն որոշման</t>
  </si>
  <si>
    <t>Հավելված  № 5</t>
  </si>
  <si>
    <r>
      <t xml:space="preserve">  ՀԱՅԱՍՏԱՆԻ ՀԱՆՐԱՊԵՏՈՒԹՅԱՆ ԿԱՌԱՎԱՐՈՒԹՅԱՆ 2018 ԹՎԱԿԱՆԻ ԴԵԿՏԵՄԲԵՐԻ 27-Ի № 1515-Ն ՈՐՈՇՄԱՆ  № 5 ՀԱՎԵԼՎԱԾԻ № 8 ԱՂՅՈՒՍԱԿՈՒՄ ԿԱՏԱՐՎՈՂ </t>
    </r>
    <r>
      <rPr>
        <b/>
        <sz val="11"/>
        <rFont val="GHEA Grapalat"/>
        <family val="3"/>
      </rPr>
      <t>ՓՈՓՈԽՈՒԹՅՈՒՆՆԵՐԸ ԵՎ ԼՐԱՑՈՒՄՆԵՐԸ</t>
    </r>
  </si>
  <si>
    <t>Հավելված № 6</t>
  </si>
  <si>
    <t>ՀԱՅԱՍՏԱՆԻ ՀԱՆՐԱՊԵՏՈՒԹՅԱՆ ԿԱՌԱՎԱՐՈՒԹՅԱՆ 2018 ԹՎԱԿԱՆԻ ԴԵԿՏԵՄԲԵՐԻ 27-Ի № 1515-Ն ՈՐՈՇՄԱՆ № 12 ՀԱՎԵԼՎԱԾԻ ՑՈՒՑԱՆԻՇՆԵՐՈՒՄ ԿԱՏԱՐՎՈՂ ԼՐԱՑՈՒՄՆԵՐԸ ԵՎ ՓՈՓՈԽՈՒԹՅՈՒՆՆԵՐԸ</t>
  </si>
  <si>
    <t>ՀԱՅԱՍՏԱՆԻ ՀԱՆՐԱՊԵՏՈՒԹՅԱՆ ԿԱՌԱՎԱՐՈՒԹՅԱՆ 2018 ԹՎԱԿԱՆԻ ԴԵԿՏԵՄԲԵՐԻ 27-Ի № 1515-Ն ՈՐՈՇՄԱՆ № 3 ԵՎ № 4 ՀԱՎԵԼՎԱԾՆԵՐՈՒՄ ԿԱՏԱՐՎՈՂ  ՓՈՓՈԽՈՒԹՅՈՒՆՆԵՐԸ ԵՎ ԼՐԱՑՈՒՄՆԵՐԸ</t>
  </si>
  <si>
    <t>______________ ի № ___-Ն որոշման</t>
  </si>
  <si>
    <t xml:space="preserve"> Գործառնական դասիչը</t>
  </si>
  <si>
    <t>Ծրագրային դասիչը</t>
  </si>
  <si>
    <t>Հակադոպինգային համաշխարհային գործակալությանը անդամակցում</t>
  </si>
  <si>
    <t>այդ թվում՝ ըստ կատարողների</t>
  </si>
  <si>
    <t>այդ թվում՝ բյուջետային ծախսերի տնտեսագիտական դասակարգման հոդվածներ</t>
  </si>
  <si>
    <t>ԴՐԱՄԱՇՆՈՐՀՆԵՐ</t>
  </si>
  <si>
    <t>Դրամաշնորհներ միջազգային կազմակերպություններին</t>
  </si>
  <si>
    <t>- Ընթացիկ դրամաշնորհներ միջազգային կազմակերպություններին</t>
  </si>
  <si>
    <t>Եվրախորհրդի սպորտի մասին համաձայնագրին անդամակցում</t>
  </si>
  <si>
    <t>ՀՀ կրթության, գիտության, մշակույթի և սպորտի նախարարություն</t>
  </si>
  <si>
    <t>Մեծ նվաճումների սպորտ</t>
  </si>
  <si>
    <t>Նպաստել Հայաստանում մեծ սպորտի շարունակական զարգացմանը և միջազգային հարթակներում ՀՀ դիրքի բարելավմանը</t>
  </si>
  <si>
    <t>ՀՀ առաջնությունների ընդլայնում, միջազգային սպորտային միջոցառումներին մասնակցության և նվաճումների ապահովում</t>
  </si>
  <si>
    <t>Միջոցառման նկարագրությունը՝</t>
  </si>
  <si>
    <t>Հակադոպինգային համաշխարհային գործակալությանը (WADA) անդամակցելու անդամավճարի հատկացում</t>
  </si>
  <si>
    <t>Տրանսֆերտի տրամադրում</t>
  </si>
  <si>
    <t>Եվրախորհրդի սպորտի մասին համաձայնագրին անդամակցելու անդամավճարի հատկացում</t>
  </si>
  <si>
    <t xml:space="preserve"> Միջոցառման դասիչը` </t>
  </si>
  <si>
    <t xml:space="preserve"> Միջոցառման անվանումը` </t>
  </si>
  <si>
    <t xml:space="preserve"> Նկարագրությունը` </t>
  </si>
  <si>
    <t xml:space="preserve"> Միջոցառման տեսակը` </t>
  </si>
  <si>
    <t>Շահառուների ընտրության չափանիշները</t>
  </si>
  <si>
    <t>Հակադոպինգային համաշխարհային գործակալությանը (WADA) անդամակցում</t>
  </si>
  <si>
    <t xml:space="preserve"> Արդյունքի չափորոշիչներ </t>
  </si>
  <si>
    <t>Չի սահմանվում</t>
  </si>
  <si>
    <t>Միջոցառումն իրականացնողի անվանումը</t>
  </si>
  <si>
    <t>Մասնագիտացված կազմակերպություններ</t>
  </si>
  <si>
    <t>Միջազգային միջոցառումների թիվը, հատ</t>
  </si>
  <si>
    <t>Միջազգային միջոցառումների մարզիկների թիվը, մարդ</t>
  </si>
  <si>
    <t>Մեծ նվաճումներ սպորտ</t>
  </si>
  <si>
    <t>«Հայաստանի վոլեյբոլի ֆեդերացիա» ՀԿ</t>
  </si>
  <si>
    <t>Միջազգային միջոցառումների մասնակիցների թիվը, մարդ</t>
  </si>
  <si>
    <t>«Հայաստանի ազգային պարալիմպիկ կոմիտե» ՀԿ</t>
  </si>
  <si>
    <t>Լեռնային հեծանիվների (թրեյլ բայք մարզիչների համար) թիվը, հատ</t>
  </si>
  <si>
    <t>Լեռնային հեծանիվների (3-5 տարեկան երեխաների համար) թիվը, հատ</t>
  </si>
  <si>
    <t>Լեռնային հեծանվային սաղավարտներи թիվը, հատ</t>
  </si>
  <si>
    <t>«Բու լեռնահեծանվային պարկ» զբոսաշրջության զարգացման ՀԿ</t>
  </si>
  <si>
    <t>2019 թվականին Երևանում կայանալիք Արևելավրոպական երկրների լողափնյա վոլեյբոլի տղամարդկանց առաջնության կազմակերպման և անցկացման ապահովում</t>
  </si>
  <si>
    <t xml:space="preserve">2019 թվականի օգոստոսի 17-26-ը Հունգարիայի Սեգեդ քաղաքում կայանալիք պարականոեի աշխարհի առաջնությանը Հայաստանի մարզական պատվիրակության մասնակցության ապահովում </t>
  </si>
  <si>
    <t xml:space="preserve">Աջակցություն Հայաստանում զբոսաշրջության զարգացմանը </t>
  </si>
  <si>
    <t>2019 թվականին Երևանում կայանալիք Արևելաեվրոպական երկրների լողափնյա վոլեյբոլի տղամարդկանց առաջնության կազմակերպման և անցկացման ապահովում</t>
  </si>
  <si>
    <t xml:space="preserve"> Պետական բյուջեում չկանխատեսված, ինչպես նաև բյուջետային երաշխիքների ապահովման ծախսերի ֆինանսավորման ապահովում</t>
  </si>
  <si>
    <t xml:space="preserve"> ՀՀ պետական բյուջեում նախատեսված ելքերի լրացուցիչ ֆինանսավորման՝ պետական բյուջեում չկանխատեսված ելքերի, ինչպես նաև բյուջետային երաշխիքների ապահովման ելքերի ֆինանսավորման ապահովում</t>
  </si>
  <si>
    <t>2019 թվականին Երևանում կայանալիք Արևելաեվրոպական երկրների լողափնյա վոլեյբոլի տղամարդկանց առաջնության կազմակերպում և անցկացում</t>
  </si>
  <si>
    <t xml:space="preserve">2019 թվականի օգոստոսի 17-26-ը Հունգարիայի Սեգեդ քաղաքում կայանալիք պարականոեի աշխարհի առաջնությանը Հայաստանի մարզական պատվիրակության մասնակցություն </t>
  </si>
  <si>
    <t xml:space="preserve"> </t>
  </si>
  <si>
    <t>Հավելված № 3</t>
  </si>
  <si>
    <t>Հավելված № 4</t>
  </si>
  <si>
    <t>Հավելված № 2</t>
  </si>
  <si>
    <t>Լեռնային հեծանվային սաղավարտների թիվը, հատ</t>
  </si>
  <si>
    <t xml:space="preserve">2019 թվականի հուլիսի 13-20-ը Ղազախստանի մայրաքաղաք Նուր-Սուլթանում կայանալիք պարափաուերլիֆտինգի աշխարհի առաջնությանը Հայաստանի մարզական պատվիրակության մասնակցության ծախսերի փոխհատուցում </t>
  </si>
  <si>
    <t xml:space="preserve">2019 թվականի հուլիսի 13-20-ը Ղազախստանի մայրաքաղաք Նուր-Սուլթանում կայանալիք պարափաուերլիֆտինգի աշխարհի առաջնությանը Հայաստանի մարզական պատվիրակության մասնակցության ծախսերի փոխհատուցում  </t>
  </si>
  <si>
    <t>Ցուցանիշների փոփոխությունը (ավելացումները նշված են դրական նշանով)</t>
  </si>
  <si>
    <t>Ցուցանիշների փոփոխությունը (ավելացումները նշված են դրական նշանով,իսկ նվազեցումները՝ փակագծերում)</t>
  </si>
  <si>
    <t xml:space="preserve">Ցուցանիշների փոփոխությունը (ավելացումները նշված են դրական նշանով)  </t>
  </si>
  <si>
    <r>
      <t>«ՀԱՅԱՍՏԱՆԻ ՀԱՆՐԱՊԵՏՈՒԹՅԱՆ 2019 ԹՎԱԿԱՆԻ ՊԵՏԱԿԱՆ ԲՅՈՒՋԵԻ ՄԱՍԻՆ» ՕՐԵՆՔԻ № 1 ՀԱՎԵԼՎԱԾԻ № 2 ԱՂՅՈՒՍԱԿՈՒՄ ԿԱՏԱՐՎՈՂ</t>
    </r>
    <r>
      <rPr>
        <b/>
        <sz val="12"/>
        <color theme="1"/>
        <rFont val="GHEA Grapalat"/>
        <family val="3"/>
      </rPr>
      <t xml:space="preserve"> ՎԵՐԱԲԱՇԽՈՒՄԸ</t>
    </r>
    <r>
      <rPr>
        <b/>
        <sz val="10"/>
        <color theme="1"/>
        <rFont val="GHEA Grapalat"/>
        <family val="3"/>
      </rPr>
      <t xml:space="preserve"> ԵՎ ՀԱՅԱՍՏԱՆԻ ՀԱՆՐԱՊԵՏՈՒԹՅԱՆ ԿԱՌԱՎԱՐՈՒԹՅԱՆ 2018 ԹՎԱԿԱՆԻ ԴԵԿՏԵՄԲԵՐԻ 27-Ի № 1515-Ն ՈՐՈՇՄԱՆ № 5 ՀԱՎԵԼՎԱԾԻ
№ 1 ԱՂՅՈՒՍԱԿՈՒՄ ԿԱՏԱՐՎՈՂ </t>
    </r>
    <r>
      <rPr>
        <b/>
        <sz val="10"/>
        <rFont val="GHEA Grapalat"/>
        <family val="3"/>
      </rPr>
      <t>ՓՈՓՈԽՈՒԹՅՈՒՆՆԵՐԸ ԵՎ ԼՐԱՑՈՒՄՆԵՐԸ</t>
    </r>
  </si>
  <si>
    <t xml:space="preserve">Ցուցանիշների փոփոխությունը (նվազեցումները նշված են փակագծերում)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</si>
</sst>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_-* #,##0.00_р_._-;\-* #,##0.00_р_._-;_-* &quot;-&quot;??_р_._-;_-@_-"/>
    <numFmt numFmtId="165" formatCode="#,##0.0"/>
    <numFmt numFmtId="166" formatCode="_ * #,##0_)\ &quot;$&quot;_ ;_ * \(#,##0\)\ &quot;$&quot;_ ;_ * &quot;-&quot;_)\ &quot;$&quot;_ ;_ @_ "/>
    <numFmt numFmtId="167" formatCode="##,##0.0;\(##,##0.0\);\-"/>
    <numFmt numFmtId="168" formatCode="##,##0.00;\(##,##0.00\);\-"/>
    <numFmt numFmtId="169" formatCode="#,##0.0_);\(#,##0.0\)"/>
    <numFmt numFmtId="170" formatCode="0_);\(0\)"/>
    <numFmt numFmtId="171" formatCode="0.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sz val="11"/>
      <color theme="1"/>
      <name val="Calibri"/>
      <family val="2"/>
      <charset val="1"/>
      <scheme val="minor"/>
    </font>
    <font>
      <sz val="12"/>
      <color theme="1"/>
      <name val="GHEA Grapalat"/>
      <family val="3"/>
    </font>
    <font>
      <sz val="11"/>
      <color theme="1"/>
      <name val="GHEA Grapalat"/>
      <family val="3"/>
    </font>
    <font>
      <sz val="11"/>
      <color theme="1"/>
      <name val="Calibri"/>
      <family val="2"/>
      <scheme val="minor"/>
    </font>
    <font>
      <sz val="10"/>
      <name val="Times Armenian"/>
      <family val="1"/>
    </font>
    <font>
      <sz val="10"/>
      <name val="Arial Armenian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8"/>
      <name val="Arial Armenian"/>
      <family val="2"/>
    </font>
    <font>
      <sz val="10"/>
      <color indexed="8"/>
      <name val="MS Sans Serif"/>
      <family val="2"/>
      <charset val="204"/>
    </font>
    <font>
      <sz val="8"/>
      <name val="GHEA Grapalat"/>
      <family val="2"/>
    </font>
    <font>
      <sz val="12"/>
      <name val="GHEA Grapalat"/>
      <family val="2"/>
    </font>
    <font>
      <b/>
      <sz val="12"/>
      <name val="GHEA Grapalat"/>
      <family val="2"/>
    </font>
    <font>
      <b/>
      <sz val="8"/>
      <name val="GHEA Grapalat"/>
      <family val="2"/>
    </font>
    <font>
      <b/>
      <sz val="10"/>
      <name val="GHEA Grapalat"/>
      <family val="3"/>
    </font>
    <font>
      <sz val="10"/>
      <name val="GHEA Grapalat"/>
      <family val="2"/>
    </font>
    <font>
      <sz val="10"/>
      <name val="GHEA Grapalat"/>
      <family val="3"/>
    </font>
    <font>
      <b/>
      <sz val="11"/>
      <color theme="1"/>
      <name val="GHEA Grapalat"/>
      <family val="3"/>
    </font>
    <font>
      <sz val="11"/>
      <name val="GHEA Grapalat"/>
      <family val="2"/>
    </font>
    <font>
      <b/>
      <sz val="11"/>
      <name val="GHEA Grapalat"/>
      <family val="3"/>
    </font>
    <font>
      <b/>
      <sz val="10"/>
      <name val="GHEA Grapalat"/>
      <family val="2"/>
    </font>
    <font>
      <sz val="10"/>
      <color indexed="8"/>
      <name val="GHEA Grapalat"/>
      <family val="3"/>
    </font>
    <font>
      <b/>
      <sz val="10"/>
      <color indexed="8"/>
      <name val="GHEA Grapalat"/>
      <family val="3"/>
    </font>
    <font>
      <sz val="10"/>
      <color indexed="8"/>
      <name val="GHEA Mariam"/>
      <family val="3"/>
    </font>
    <font>
      <b/>
      <sz val="11"/>
      <color indexed="8"/>
      <name val="GHEA Grapalat"/>
      <family val="3"/>
    </font>
    <font>
      <sz val="11"/>
      <name val="GHEA Grapalat"/>
      <family val="3"/>
    </font>
    <font>
      <i/>
      <sz val="10"/>
      <color indexed="8"/>
      <name val="GHEA Mariam"/>
      <family val="3"/>
    </font>
    <font>
      <i/>
      <sz val="10"/>
      <name val="GHEA Grapalat"/>
      <family val="3"/>
    </font>
    <font>
      <sz val="10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31">
    <xf numFmtId="0" fontId="0" fillId="0" borderId="0"/>
    <xf numFmtId="0" fontId="5" fillId="0" borderId="0"/>
    <xf numFmtId="0" fontId="9" fillId="0" borderId="0"/>
    <xf numFmtId="0" fontId="10" fillId="0" borderId="0"/>
    <xf numFmtId="0" fontId="8" fillId="0" borderId="0"/>
    <xf numFmtId="0" fontId="11" fillId="0" borderId="0"/>
    <xf numFmtId="0" fontId="1" fillId="0" borderId="0"/>
    <xf numFmtId="0" fontId="1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4" fillId="0" borderId="0"/>
    <xf numFmtId="0" fontId="10" fillId="0" borderId="0"/>
    <xf numFmtId="0" fontId="1" fillId="0" borderId="0"/>
    <xf numFmtId="0" fontId="15" fillId="0" borderId="0"/>
    <xf numFmtId="9" fontId="10" fillId="0" borderId="0" applyFont="0" applyFill="0" applyBorder="0" applyAlignment="0" applyProtection="0"/>
    <xf numFmtId="0" fontId="16" fillId="0" borderId="0"/>
    <xf numFmtId="0" fontId="10" fillId="0" borderId="0"/>
    <xf numFmtId="0" fontId="12" fillId="0" borderId="0"/>
    <xf numFmtId="0" fontId="16" fillId="0" borderId="0"/>
    <xf numFmtId="164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7" fillId="0" borderId="0">
      <alignment horizontal="left" vertical="top" wrapText="1"/>
    </xf>
    <xf numFmtId="167" fontId="20" fillId="0" borderId="0" applyFill="0" applyBorder="0" applyProtection="0">
      <alignment horizontal="right" vertical="top"/>
    </xf>
    <xf numFmtId="167" fontId="17" fillId="0" borderId="0" applyFill="0" applyBorder="0" applyProtection="0">
      <alignment horizontal="right" vertical="top"/>
    </xf>
    <xf numFmtId="0" fontId="16" fillId="0" borderId="0"/>
    <xf numFmtId="43" fontId="17" fillId="0" borderId="0" applyFont="0" applyFill="0" applyBorder="0" applyAlignment="0" applyProtection="0"/>
    <xf numFmtId="0" fontId="11" fillId="0" borderId="0"/>
  </cellStyleXfs>
  <cellXfs count="275">
    <xf numFmtId="0" fontId="0" fillId="0" borderId="0" xfId="0"/>
    <xf numFmtId="0" fontId="2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Border="1"/>
    <xf numFmtId="0" fontId="2" fillId="0" borderId="1" xfId="0" applyFont="1" applyBorder="1" applyAlignment="1">
      <alignment vertical="center"/>
    </xf>
    <xf numFmtId="0" fontId="3" fillId="0" borderId="0" xfId="0" applyFont="1" applyFill="1" applyAlignment="1">
      <alignment horizontal="center" wrapText="1"/>
    </xf>
    <xf numFmtId="0" fontId="2" fillId="0" borderId="15" xfId="0" applyFont="1" applyBorder="1" applyAlignment="1">
      <alignment vertical="top" wrapText="1"/>
    </xf>
    <xf numFmtId="0" fontId="2" fillId="0" borderId="15" xfId="0" applyFont="1" applyBorder="1" applyAlignment="1">
      <alignment horizontal="center" vertical="center" wrapText="1"/>
    </xf>
    <xf numFmtId="0" fontId="26" fillId="0" borderId="0" xfId="0" applyFont="1"/>
    <xf numFmtId="0" fontId="21" fillId="0" borderId="0" xfId="0" applyFont="1" applyFill="1" applyBorder="1" applyAlignment="1">
      <alignment vertical="top" wrapText="1"/>
    </xf>
    <xf numFmtId="0" fontId="2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right"/>
    </xf>
    <xf numFmtId="0" fontId="4" fillId="0" borderId="15" xfId="0" applyFont="1" applyBorder="1" applyAlignment="1">
      <alignment vertical="center"/>
    </xf>
    <xf numFmtId="0" fontId="2" fillId="2" borderId="15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" fillId="0" borderId="15" xfId="0" applyFont="1" applyBorder="1" applyAlignment="1"/>
    <xf numFmtId="0" fontId="2" fillId="0" borderId="11" xfId="0" applyFont="1" applyBorder="1" applyAlignment="1"/>
    <xf numFmtId="0" fontId="22" fillId="2" borderId="15" xfId="25" applyFont="1" applyFill="1" applyBorder="1" applyAlignment="1">
      <alignment horizontal="center" vertical="center" wrapText="1"/>
    </xf>
    <xf numFmtId="169" fontId="2" fillId="0" borderId="12" xfId="0" applyNumberFormat="1" applyFont="1" applyBorder="1" applyAlignment="1">
      <alignment horizontal="center" vertical="center"/>
    </xf>
    <xf numFmtId="169" fontId="2" fillId="0" borderId="15" xfId="0" applyNumberFormat="1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/>
    </xf>
    <xf numFmtId="0" fontId="2" fillId="0" borderId="0" xfId="0" applyFont="1" applyFill="1" applyAlignment="1"/>
    <xf numFmtId="0" fontId="2" fillId="0" borderId="0" xfId="0" applyFont="1" applyAlignment="1"/>
    <xf numFmtId="0" fontId="23" fillId="0" borderId="0" xfId="25" applyFont="1" applyFill="1" applyAlignment="1">
      <alignment horizontal="right"/>
    </xf>
    <xf numFmtId="0" fontId="23" fillId="0" borderId="15" xfId="28" applyFont="1" applyFill="1" applyBorder="1" applyAlignment="1" applyProtection="1">
      <alignment vertical="center" wrapText="1"/>
      <protection locked="0"/>
    </xf>
    <xf numFmtId="0" fontId="23" fillId="0" borderId="15" xfId="28" applyFont="1" applyFill="1" applyBorder="1" applyAlignment="1" applyProtection="1">
      <alignment horizontal="center" vertical="center" wrapText="1"/>
      <protection locked="0"/>
    </xf>
    <xf numFmtId="171" fontId="30" fillId="0" borderId="0" xfId="28" applyNumberFormat="1" applyFont="1" applyFill="1"/>
    <xf numFmtId="0" fontId="30" fillId="0" borderId="0" xfId="28" applyFont="1" applyFill="1"/>
    <xf numFmtId="0" fontId="33" fillId="0" borderId="0" xfId="28" applyFont="1" applyFill="1"/>
    <xf numFmtId="0" fontId="6" fillId="0" borderId="0" xfId="0" applyFont="1" applyFill="1"/>
    <xf numFmtId="0" fontId="7" fillId="0" borderId="0" xfId="0" applyFont="1" applyFill="1"/>
    <xf numFmtId="0" fontId="7" fillId="0" borderId="0" xfId="0" applyFont="1" applyFill="1" applyBorder="1"/>
    <xf numFmtId="0" fontId="18" fillId="0" borderId="0" xfId="25" applyFont="1" applyFill="1">
      <alignment horizontal="left" vertical="top" wrapText="1"/>
    </xf>
    <xf numFmtId="0" fontId="18" fillId="0" borderId="0" xfId="25" applyFont="1" applyFill="1" applyAlignment="1">
      <alignment horizontal="left" vertical="top" wrapText="1"/>
    </xf>
    <xf numFmtId="0" fontId="22" fillId="0" borderId="0" xfId="25" applyFont="1" applyFill="1" applyAlignment="1">
      <alignment horizontal="left" vertical="top" wrapText="1"/>
    </xf>
    <xf numFmtId="0" fontId="22" fillId="0" borderId="13" xfId="25" applyFont="1" applyFill="1" applyBorder="1" applyAlignment="1">
      <alignment horizontal="center" vertical="center" wrapText="1"/>
    </xf>
    <xf numFmtId="0" fontId="22" fillId="0" borderId="15" xfId="25" applyFont="1" applyFill="1" applyBorder="1" applyAlignment="1">
      <alignment horizontal="center" vertical="top" wrapText="1"/>
    </xf>
    <xf numFmtId="0" fontId="18" fillId="0" borderId="13" xfId="25" applyFont="1" applyFill="1" applyBorder="1" applyAlignment="1">
      <alignment horizontal="center" vertical="top" wrapText="1"/>
    </xf>
    <xf numFmtId="0" fontId="21" fillId="0" borderId="13" xfId="25" applyFont="1" applyFill="1" applyBorder="1" applyAlignment="1">
      <alignment horizontal="left" vertical="top" wrapText="1"/>
    </xf>
    <xf numFmtId="165" fontId="27" fillId="0" borderId="13" xfId="26" applyNumberFormat="1" applyFont="1" applyFill="1" applyBorder="1" applyAlignment="1">
      <alignment horizontal="center" vertical="center"/>
    </xf>
    <xf numFmtId="49" fontId="21" fillId="0" borderId="13" xfId="25" applyNumberFormat="1" applyFont="1" applyFill="1" applyBorder="1" applyAlignment="1">
      <alignment horizontal="left" vertical="top" wrapText="1"/>
    </xf>
    <xf numFmtId="0" fontId="22" fillId="0" borderId="13" xfId="25" applyFont="1" applyFill="1" applyBorder="1">
      <alignment horizontal="left" vertical="top" wrapText="1"/>
    </xf>
    <xf numFmtId="165" fontId="22" fillId="0" borderId="13" xfId="25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vertical="top" wrapText="1"/>
    </xf>
    <xf numFmtId="167" fontId="22" fillId="0" borderId="13" xfId="27" applyNumberFormat="1" applyFont="1" applyFill="1" applyBorder="1" applyAlignment="1">
      <alignment horizontal="center" vertical="center"/>
    </xf>
    <xf numFmtId="0" fontId="22" fillId="0" borderId="15" xfId="25" applyFont="1" applyFill="1" applyBorder="1">
      <alignment horizontal="left" vertical="top" wrapText="1"/>
    </xf>
    <xf numFmtId="168" fontId="22" fillId="0" borderId="15" xfId="27" applyNumberFormat="1" applyFont="1" applyFill="1" applyBorder="1" applyAlignment="1">
      <alignment horizontal="center" vertical="center"/>
    </xf>
    <xf numFmtId="167" fontId="22" fillId="0" borderId="15" xfId="27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169" fontId="21" fillId="0" borderId="13" xfId="27" applyNumberFormat="1" applyFont="1" applyFill="1" applyBorder="1" applyAlignment="1">
      <alignment horizontal="center" vertical="center"/>
    </xf>
    <xf numFmtId="0" fontId="21" fillId="0" borderId="13" xfId="25" applyFont="1" applyFill="1" applyBorder="1">
      <alignment horizontal="left" vertical="top" wrapText="1"/>
    </xf>
    <xf numFmtId="0" fontId="23" fillId="0" borderId="13" xfId="25" applyFont="1" applyFill="1" applyBorder="1" applyAlignment="1">
      <alignment horizontal="left" vertical="top" wrapText="1"/>
    </xf>
    <xf numFmtId="0" fontId="22" fillId="0" borderId="13" xfId="25" applyFont="1" applyFill="1" applyBorder="1" applyAlignment="1">
      <alignment horizontal="left" vertical="top" wrapText="1"/>
    </xf>
    <xf numFmtId="0" fontId="22" fillId="0" borderId="15" xfId="25" applyFont="1" applyFill="1" applyBorder="1" applyAlignment="1">
      <alignment horizontal="left" vertical="top" wrapText="1"/>
    </xf>
    <xf numFmtId="165" fontId="4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top" wrapText="1"/>
    </xf>
    <xf numFmtId="167" fontId="21" fillId="0" borderId="13" xfId="25" applyNumberFormat="1" applyFont="1" applyFill="1" applyBorder="1" applyAlignment="1">
      <alignment horizontal="center" vertical="center" wrapText="1"/>
    </xf>
    <xf numFmtId="167" fontId="22" fillId="0" borderId="13" xfId="25" applyNumberFormat="1" applyFont="1" applyFill="1" applyBorder="1" applyAlignment="1">
      <alignment horizontal="center" vertical="center" wrapText="1"/>
    </xf>
    <xf numFmtId="0" fontId="21" fillId="0" borderId="15" xfId="25" applyFont="1" applyFill="1" applyBorder="1" applyAlignment="1">
      <alignment horizontal="left" vertical="top" wrapText="1"/>
    </xf>
    <xf numFmtId="165" fontId="4" fillId="0" borderId="15" xfId="0" applyNumberFormat="1" applyFont="1" applyFill="1" applyBorder="1" applyAlignment="1">
      <alignment horizontal="center" vertical="center"/>
    </xf>
    <xf numFmtId="0" fontId="23" fillId="0" borderId="15" xfId="25" applyFont="1" applyFill="1" applyBorder="1" applyAlignment="1">
      <alignment horizontal="left" vertical="top" wrapText="1"/>
    </xf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165" fontId="2" fillId="0" borderId="1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horizontal="center" vertical="center"/>
    </xf>
    <xf numFmtId="16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165" fontId="2" fillId="0" borderId="3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2" fontId="2" fillId="0" borderId="15" xfId="0" applyNumberFormat="1" applyFont="1" applyFill="1" applyBorder="1" applyAlignment="1">
      <alignment wrapText="1"/>
    </xf>
    <xf numFmtId="0" fontId="2" fillId="0" borderId="15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wrapText="1"/>
    </xf>
    <xf numFmtId="0" fontId="23" fillId="0" borderId="15" xfId="0" applyFont="1" applyFill="1" applyBorder="1" applyAlignment="1">
      <alignment horizontal="left" vertical="top" wrapText="1"/>
    </xf>
    <xf numFmtId="0" fontId="23" fillId="0" borderId="9" xfId="28" applyFont="1" applyFill="1" applyBorder="1" applyAlignment="1" applyProtection="1">
      <alignment vertical="center" wrapText="1"/>
      <protection locked="0"/>
    </xf>
    <xf numFmtId="0" fontId="28" fillId="0" borderId="0" xfId="28" applyFont="1" applyFill="1"/>
    <xf numFmtId="0" fontId="28" fillId="0" borderId="0" xfId="28" applyFont="1" applyFill="1" applyAlignment="1" applyProtection="1">
      <alignment horizontal="left" wrapText="1"/>
      <protection locked="0"/>
    </xf>
    <xf numFmtId="0" fontId="29" fillId="0" borderId="0" xfId="28" applyFont="1" applyFill="1" applyAlignment="1" applyProtection="1">
      <protection locked="0"/>
    </xf>
    <xf numFmtId="0" fontId="29" fillId="0" borderId="0" xfId="28" applyFont="1" applyFill="1" applyAlignment="1" applyProtection="1">
      <alignment horizontal="right"/>
      <protection locked="0"/>
    </xf>
    <xf numFmtId="0" fontId="28" fillId="0" borderId="0" xfId="28" applyFont="1" applyFill="1" applyProtection="1">
      <protection locked="0"/>
    </xf>
    <xf numFmtId="0" fontId="28" fillId="0" borderId="0" xfId="28" applyFont="1" applyFill="1" applyAlignment="1" applyProtection="1">
      <alignment horizontal="center"/>
      <protection locked="0"/>
    </xf>
    <xf numFmtId="0" fontId="2" fillId="0" borderId="16" xfId="25" applyFont="1" applyFill="1" applyBorder="1" applyAlignment="1">
      <alignment horizontal="left" vertical="center"/>
    </xf>
    <xf numFmtId="0" fontId="7" fillId="0" borderId="15" xfId="25" applyFont="1" applyFill="1" applyBorder="1" applyAlignment="1">
      <alignment horizontal="left" vertical="center" wrapText="1"/>
    </xf>
    <xf numFmtId="165" fontId="6" fillId="0" borderId="15" xfId="25" applyNumberFormat="1" applyFont="1" applyFill="1" applyBorder="1" applyAlignment="1">
      <alignment horizontal="center" vertical="center" wrapText="1"/>
    </xf>
    <xf numFmtId="1" fontId="6" fillId="0" borderId="15" xfId="25" applyNumberFormat="1" applyFont="1" applyFill="1" applyBorder="1" applyAlignment="1" applyProtection="1">
      <alignment horizontal="center" vertical="center" wrapText="1"/>
      <protection locked="0"/>
    </xf>
    <xf numFmtId="3" fontId="6" fillId="0" borderId="15" xfId="29" applyNumberFormat="1" applyFont="1" applyFill="1" applyBorder="1" applyAlignment="1" applyProtection="1">
      <alignment horizontal="center" vertical="center" wrapText="1"/>
      <protection locked="0"/>
    </xf>
    <xf numFmtId="37" fontId="6" fillId="0" borderId="15" xfId="29" applyNumberFormat="1" applyFont="1" applyFill="1" applyBorder="1" applyAlignment="1">
      <alignment horizontal="center" vertical="center"/>
    </xf>
    <xf numFmtId="169" fontId="32" fillId="0" borderId="15" xfId="30" applyNumberFormat="1" applyFont="1" applyFill="1" applyBorder="1" applyAlignment="1" applyProtection="1">
      <alignment horizontal="right" vertical="center" wrapText="1"/>
      <protection locked="0"/>
    </xf>
    <xf numFmtId="0" fontId="17" fillId="0" borderId="0" xfId="25" applyFill="1" applyAlignment="1"/>
    <xf numFmtId="165" fontId="7" fillId="0" borderId="15" xfId="25" applyNumberFormat="1" applyFont="1" applyFill="1" applyBorder="1" applyAlignment="1">
      <alignment horizontal="center" vertical="center" wrapText="1"/>
    </xf>
    <xf numFmtId="0" fontId="32" fillId="0" borderId="15" xfId="25" applyFont="1" applyFill="1" applyBorder="1" applyAlignment="1">
      <alignment horizontal="center" vertical="center"/>
    </xf>
    <xf numFmtId="37" fontId="7" fillId="0" borderId="15" xfId="29" applyNumberFormat="1" applyFont="1" applyFill="1" applyBorder="1" applyAlignment="1">
      <alignment horizontal="center" vertical="center"/>
    </xf>
    <xf numFmtId="165" fontId="4" fillId="0" borderId="15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 vertical="top"/>
    </xf>
    <xf numFmtId="0" fontId="4" fillId="0" borderId="1" xfId="0" applyFont="1" applyFill="1" applyBorder="1" applyAlignment="1">
      <alignment vertical="top" wrapText="1"/>
    </xf>
    <xf numFmtId="0" fontId="2" fillId="0" borderId="0" xfId="0" applyFont="1" applyFill="1" applyAlignment="1">
      <alignment horizontal="justify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5" xfId="0" applyFont="1" applyFill="1" applyBorder="1" applyAlignment="1">
      <alignment vertical="top" wrapText="1"/>
    </xf>
    <xf numFmtId="0" fontId="23" fillId="0" borderId="16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center" vertical="center"/>
    </xf>
    <xf numFmtId="170" fontId="2" fillId="0" borderId="12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vertical="center" wrapText="1"/>
    </xf>
    <xf numFmtId="167" fontId="22" fillId="0" borderId="0" xfId="27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vertical="top" wrapText="1"/>
    </xf>
    <xf numFmtId="0" fontId="2" fillId="0" borderId="0" xfId="0" applyFont="1" applyFill="1" applyAlignment="1">
      <alignment horizontal="right"/>
    </xf>
    <xf numFmtId="169" fontId="2" fillId="0" borderId="14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/>
    </xf>
    <xf numFmtId="0" fontId="23" fillId="0" borderId="15" xfId="0" applyFont="1" applyBorder="1"/>
    <xf numFmtId="0" fontId="2" fillId="0" borderId="14" xfId="0" applyFont="1" applyFill="1" applyBorder="1" applyAlignment="1">
      <alignment horizontal="center" vertical="top"/>
    </xf>
    <xf numFmtId="0" fontId="2" fillId="0" borderId="15" xfId="0" applyFont="1" applyFill="1" applyBorder="1" applyAlignment="1">
      <alignment wrapText="1"/>
    </xf>
    <xf numFmtId="0" fontId="2" fillId="0" borderId="0" xfId="0" applyFont="1" applyFill="1" applyBorder="1"/>
    <xf numFmtId="0" fontId="4" fillId="0" borderId="0" xfId="0" applyFont="1" applyFill="1" applyAlignment="1">
      <alignment horizontal="center" wrapText="1"/>
    </xf>
    <xf numFmtId="0" fontId="4" fillId="0" borderId="14" xfId="0" applyFont="1" applyFill="1" applyBorder="1" applyAlignment="1">
      <alignment horizontal="center" vertical="center" wrapText="1"/>
    </xf>
    <xf numFmtId="0" fontId="23" fillId="0" borderId="0" xfId="0" applyFont="1"/>
    <xf numFmtId="0" fontId="23" fillId="0" borderId="15" xfId="0" applyFont="1" applyBorder="1" applyAlignment="1">
      <alignment horizontal="left"/>
    </xf>
    <xf numFmtId="0" fontId="23" fillId="0" borderId="15" xfId="0" applyFont="1" applyBorder="1" applyAlignment="1">
      <alignment wrapText="1"/>
    </xf>
    <xf numFmtId="0" fontId="23" fillId="0" borderId="12" xfId="0" applyFont="1" applyBorder="1" applyAlignment="1">
      <alignment wrapText="1"/>
    </xf>
    <xf numFmtId="0" fontId="23" fillId="0" borderId="14" xfId="0" applyFont="1" applyBorder="1"/>
    <xf numFmtId="0" fontId="2" fillId="0" borderId="18" xfId="0" applyFont="1" applyFill="1" applyBorder="1" applyAlignment="1">
      <alignment horizontal="left" vertical="center"/>
    </xf>
    <xf numFmtId="167" fontId="22" fillId="0" borderId="18" xfId="27" applyNumberFormat="1" applyFont="1" applyFill="1" applyBorder="1" applyAlignment="1">
      <alignment horizontal="center" vertical="center"/>
    </xf>
    <xf numFmtId="0" fontId="21" fillId="0" borderId="0" xfId="0" applyFont="1" applyFill="1"/>
    <xf numFmtId="0" fontId="2" fillId="0" borderId="0" xfId="3" applyFont="1" applyFill="1"/>
    <xf numFmtId="0" fontId="35" fillId="0" borderId="0" xfId="3" applyFont="1" applyFill="1"/>
    <xf numFmtId="0" fontId="2" fillId="0" borderId="15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3" fillId="0" borderId="15" xfId="0" applyFont="1" applyBorder="1" applyAlignment="1">
      <alignment horizontal="left" vertical="top" wrapText="1"/>
    </xf>
    <xf numFmtId="170" fontId="23" fillId="0" borderId="15" xfId="0" applyNumberFormat="1" applyFont="1" applyFill="1" applyBorder="1" applyAlignment="1">
      <alignment horizontal="right" vertical="top" wrapText="1"/>
    </xf>
    <xf numFmtId="171" fontId="23" fillId="0" borderId="15" xfId="0" applyNumberFormat="1" applyFont="1" applyFill="1" applyBorder="1" applyAlignment="1">
      <alignment horizontal="right" vertical="top" wrapText="1"/>
    </xf>
    <xf numFmtId="0" fontId="23" fillId="0" borderId="15" xfId="0" applyFont="1" applyFill="1" applyBorder="1" applyAlignment="1">
      <alignment horizontal="right" vertical="top" wrapText="1"/>
    </xf>
    <xf numFmtId="0" fontId="2" fillId="0" borderId="0" xfId="0" applyFont="1" applyFill="1" applyAlignment="1">
      <alignment horizontal="right"/>
    </xf>
    <xf numFmtId="0" fontId="23" fillId="0" borderId="15" xfId="0" applyFont="1" applyFill="1" applyBorder="1" applyAlignment="1">
      <alignment horizontal="left" vertical="top" wrapText="1"/>
    </xf>
    <xf numFmtId="165" fontId="0" fillId="0" borderId="0" xfId="0" applyNumberFormat="1" applyFill="1" applyAlignment="1">
      <alignment horizontal="left" vertical="top" wrapText="1"/>
    </xf>
    <xf numFmtId="169" fontId="18" fillId="0" borderId="0" xfId="25" applyNumberFormat="1" applyFont="1" applyFill="1">
      <alignment horizontal="left" vertical="top" wrapText="1"/>
    </xf>
    <xf numFmtId="169" fontId="2" fillId="0" borderId="0" xfId="0" applyNumberFormat="1" applyFont="1" applyFill="1"/>
    <xf numFmtId="0" fontId="23" fillId="0" borderId="15" xfId="0" applyFont="1" applyFill="1" applyBorder="1" applyAlignment="1">
      <alignment horizontal="left" vertical="top" wrapText="1"/>
    </xf>
    <xf numFmtId="169" fontId="0" fillId="0" borderId="0" xfId="0" applyNumberFormat="1" applyFill="1" applyAlignment="1">
      <alignment horizontal="left" vertical="top" wrapText="1"/>
    </xf>
    <xf numFmtId="2" fontId="18" fillId="0" borderId="0" xfId="25" applyNumberFormat="1" applyFont="1" applyFill="1">
      <alignment horizontal="left" vertical="top" wrapText="1"/>
    </xf>
    <xf numFmtId="169" fontId="2" fillId="0" borderId="0" xfId="0" applyNumberFormat="1" applyFont="1" applyFill="1" applyBorder="1" applyAlignment="1">
      <alignment vertical="center"/>
    </xf>
    <xf numFmtId="0" fontId="23" fillId="0" borderId="15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right"/>
    </xf>
    <xf numFmtId="0" fontId="6" fillId="0" borderId="0" xfId="0" applyFont="1" applyFill="1" applyAlignment="1">
      <alignment horizontal="right"/>
    </xf>
    <xf numFmtId="169" fontId="2" fillId="0" borderId="12" xfId="0" applyNumberFormat="1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left" vertical="top" wrapText="1"/>
    </xf>
    <xf numFmtId="0" fontId="21" fillId="0" borderId="15" xfId="0" applyFont="1" applyFill="1" applyBorder="1" applyAlignment="1">
      <alignment wrapText="1"/>
    </xf>
    <xf numFmtId="0" fontId="34" fillId="0" borderId="15" xfId="0" applyFont="1" applyFill="1" applyBorder="1"/>
    <xf numFmtId="0" fontId="23" fillId="0" borderId="15" xfId="0" applyFont="1" applyFill="1" applyBorder="1"/>
    <xf numFmtId="49" fontId="23" fillId="0" borderId="15" xfId="0" applyNumberFormat="1" applyFont="1" applyFill="1" applyBorder="1"/>
    <xf numFmtId="165" fontId="23" fillId="0" borderId="15" xfId="0" applyNumberFormat="1" applyFont="1" applyFill="1" applyBorder="1" applyAlignment="1">
      <alignment horizontal="center" wrapText="1"/>
    </xf>
    <xf numFmtId="171" fontId="21" fillId="0" borderId="15" xfId="0" applyNumberFormat="1" applyFont="1" applyBorder="1" applyAlignment="1">
      <alignment horizontal="right" wrapText="1"/>
    </xf>
    <xf numFmtId="169" fontId="4" fillId="0" borderId="15" xfId="0" applyNumberFormat="1" applyFont="1" applyFill="1" applyBorder="1"/>
    <xf numFmtId="171" fontId="21" fillId="0" borderId="15" xfId="0" applyNumberFormat="1" applyFont="1" applyBorder="1"/>
    <xf numFmtId="169" fontId="2" fillId="0" borderId="15" xfId="0" applyNumberFormat="1" applyFont="1" applyFill="1" applyBorder="1" applyAlignment="1">
      <alignment vertical="center"/>
    </xf>
    <xf numFmtId="169" fontId="2" fillId="0" borderId="15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23" fillId="0" borderId="15" xfId="0" applyFont="1" applyBorder="1" applyAlignment="1">
      <alignment vertical="top" wrapText="1"/>
    </xf>
    <xf numFmtId="0" fontId="28" fillId="0" borderId="15" xfId="28" applyFont="1" applyFill="1" applyBorder="1" applyAlignment="1" applyProtection="1">
      <alignment vertical="center" wrapText="1"/>
      <protection locked="0"/>
    </xf>
    <xf numFmtId="0" fontId="22" fillId="0" borderId="9" xfId="25" applyFont="1" applyFill="1" applyBorder="1" applyAlignment="1">
      <alignment horizontal="center" vertical="center" wrapText="1"/>
    </xf>
    <xf numFmtId="0" fontId="22" fillId="0" borderId="10" xfId="25" applyFont="1" applyFill="1" applyBorder="1" applyAlignment="1">
      <alignment horizontal="center" vertical="center" wrapText="1"/>
    </xf>
    <xf numFmtId="0" fontId="22" fillId="0" borderId="11" xfId="25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22" fillId="0" borderId="12" xfId="25" applyFont="1" applyFill="1" applyBorder="1" applyAlignment="1">
      <alignment horizontal="center" vertical="center" wrapText="1"/>
    </xf>
    <xf numFmtId="0" fontId="22" fillId="0" borderId="14" xfId="25" applyFont="1" applyFill="1" applyBorder="1" applyAlignment="1">
      <alignment horizontal="center" vertical="center" wrapText="1"/>
    </xf>
    <xf numFmtId="0" fontId="22" fillId="0" borderId="9" xfId="25" applyFont="1" applyFill="1" applyBorder="1" applyAlignment="1">
      <alignment horizontal="center" vertical="top" wrapText="1"/>
    </xf>
    <xf numFmtId="0" fontId="22" fillId="0" borderId="11" xfId="25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right"/>
    </xf>
    <xf numFmtId="0" fontId="6" fillId="0" borderId="0" xfId="0" applyFont="1" applyFill="1" applyAlignment="1">
      <alignment horizontal="right"/>
    </xf>
    <xf numFmtId="0" fontId="26" fillId="0" borderId="0" xfId="0" applyFont="1" applyFill="1" applyAlignment="1">
      <alignment horizontal="center" wrapText="1"/>
    </xf>
    <xf numFmtId="0" fontId="19" fillId="0" borderId="0" xfId="25" applyFont="1" applyFill="1" applyAlignment="1">
      <alignment horizontal="center" vertical="top" wrapText="1"/>
    </xf>
    <xf numFmtId="0" fontId="23" fillId="0" borderId="15" xfId="0" applyFont="1" applyBorder="1" applyAlignment="1">
      <alignment horizontal="center"/>
    </xf>
    <xf numFmtId="0" fontId="23" fillId="0" borderId="15" xfId="0" applyFont="1" applyBorder="1" applyAlignment="1">
      <alignment horizontal="center" vertical="top"/>
    </xf>
    <xf numFmtId="171" fontId="23" fillId="0" borderId="12" xfId="0" applyNumberFormat="1" applyFont="1" applyBorder="1" applyAlignment="1">
      <alignment horizontal="center"/>
    </xf>
    <xf numFmtId="171" fontId="23" fillId="0" borderId="2" xfId="0" applyNumberFormat="1" applyFont="1" applyBorder="1" applyAlignment="1">
      <alignment horizontal="center"/>
    </xf>
    <xf numFmtId="171" fontId="23" fillId="0" borderId="14" xfId="0" applyNumberFormat="1" applyFont="1" applyBorder="1" applyAlignment="1">
      <alignment horizontal="center"/>
    </xf>
    <xf numFmtId="0" fontId="23" fillId="0" borderId="9" xfId="25" applyFont="1" applyFill="1" applyBorder="1" applyAlignment="1">
      <alignment horizontal="center" vertical="top" wrapText="1"/>
    </xf>
    <xf numFmtId="0" fontId="23" fillId="0" borderId="11" xfId="25" applyFont="1" applyFill="1" applyBorder="1" applyAlignment="1">
      <alignment horizontal="center" vertical="top" wrapText="1"/>
    </xf>
    <xf numFmtId="169" fontId="2" fillId="0" borderId="12" xfId="0" applyNumberFormat="1" applyFont="1" applyFill="1" applyBorder="1" applyAlignment="1">
      <alignment horizontal="center" vertical="center"/>
    </xf>
    <xf numFmtId="169" fontId="2" fillId="0" borderId="2" xfId="0" applyNumberFormat="1" applyFont="1" applyFill="1" applyBorder="1" applyAlignment="1">
      <alignment horizontal="center" vertical="center"/>
    </xf>
    <xf numFmtId="169" fontId="2" fillId="0" borderId="14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169" fontId="2" fillId="2" borderId="12" xfId="0" applyNumberFormat="1" applyFont="1" applyFill="1" applyBorder="1" applyAlignment="1">
      <alignment horizontal="center" vertical="center"/>
    </xf>
    <xf numFmtId="169" fontId="2" fillId="2" borderId="2" xfId="0" applyNumberFormat="1" applyFont="1" applyFill="1" applyBorder="1" applyAlignment="1">
      <alignment horizontal="center" vertical="center"/>
    </xf>
    <xf numFmtId="169" fontId="2" fillId="2" borderId="14" xfId="0" applyNumberFormat="1" applyFont="1" applyFill="1" applyBorder="1" applyAlignment="1">
      <alignment horizontal="center" vertical="center"/>
    </xf>
    <xf numFmtId="165" fontId="2" fillId="0" borderId="12" xfId="0" applyNumberFormat="1" applyFont="1" applyFill="1" applyBorder="1" applyAlignment="1">
      <alignment horizontal="center" vertical="center"/>
    </xf>
    <xf numFmtId="165" fontId="2" fillId="0" borderId="2" xfId="0" applyNumberFormat="1" applyFont="1" applyFill="1" applyBorder="1" applyAlignment="1">
      <alignment horizontal="center" vertical="center"/>
    </xf>
    <xf numFmtId="165" fontId="2" fillId="0" borderId="14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3" fillId="0" borderId="12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3" fillId="0" borderId="12" xfId="0" applyFont="1" applyBorder="1" applyAlignment="1">
      <alignment horizontal="center" vertical="top"/>
    </xf>
    <xf numFmtId="0" fontId="23" fillId="0" borderId="2" xfId="0" applyFont="1" applyBorder="1" applyAlignment="1">
      <alignment horizontal="center" vertical="top"/>
    </xf>
    <xf numFmtId="0" fontId="23" fillId="0" borderId="14" xfId="0" applyFont="1" applyBorder="1" applyAlignment="1">
      <alignment horizontal="center" vertical="top"/>
    </xf>
    <xf numFmtId="0" fontId="23" fillId="0" borderId="9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171" fontId="23" fillId="0" borderId="12" xfId="0" applyNumberFormat="1" applyFont="1" applyBorder="1" applyAlignment="1">
      <alignment horizontal="right"/>
    </xf>
    <xf numFmtId="171" fontId="23" fillId="0" borderId="2" xfId="0" applyNumberFormat="1" applyFont="1" applyBorder="1" applyAlignment="1">
      <alignment horizontal="right"/>
    </xf>
    <xf numFmtId="171" fontId="23" fillId="0" borderId="14" xfId="0" applyNumberFormat="1" applyFont="1" applyBorder="1" applyAlignment="1">
      <alignment horizontal="right"/>
    </xf>
    <xf numFmtId="0" fontId="23" fillId="0" borderId="9" xfId="0" applyFont="1" applyBorder="1" applyAlignment="1">
      <alignment horizontal="center" wrapText="1"/>
    </xf>
    <xf numFmtId="0" fontId="23" fillId="0" borderId="10" xfId="0" applyFont="1" applyBorder="1" applyAlignment="1">
      <alignment horizontal="center" wrapText="1"/>
    </xf>
    <xf numFmtId="0" fontId="23" fillId="0" borderId="11" xfId="0" applyFont="1" applyBorder="1" applyAlignment="1">
      <alignment horizontal="center" wrapText="1"/>
    </xf>
    <xf numFmtId="171" fontId="23" fillId="0" borderId="12" xfId="0" applyNumberFormat="1" applyFont="1" applyFill="1" applyBorder="1" applyAlignment="1">
      <alignment horizontal="center"/>
    </xf>
    <xf numFmtId="171" fontId="23" fillId="0" borderId="2" xfId="0" applyNumberFormat="1" applyFont="1" applyFill="1" applyBorder="1" applyAlignment="1">
      <alignment horizontal="center"/>
    </xf>
    <xf numFmtId="171" fontId="23" fillId="0" borderId="14" xfId="0" applyNumberFormat="1" applyFont="1" applyFill="1" applyBorder="1" applyAlignment="1">
      <alignment horizontal="center"/>
    </xf>
    <xf numFmtId="0" fontId="23" fillId="0" borderId="15" xfId="0" applyFont="1" applyFill="1" applyBorder="1" applyAlignment="1">
      <alignment horizontal="left" vertical="top" wrapText="1"/>
    </xf>
    <xf numFmtId="0" fontId="2" fillId="0" borderId="15" xfId="0" applyFont="1" applyBorder="1" applyAlignment="1">
      <alignment horizontal="center"/>
    </xf>
    <xf numFmtId="0" fontId="2" fillId="0" borderId="15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/>
    </xf>
    <xf numFmtId="0" fontId="23" fillId="0" borderId="10" xfId="25" applyFont="1" applyFill="1" applyBorder="1" applyAlignment="1">
      <alignment horizontal="center" vertical="top" wrapText="1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4" fillId="0" borderId="0" xfId="0" applyFont="1" applyFill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3" fillId="0" borderId="12" xfId="28" applyFont="1" applyFill="1" applyBorder="1" applyAlignment="1" applyProtection="1">
      <alignment horizontal="center" vertical="center" wrapText="1"/>
      <protection locked="0"/>
    </xf>
    <xf numFmtId="0" fontId="23" fillId="0" borderId="14" xfId="28" applyFont="1" applyFill="1" applyBorder="1" applyAlignment="1" applyProtection="1">
      <alignment horizontal="center" vertical="center" wrapText="1"/>
      <protection locked="0"/>
    </xf>
    <xf numFmtId="0" fontId="23" fillId="0" borderId="9" xfId="28" applyFont="1" applyFill="1" applyBorder="1" applyAlignment="1" applyProtection="1">
      <alignment horizontal="left" vertical="center" wrapText="1"/>
      <protection locked="0"/>
    </xf>
    <xf numFmtId="0" fontId="23" fillId="0" borderId="10" xfId="28" applyFont="1" applyFill="1" applyBorder="1" applyAlignment="1" applyProtection="1">
      <alignment horizontal="left" vertical="center" wrapText="1"/>
      <protection locked="0"/>
    </xf>
    <xf numFmtId="0" fontId="23" fillId="0" borderId="11" xfId="28" applyFont="1" applyFill="1" applyBorder="1" applyAlignment="1" applyProtection="1">
      <alignment horizontal="left" vertical="center" wrapText="1"/>
      <protection locked="0"/>
    </xf>
    <xf numFmtId="0" fontId="32" fillId="0" borderId="15" xfId="28" applyFont="1" applyFill="1" applyBorder="1" applyAlignment="1" applyProtection="1">
      <alignment horizontal="left" vertical="center" wrapText="1"/>
      <protection locked="0"/>
    </xf>
    <xf numFmtId="0" fontId="32" fillId="0" borderId="9" xfId="28" applyFont="1" applyFill="1" applyBorder="1" applyAlignment="1" applyProtection="1">
      <alignment horizontal="left" vertical="center" wrapText="1"/>
      <protection locked="0"/>
    </xf>
    <xf numFmtId="0" fontId="32" fillId="0" borderId="10" xfId="28" applyFont="1" applyFill="1" applyBorder="1" applyAlignment="1" applyProtection="1">
      <alignment horizontal="left" vertical="center" wrapText="1"/>
      <protection locked="0"/>
    </xf>
    <xf numFmtId="0" fontId="32" fillId="0" borderId="11" xfId="28" applyFont="1" applyFill="1" applyBorder="1" applyAlignment="1" applyProtection="1">
      <alignment horizontal="left" vertical="center" wrapText="1"/>
      <protection locked="0"/>
    </xf>
    <xf numFmtId="0" fontId="28" fillId="0" borderId="0" xfId="28" applyFont="1" applyFill="1" applyAlignment="1" applyProtection="1">
      <alignment horizontal="right"/>
      <protection locked="0"/>
    </xf>
    <xf numFmtId="0" fontId="31" fillId="0" borderId="0" xfId="28" applyFont="1" applyFill="1" applyAlignment="1" applyProtection="1">
      <alignment horizontal="center" vertical="center" wrapText="1"/>
      <protection locked="0"/>
    </xf>
    <xf numFmtId="0" fontId="28" fillId="0" borderId="15" xfId="28" applyFont="1" applyFill="1" applyBorder="1" applyAlignment="1">
      <alignment horizontal="center" vertical="center" wrapText="1"/>
    </xf>
    <xf numFmtId="0" fontId="28" fillId="0" borderId="15" xfId="28" applyFont="1" applyFill="1" applyBorder="1" applyAlignment="1">
      <alignment horizontal="center" vertical="center"/>
    </xf>
    <xf numFmtId="0" fontId="23" fillId="0" borderId="15" xfId="28" applyFont="1" applyFill="1" applyBorder="1" applyAlignment="1" applyProtection="1">
      <alignment horizontal="center" vertical="center" wrapText="1"/>
      <protection locked="0"/>
    </xf>
  </cellXfs>
  <cellStyles count="31">
    <cellStyle name="_artabyuje" xfId="7"/>
    <cellStyle name="Comma 2" xfId="8"/>
    <cellStyle name="Comma 2 2" xfId="9"/>
    <cellStyle name="Comma 3" xfId="10"/>
    <cellStyle name="Comma 4" xfId="11"/>
    <cellStyle name="Comma 5" xfId="12"/>
    <cellStyle name="Comma 6" xfId="29"/>
    <cellStyle name="Comma 7" xfId="13"/>
    <cellStyle name="Normal" xfId="0" builtinId="0"/>
    <cellStyle name="Normal 11" xfId="14"/>
    <cellStyle name="Normal 2" xfId="3"/>
    <cellStyle name="Normal 2 2" xfId="15"/>
    <cellStyle name="Normal 2 2 2" xfId="5"/>
    <cellStyle name="Normal 3" xfId="2"/>
    <cellStyle name="Normal 4" xfId="1"/>
    <cellStyle name="Normal 4 2" xfId="30"/>
    <cellStyle name="Normal 5" xfId="6"/>
    <cellStyle name="Normal 5 2" xfId="4"/>
    <cellStyle name="Normal 6" xfId="16"/>
    <cellStyle name="Normal 7" xfId="17"/>
    <cellStyle name="Normal 8" xfId="25"/>
    <cellStyle name="Normal_MVD artabyug" xfId="28"/>
    <cellStyle name="Percent 2" xfId="18"/>
    <cellStyle name="SN_241" xfId="27"/>
    <cellStyle name="SN_b" xfId="26"/>
    <cellStyle name="Style 1" xfId="19"/>
    <cellStyle name="Обычный 2" xfId="20"/>
    <cellStyle name="Обычный 3" xfId="21"/>
    <cellStyle name="Стиль 1" xfId="22"/>
    <cellStyle name="Финансовый 2" xfId="23"/>
    <cellStyle name="Финансовый 3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N108"/>
  <sheetViews>
    <sheetView tabSelected="1" topLeftCell="A34" workbookViewId="0">
      <selection activeCell="E56" sqref="E56"/>
    </sheetView>
  </sheetViews>
  <sheetFormatPr defaultColWidth="9.140625" defaultRowHeight="17.25"/>
  <cols>
    <col min="1" max="1" width="9.28515625" style="34" bestFit="1" customWidth="1"/>
    <col min="2" max="2" width="8.85546875" style="34" bestFit="1" customWidth="1"/>
    <col min="3" max="3" width="7" style="34" bestFit="1" customWidth="1"/>
    <col min="4" max="5" width="10" style="34" customWidth="1"/>
    <col min="6" max="6" width="73.7109375" style="35" customWidth="1"/>
    <col min="7" max="7" width="11.140625" style="35" customWidth="1"/>
    <col min="8" max="8" width="12.28515625" style="35" customWidth="1"/>
    <col min="9" max="9" width="9.140625" style="34"/>
    <col min="10" max="10" width="14.28515625" style="34" customWidth="1"/>
    <col min="11" max="11" width="11.42578125" style="34" bestFit="1" customWidth="1"/>
    <col min="12" max="12" width="11.140625" style="34" bestFit="1" customWidth="1"/>
    <col min="13" max="16384" width="9.140625" style="34"/>
  </cols>
  <sheetData>
    <row r="1" spans="1:40" s="31" customFormat="1" ht="24" customHeight="1">
      <c r="D1" s="160"/>
      <c r="E1" s="160"/>
      <c r="F1" s="185" t="s">
        <v>113</v>
      </c>
      <c r="G1" s="185"/>
      <c r="H1" s="185"/>
    </row>
    <row r="2" spans="1:40" s="32" customFormat="1" ht="16.5">
      <c r="D2" s="185" t="s">
        <v>15</v>
      </c>
      <c r="E2" s="185"/>
      <c r="F2" s="185"/>
      <c r="G2" s="185"/>
      <c r="H2" s="185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</row>
    <row r="3" spans="1:40" s="32" customFormat="1" ht="15.75" customHeight="1">
      <c r="D3" s="185" t="s">
        <v>115</v>
      </c>
      <c r="E3" s="185"/>
      <c r="F3" s="185"/>
      <c r="G3" s="185"/>
      <c r="H3" s="185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</row>
    <row r="4" spans="1:40" s="31" customFormat="1" ht="15.75" customHeight="1">
      <c r="D4" s="186"/>
      <c r="E4" s="186"/>
      <c r="F4" s="186"/>
      <c r="G4" s="161"/>
    </row>
    <row r="5" spans="1:40" s="31" customFormat="1" ht="40.5" customHeight="1">
      <c r="A5" s="187" t="s">
        <v>122</v>
      </c>
      <c r="B5" s="187"/>
      <c r="C5" s="187"/>
      <c r="D5" s="187"/>
      <c r="E5" s="187"/>
      <c r="F5" s="187"/>
      <c r="G5" s="187"/>
      <c r="H5" s="187"/>
    </row>
    <row r="6" spans="1:40" ht="7.5" customHeight="1"/>
    <row r="7" spans="1:40" ht="21.75" customHeight="1">
      <c r="A7" s="188"/>
      <c r="B7" s="188"/>
      <c r="C7" s="188"/>
      <c r="D7" s="188"/>
      <c r="E7" s="188"/>
      <c r="F7" s="188"/>
      <c r="H7" s="36" t="s">
        <v>47</v>
      </c>
    </row>
    <row r="8" spans="1:40" ht="92.25" customHeight="1">
      <c r="A8" s="177" t="s">
        <v>124</v>
      </c>
      <c r="B8" s="178"/>
      <c r="C8" s="179"/>
      <c r="D8" s="177" t="s">
        <v>28</v>
      </c>
      <c r="E8" s="180"/>
      <c r="F8" s="181" t="s">
        <v>112</v>
      </c>
      <c r="G8" s="183" t="s">
        <v>69</v>
      </c>
      <c r="H8" s="184"/>
    </row>
    <row r="9" spans="1:40" ht="27">
      <c r="A9" s="37" t="s">
        <v>31</v>
      </c>
      <c r="B9" s="37" t="s">
        <v>32</v>
      </c>
      <c r="C9" s="37" t="s">
        <v>62</v>
      </c>
      <c r="D9" s="37" t="s">
        <v>33</v>
      </c>
      <c r="E9" s="37" t="s">
        <v>34</v>
      </c>
      <c r="F9" s="182"/>
      <c r="G9" s="38" t="s">
        <v>29</v>
      </c>
      <c r="H9" s="38" t="s">
        <v>30</v>
      </c>
    </row>
    <row r="10" spans="1:40" ht="39.75" customHeight="1">
      <c r="A10" s="39"/>
      <c r="B10" s="39"/>
      <c r="C10" s="39"/>
      <c r="D10" s="39"/>
      <c r="E10" s="39"/>
      <c r="F10" s="40" t="s">
        <v>108</v>
      </c>
      <c r="G10" s="41">
        <f>+G11+G83</f>
        <v>0</v>
      </c>
      <c r="H10" s="41">
        <f>+H11+H83</f>
        <v>0</v>
      </c>
    </row>
    <row r="11" spans="1:40">
      <c r="A11" s="42" t="s">
        <v>65</v>
      </c>
      <c r="B11" s="43"/>
      <c r="C11" s="43"/>
      <c r="D11" s="43"/>
      <c r="E11" s="43"/>
      <c r="F11" s="40" t="s">
        <v>66</v>
      </c>
      <c r="G11" s="51">
        <f t="shared" ref="G11" si="0">+G13</f>
        <v>-15499.7</v>
      </c>
      <c r="H11" s="51">
        <f>+H13</f>
        <v>-15499.7</v>
      </c>
    </row>
    <row r="12" spans="1:40">
      <c r="A12" s="43"/>
      <c r="B12" s="43"/>
      <c r="C12" s="43"/>
      <c r="D12" s="43"/>
      <c r="E12" s="43"/>
      <c r="F12" s="40" t="s">
        <v>35</v>
      </c>
      <c r="G12" s="44"/>
      <c r="H12" s="44"/>
    </row>
    <row r="13" spans="1:40">
      <c r="A13" s="43"/>
      <c r="B13" s="42" t="s">
        <v>76</v>
      </c>
      <c r="C13" s="43"/>
      <c r="D13" s="43"/>
      <c r="E13" s="43"/>
      <c r="F13" s="40" t="s">
        <v>77</v>
      </c>
      <c r="G13" s="51">
        <f t="shared" ref="G13:H13" si="1">+G15</f>
        <v>-15499.7</v>
      </c>
      <c r="H13" s="51">
        <f t="shared" si="1"/>
        <v>-15499.7</v>
      </c>
    </row>
    <row r="14" spans="1:40">
      <c r="A14" s="43"/>
      <c r="B14" s="43"/>
      <c r="C14" s="43"/>
      <c r="D14" s="43"/>
      <c r="E14" s="43"/>
      <c r="F14" s="40" t="s">
        <v>78</v>
      </c>
      <c r="G14" s="44"/>
      <c r="H14" s="44"/>
    </row>
    <row r="15" spans="1:40">
      <c r="A15" s="43"/>
      <c r="B15" s="43"/>
      <c r="C15" s="42" t="s">
        <v>76</v>
      </c>
      <c r="D15" s="43"/>
      <c r="E15" s="43"/>
      <c r="F15" s="40" t="s">
        <v>77</v>
      </c>
      <c r="G15" s="51">
        <f t="shared" ref="G15:H15" si="2">G16</f>
        <v>-15499.7</v>
      </c>
      <c r="H15" s="51">
        <f t="shared" si="2"/>
        <v>-15499.7</v>
      </c>
    </row>
    <row r="16" spans="1:40">
      <c r="A16" s="43"/>
      <c r="B16" s="43"/>
      <c r="C16" s="43"/>
      <c r="D16" s="40">
        <v>1163</v>
      </c>
      <c r="E16" s="40"/>
      <c r="F16" s="40" t="s">
        <v>78</v>
      </c>
      <c r="G16" s="51">
        <f>+G17+G38+G65+G74+G47+G56+G29</f>
        <v>-15499.7</v>
      </c>
      <c r="H16" s="51">
        <f>+H17+H38+H65+H74+H47+H56+H29</f>
        <v>-15499.7</v>
      </c>
    </row>
    <row r="17" spans="1:12" ht="19.5" customHeight="1">
      <c r="A17" s="43"/>
      <c r="B17" s="43"/>
      <c r="C17" s="43"/>
      <c r="D17" s="52"/>
      <c r="E17" s="53">
        <v>11002</v>
      </c>
      <c r="F17" s="45" t="s">
        <v>73</v>
      </c>
      <c r="G17" s="46">
        <f t="shared" ref="G17:H17" si="3">+G19</f>
        <v>-30961.599999999999</v>
      </c>
      <c r="H17" s="46">
        <f t="shared" si="3"/>
        <v>-30961.599999999999</v>
      </c>
    </row>
    <row r="18" spans="1:12">
      <c r="A18" s="47"/>
      <c r="B18" s="47"/>
      <c r="C18" s="47"/>
      <c r="D18" s="43"/>
      <c r="E18" s="43"/>
      <c r="F18" s="45" t="s">
        <v>60</v>
      </c>
      <c r="G18" s="48"/>
      <c r="H18" s="48"/>
    </row>
    <row r="19" spans="1:12">
      <c r="A19" s="47"/>
      <c r="B19" s="47"/>
      <c r="C19" s="47"/>
      <c r="D19" s="54"/>
      <c r="E19" s="43"/>
      <c r="F19" s="40" t="s">
        <v>133</v>
      </c>
      <c r="G19" s="46">
        <f t="shared" ref="G19:H19" si="4">+G21</f>
        <v>-30961.599999999999</v>
      </c>
      <c r="H19" s="46">
        <f t="shared" si="4"/>
        <v>-30961.599999999999</v>
      </c>
    </row>
    <row r="20" spans="1:12" ht="27">
      <c r="A20" s="47"/>
      <c r="B20" s="47"/>
      <c r="C20" s="47"/>
      <c r="D20" s="43"/>
      <c r="E20" s="43"/>
      <c r="F20" s="45" t="s">
        <v>41</v>
      </c>
      <c r="G20" s="48"/>
      <c r="H20" s="48"/>
    </row>
    <row r="21" spans="1:12">
      <c r="A21" s="47"/>
      <c r="B21" s="47"/>
      <c r="C21" s="47"/>
      <c r="D21" s="43"/>
      <c r="E21" s="43"/>
      <c r="F21" s="45" t="s">
        <v>99</v>
      </c>
      <c r="G21" s="46">
        <f>+G22</f>
        <v>-30961.599999999999</v>
      </c>
      <c r="H21" s="46">
        <f t="shared" ref="G21:H27" si="5">+H22</f>
        <v>-30961.599999999999</v>
      </c>
      <c r="L21" s="157"/>
    </row>
    <row r="22" spans="1:12">
      <c r="A22" s="47"/>
      <c r="B22" s="47"/>
      <c r="C22" s="47"/>
      <c r="D22" s="43"/>
      <c r="E22" s="43"/>
      <c r="F22" s="45" t="s">
        <v>67</v>
      </c>
      <c r="G22" s="46">
        <f>+G23+G26</f>
        <v>-30961.599999999999</v>
      </c>
      <c r="H22" s="46">
        <f t="shared" ref="H22" si="6">+H23+H26</f>
        <v>-30961.599999999999</v>
      </c>
    </row>
    <row r="23" spans="1:12">
      <c r="A23" s="47"/>
      <c r="B23" s="47"/>
      <c r="C23" s="47"/>
      <c r="D23" s="43"/>
      <c r="E23" s="43"/>
      <c r="F23" s="45" t="s">
        <v>79</v>
      </c>
      <c r="G23" s="49">
        <f t="shared" si="5"/>
        <v>-9096.7999999999993</v>
      </c>
      <c r="H23" s="49">
        <f t="shared" si="5"/>
        <v>-9096.7999999999993</v>
      </c>
    </row>
    <row r="24" spans="1:12">
      <c r="A24" s="47"/>
      <c r="B24" s="47"/>
      <c r="C24" s="47"/>
      <c r="D24" s="47"/>
      <c r="E24" s="47"/>
      <c r="F24" s="45" t="s">
        <v>100</v>
      </c>
      <c r="G24" s="49">
        <f t="shared" si="5"/>
        <v>-9096.7999999999993</v>
      </c>
      <c r="H24" s="49">
        <f t="shared" si="5"/>
        <v>-9096.7999999999993</v>
      </c>
    </row>
    <row r="25" spans="1:12">
      <c r="A25" s="47"/>
      <c r="B25" s="47"/>
      <c r="C25" s="47"/>
      <c r="D25" s="43"/>
      <c r="E25" s="43"/>
      <c r="F25" s="45" t="s">
        <v>80</v>
      </c>
      <c r="G25" s="46">
        <v>-9096.7999999999993</v>
      </c>
      <c r="H25" s="46">
        <v>-9096.7999999999993</v>
      </c>
    </row>
    <row r="26" spans="1:12">
      <c r="A26" s="47"/>
      <c r="B26" s="47"/>
      <c r="C26" s="47"/>
      <c r="D26" s="47"/>
      <c r="E26" s="47"/>
      <c r="F26" s="45" t="s">
        <v>81</v>
      </c>
      <c r="G26" s="49">
        <f t="shared" si="5"/>
        <v>-21864.799999999999</v>
      </c>
      <c r="H26" s="49">
        <f t="shared" si="5"/>
        <v>-21864.799999999999</v>
      </c>
    </row>
    <row r="27" spans="1:12">
      <c r="A27" s="47"/>
      <c r="B27" s="47"/>
      <c r="C27" s="47"/>
      <c r="D27" s="47"/>
      <c r="E27" s="47"/>
      <c r="F27" s="55" t="s">
        <v>82</v>
      </c>
      <c r="G27" s="49">
        <f t="shared" si="5"/>
        <v>-21864.799999999999</v>
      </c>
      <c r="H27" s="49">
        <f t="shared" si="5"/>
        <v>-21864.799999999999</v>
      </c>
    </row>
    <row r="28" spans="1:12">
      <c r="A28" s="47"/>
      <c r="B28" s="47"/>
      <c r="C28" s="47"/>
      <c r="D28" s="47"/>
      <c r="E28" s="47"/>
      <c r="F28" s="45" t="s">
        <v>109</v>
      </c>
      <c r="G28" s="46">
        <v>-21864.799999999999</v>
      </c>
      <c r="H28" s="46">
        <v>-21864.799999999999</v>
      </c>
      <c r="J28" s="153"/>
    </row>
    <row r="29" spans="1:12">
      <c r="A29" s="47"/>
      <c r="B29" s="47"/>
      <c r="C29" s="47"/>
      <c r="D29" s="40"/>
      <c r="E29" s="47">
        <v>11014</v>
      </c>
      <c r="F29" s="40" t="s">
        <v>163</v>
      </c>
      <c r="G29" s="46">
        <f t="shared" ref="G29:H29" si="7">+G31</f>
        <v>5389.5</v>
      </c>
      <c r="H29" s="46">
        <f t="shared" si="7"/>
        <v>5389.5</v>
      </c>
    </row>
    <row r="30" spans="1:12">
      <c r="A30" s="47"/>
      <c r="B30" s="47"/>
      <c r="C30" s="47"/>
      <c r="D30" s="40"/>
      <c r="E30" s="47"/>
      <c r="F30" s="45" t="s">
        <v>60</v>
      </c>
      <c r="G30" s="48"/>
      <c r="H30" s="48"/>
    </row>
    <row r="31" spans="1:12">
      <c r="A31" s="47"/>
      <c r="B31" s="47"/>
      <c r="C31" s="47"/>
      <c r="D31" s="47"/>
      <c r="E31" s="47"/>
      <c r="F31" s="40" t="s">
        <v>133</v>
      </c>
      <c r="G31" s="46">
        <f t="shared" ref="G31:H31" si="8">+G33</f>
        <v>5389.5</v>
      </c>
      <c r="H31" s="46">
        <f t="shared" si="8"/>
        <v>5389.5</v>
      </c>
    </row>
    <row r="32" spans="1:12" ht="27">
      <c r="A32" s="47"/>
      <c r="B32" s="47"/>
      <c r="C32" s="47"/>
      <c r="D32" s="47"/>
      <c r="E32" s="47"/>
      <c r="F32" s="45" t="s">
        <v>41</v>
      </c>
      <c r="G32" s="48"/>
      <c r="H32" s="48"/>
    </row>
    <row r="33" spans="1:10">
      <c r="A33" s="47"/>
      <c r="B33" s="47"/>
      <c r="C33" s="47"/>
      <c r="D33" s="47"/>
      <c r="E33" s="47"/>
      <c r="F33" s="45" t="s">
        <v>38</v>
      </c>
      <c r="G33" s="46">
        <f t="shared" ref="G33:H36" si="9">+G34</f>
        <v>5389.5</v>
      </c>
      <c r="H33" s="46">
        <f t="shared" si="9"/>
        <v>5389.5</v>
      </c>
    </row>
    <row r="34" spans="1:10">
      <c r="A34" s="47"/>
      <c r="B34" s="47"/>
      <c r="C34" s="47"/>
      <c r="D34" s="47"/>
      <c r="E34" s="47"/>
      <c r="F34" s="45" t="s">
        <v>67</v>
      </c>
      <c r="G34" s="46">
        <f>+G35</f>
        <v>5389.5</v>
      </c>
      <c r="H34" s="46">
        <f>+H35</f>
        <v>5389.5</v>
      </c>
    </row>
    <row r="35" spans="1:10">
      <c r="A35" s="47"/>
      <c r="B35" s="47"/>
      <c r="C35" s="47"/>
      <c r="D35" s="47"/>
      <c r="E35" s="47"/>
      <c r="F35" s="45" t="s">
        <v>101</v>
      </c>
      <c r="G35" s="49">
        <f t="shared" si="9"/>
        <v>5389.5</v>
      </c>
      <c r="H35" s="49">
        <f t="shared" si="9"/>
        <v>5389.5</v>
      </c>
    </row>
    <row r="36" spans="1:10">
      <c r="A36" s="47"/>
      <c r="B36" s="47"/>
      <c r="C36" s="47"/>
      <c r="D36" s="47"/>
      <c r="E36" s="47"/>
      <c r="F36" s="55" t="s">
        <v>102</v>
      </c>
      <c r="G36" s="49">
        <f t="shared" si="9"/>
        <v>5389.5</v>
      </c>
      <c r="H36" s="49">
        <f t="shared" si="9"/>
        <v>5389.5</v>
      </c>
    </row>
    <row r="37" spans="1:10">
      <c r="A37" s="47"/>
      <c r="B37" s="47"/>
      <c r="C37" s="47"/>
      <c r="D37" s="47"/>
      <c r="E37" s="47"/>
      <c r="F37" s="45" t="s">
        <v>110</v>
      </c>
      <c r="G37" s="46">
        <v>5389.5</v>
      </c>
      <c r="H37" s="46">
        <v>5389.5</v>
      </c>
    </row>
    <row r="38" spans="1:10" ht="42.75">
      <c r="A38" s="47"/>
      <c r="B38" s="47"/>
      <c r="C38" s="47"/>
      <c r="D38" s="40">
        <v>1041</v>
      </c>
      <c r="E38" s="47">
        <v>11026</v>
      </c>
      <c r="F38" s="40" t="s">
        <v>161</v>
      </c>
      <c r="G38" s="46">
        <f t="shared" ref="G38:H38" si="10">+G40</f>
        <v>7180</v>
      </c>
      <c r="H38" s="46">
        <f t="shared" si="10"/>
        <v>7180</v>
      </c>
      <c r="J38" s="153"/>
    </row>
    <row r="39" spans="1:10">
      <c r="A39" s="47"/>
      <c r="B39" s="47"/>
      <c r="C39" s="47"/>
      <c r="D39" s="40"/>
      <c r="E39" s="47"/>
      <c r="F39" s="45" t="s">
        <v>60</v>
      </c>
      <c r="G39" s="48"/>
      <c r="H39" s="48"/>
      <c r="J39" s="153"/>
    </row>
    <row r="40" spans="1:10">
      <c r="A40" s="47"/>
      <c r="B40" s="47"/>
      <c r="C40" s="47"/>
      <c r="D40" s="47"/>
      <c r="E40" s="47"/>
      <c r="F40" s="40" t="s">
        <v>133</v>
      </c>
      <c r="G40" s="46">
        <f t="shared" ref="G40:H40" si="11">+G42</f>
        <v>7180</v>
      </c>
      <c r="H40" s="46">
        <f t="shared" si="11"/>
        <v>7180</v>
      </c>
    </row>
    <row r="41" spans="1:10" ht="27">
      <c r="A41" s="47"/>
      <c r="B41" s="47"/>
      <c r="C41" s="47"/>
      <c r="D41" s="47"/>
      <c r="E41" s="47"/>
      <c r="F41" s="45" t="s">
        <v>41</v>
      </c>
      <c r="G41" s="48"/>
      <c r="H41" s="48"/>
    </row>
    <row r="42" spans="1:10">
      <c r="A42" s="47"/>
      <c r="B42" s="47"/>
      <c r="C42" s="47"/>
      <c r="D42" s="47"/>
      <c r="E42" s="47"/>
      <c r="F42" s="45" t="s">
        <v>38</v>
      </c>
      <c r="G42" s="46">
        <f t="shared" ref="G42:H45" si="12">+G43</f>
        <v>7180</v>
      </c>
      <c r="H42" s="46">
        <f t="shared" si="12"/>
        <v>7180</v>
      </c>
    </row>
    <row r="43" spans="1:10">
      <c r="A43" s="47"/>
      <c r="B43" s="47"/>
      <c r="C43" s="47"/>
      <c r="D43" s="47"/>
      <c r="E43" s="47"/>
      <c r="F43" s="45" t="s">
        <v>67</v>
      </c>
      <c r="G43" s="46">
        <f>+G44</f>
        <v>7180</v>
      </c>
      <c r="H43" s="46">
        <f>+H44</f>
        <v>7180</v>
      </c>
    </row>
    <row r="44" spans="1:10">
      <c r="A44" s="47"/>
      <c r="B44" s="47"/>
      <c r="C44" s="47"/>
      <c r="D44" s="47"/>
      <c r="E44" s="47"/>
      <c r="F44" s="45" t="s">
        <v>101</v>
      </c>
      <c r="G44" s="49">
        <f t="shared" si="12"/>
        <v>7180</v>
      </c>
      <c r="H44" s="49">
        <f t="shared" si="12"/>
        <v>7180</v>
      </c>
    </row>
    <row r="45" spans="1:10">
      <c r="A45" s="47"/>
      <c r="B45" s="47"/>
      <c r="C45" s="47"/>
      <c r="D45" s="47"/>
      <c r="E45" s="47"/>
      <c r="F45" s="55" t="s">
        <v>102</v>
      </c>
      <c r="G45" s="49">
        <f t="shared" si="12"/>
        <v>7180</v>
      </c>
      <c r="H45" s="49">
        <f t="shared" si="12"/>
        <v>7180</v>
      </c>
    </row>
    <row r="46" spans="1:10">
      <c r="A46" s="47"/>
      <c r="B46" s="47"/>
      <c r="C46" s="47"/>
      <c r="D46" s="47"/>
      <c r="E46" s="47"/>
      <c r="F46" s="45" t="s">
        <v>110</v>
      </c>
      <c r="G46" s="46">
        <v>7180</v>
      </c>
      <c r="H46" s="46">
        <v>7180</v>
      </c>
    </row>
    <row r="47" spans="1:10" ht="57">
      <c r="A47" s="47"/>
      <c r="B47" s="47"/>
      <c r="C47" s="47"/>
      <c r="D47" s="40"/>
      <c r="E47" s="47">
        <v>11027</v>
      </c>
      <c r="F47" s="40" t="s">
        <v>174</v>
      </c>
      <c r="G47" s="46">
        <f t="shared" ref="G47:H47" si="13">+G49</f>
        <v>544</v>
      </c>
      <c r="H47" s="46">
        <f t="shared" si="13"/>
        <v>544</v>
      </c>
    </row>
    <row r="48" spans="1:10">
      <c r="A48" s="47"/>
      <c r="B48" s="47"/>
      <c r="C48" s="47"/>
      <c r="D48" s="40"/>
      <c r="E48" s="47"/>
      <c r="F48" s="45" t="s">
        <v>60</v>
      </c>
      <c r="G48" s="48"/>
      <c r="H48" s="48"/>
    </row>
    <row r="49" spans="1:8">
      <c r="A49" s="47"/>
      <c r="B49" s="47"/>
      <c r="C49" s="47"/>
      <c r="D49" s="47"/>
      <c r="E49" s="47"/>
      <c r="F49" s="40" t="s">
        <v>133</v>
      </c>
      <c r="G49" s="46">
        <f t="shared" ref="G49:H49" si="14">+G51</f>
        <v>544</v>
      </c>
      <c r="H49" s="46">
        <f t="shared" si="14"/>
        <v>544</v>
      </c>
    </row>
    <row r="50" spans="1:8" ht="27">
      <c r="A50" s="47"/>
      <c r="B50" s="47"/>
      <c r="C50" s="47"/>
      <c r="D50" s="47"/>
      <c r="E50" s="47"/>
      <c r="F50" s="45" t="s">
        <v>41</v>
      </c>
      <c r="G50" s="48"/>
      <c r="H50" s="48"/>
    </row>
    <row r="51" spans="1:8">
      <c r="A51" s="47"/>
      <c r="B51" s="47"/>
      <c r="C51" s="47"/>
      <c r="D51" s="47"/>
      <c r="E51" s="47"/>
      <c r="F51" s="45" t="s">
        <v>38</v>
      </c>
      <c r="G51" s="46">
        <f t="shared" ref="G51:H54" si="15">+G52</f>
        <v>544</v>
      </c>
      <c r="H51" s="46">
        <f t="shared" si="15"/>
        <v>544</v>
      </c>
    </row>
    <row r="52" spans="1:8">
      <c r="A52" s="47"/>
      <c r="B52" s="47"/>
      <c r="C52" s="47"/>
      <c r="D52" s="47"/>
      <c r="E52" s="47"/>
      <c r="F52" s="45" t="s">
        <v>67</v>
      </c>
      <c r="G52" s="46">
        <f>+G53</f>
        <v>544</v>
      </c>
      <c r="H52" s="46">
        <f>+H53</f>
        <v>544</v>
      </c>
    </row>
    <row r="53" spans="1:8">
      <c r="A53" s="47"/>
      <c r="B53" s="47"/>
      <c r="C53" s="47"/>
      <c r="D53" s="47"/>
      <c r="E53" s="47"/>
      <c r="F53" s="45" t="s">
        <v>101</v>
      </c>
      <c r="G53" s="49">
        <f t="shared" si="15"/>
        <v>544</v>
      </c>
      <c r="H53" s="49">
        <f t="shared" si="15"/>
        <v>544</v>
      </c>
    </row>
    <row r="54" spans="1:8">
      <c r="A54" s="47"/>
      <c r="B54" s="47"/>
      <c r="C54" s="47"/>
      <c r="D54" s="47"/>
      <c r="E54" s="47"/>
      <c r="F54" s="55" t="s">
        <v>102</v>
      </c>
      <c r="G54" s="49">
        <f t="shared" si="15"/>
        <v>544</v>
      </c>
      <c r="H54" s="49">
        <f t="shared" si="15"/>
        <v>544</v>
      </c>
    </row>
    <row r="55" spans="1:8">
      <c r="A55" s="47"/>
      <c r="B55" s="47"/>
      <c r="C55" s="47"/>
      <c r="D55" s="47"/>
      <c r="E55" s="47"/>
      <c r="F55" s="45" t="s">
        <v>110</v>
      </c>
      <c r="G55" s="46">
        <v>544</v>
      </c>
      <c r="H55" s="46">
        <v>544</v>
      </c>
    </row>
    <row r="56" spans="1:8" ht="42.75">
      <c r="A56" s="47"/>
      <c r="B56" s="47"/>
      <c r="C56" s="47"/>
      <c r="D56" s="40"/>
      <c r="E56" s="47">
        <v>11028</v>
      </c>
      <c r="F56" s="40" t="s">
        <v>162</v>
      </c>
      <c r="G56" s="46">
        <f t="shared" ref="G56:H56" si="16">+G58</f>
        <v>1678.8</v>
      </c>
      <c r="H56" s="46">
        <f t="shared" si="16"/>
        <v>1678.8</v>
      </c>
    </row>
    <row r="57" spans="1:8">
      <c r="A57" s="47"/>
      <c r="B57" s="47"/>
      <c r="C57" s="47"/>
      <c r="D57" s="40"/>
      <c r="E57" s="47"/>
      <c r="F57" s="45" t="s">
        <v>60</v>
      </c>
      <c r="G57" s="48"/>
      <c r="H57" s="48"/>
    </row>
    <row r="58" spans="1:8">
      <c r="A58" s="47"/>
      <c r="B58" s="47"/>
      <c r="C58" s="47"/>
      <c r="D58" s="47"/>
      <c r="E58" s="47"/>
      <c r="F58" s="40" t="s">
        <v>133</v>
      </c>
      <c r="G58" s="46">
        <f t="shared" ref="G58:H58" si="17">+G60</f>
        <v>1678.8</v>
      </c>
      <c r="H58" s="46">
        <f t="shared" si="17"/>
        <v>1678.8</v>
      </c>
    </row>
    <row r="59" spans="1:8" ht="27">
      <c r="A59" s="47"/>
      <c r="B59" s="47"/>
      <c r="C59" s="47"/>
      <c r="D59" s="47"/>
      <c r="E59" s="47"/>
      <c r="F59" s="45" t="s">
        <v>41</v>
      </c>
      <c r="G59" s="48"/>
      <c r="H59" s="48"/>
    </row>
    <row r="60" spans="1:8">
      <c r="A60" s="47"/>
      <c r="B60" s="47"/>
      <c r="C60" s="47"/>
      <c r="D60" s="47"/>
      <c r="E60" s="47"/>
      <c r="F60" s="45" t="s">
        <v>38</v>
      </c>
      <c r="G60" s="46">
        <f t="shared" ref="G60:H63" si="18">+G61</f>
        <v>1678.8</v>
      </c>
      <c r="H60" s="46">
        <f t="shared" si="18"/>
        <v>1678.8</v>
      </c>
    </row>
    <row r="61" spans="1:8">
      <c r="A61" s="47"/>
      <c r="B61" s="47"/>
      <c r="C61" s="47"/>
      <c r="D61" s="47"/>
      <c r="E61" s="47"/>
      <c r="F61" s="45" t="s">
        <v>67</v>
      </c>
      <c r="G61" s="46">
        <f>+G62</f>
        <v>1678.8</v>
      </c>
      <c r="H61" s="46">
        <f>+H62</f>
        <v>1678.8</v>
      </c>
    </row>
    <row r="62" spans="1:8">
      <c r="A62" s="47"/>
      <c r="B62" s="47"/>
      <c r="C62" s="47"/>
      <c r="D62" s="47"/>
      <c r="E62" s="47"/>
      <c r="F62" s="45" t="s">
        <v>101</v>
      </c>
      <c r="G62" s="49">
        <f t="shared" si="18"/>
        <v>1678.8</v>
      </c>
      <c r="H62" s="49">
        <f t="shared" si="18"/>
        <v>1678.8</v>
      </c>
    </row>
    <row r="63" spans="1:8">
      <c r="A63" s="47"/>
      <c r="B63" s="47"/>
      <c r="C63" s="47"/>
      <c r="D63" s="47"/>
      <c r="E63" s="47"/>
      <c r="F63" s="55" t="s">
        <v>102</v>
      </c>
      <c r="G63" s="49">
        <f t="shared" si="18"/>
        <v>1678.8</v>
      </c>
      <c r="H63" s="49">
        <f t="shared" si="18"/>
        <v>1678.8</v>
      </c>
    </row>
    <row r="64" spans="1:8">
      <c r="A64" s="47"/>
      <c r="B64" s="47"/>
      <c r="C64" s="47"/>
      <c r="D64" s="47"/>
      <c r="E64" s="47"/>
      <c r="F64" s="45" t="s">
        <v>110</v>
      </c>
      <c r="G64" s="46">
        <v>1678.8</v>
      </c>
      <c r="H64" s="46">
        <v>1678.8</v>
      </c>
    </row>
    <row r="65" spans="1:11">
      <c r="A65" s="47"/>
      <c r="B65" s="47"/>
      <c r="C65" s="47"/>
      <c r="D65" s="47"/>
      <c r="E65" s="47">
        <v>12004</v>
      </c>
      <c r="F65" s="164" t="s">
        <v>126</v>
      </c>
      <c r="G65" s="46">
        <f t="shared" ref="G65:H65" si="19">+G67</f>
        <v>367.6</v>
      </c>
      <c r="H65" s="46">
        <f t="shared" si="19"/>
        <v>367.6</v>
      </c>
    </row>
    <row r="66" spans="1:11">
      <c r="A66" s="47"/>
      <c r="B66" s="47"/>
      <c r="C66" s="47"/>
      <c r="D66" s="47"/>
      <c r="E66" s="47"/>
      <c r="F66" s="165" t="s">
        <v>127</v>
      </c>
      <c r="G66" s="48"/>
      <c r="H66" s="48"/>
      <c r="K66" s="157"/>
    </row>
    <row r="67" spans="1:11">
      <c r="A67" s="47"/>
      <c r="B67" s="47"/>
      <c r="C67" s="47"/>
      <c r="D67" s="47"/>
      <c r="E67" s="47"/>
      <c r="F67" s="40" t="s">
        <v>133</v>
      </c>
      <c r="G67" s="46">
        <f t="shared" ref="G67:H67" si="20">+G69</f>
        <v>367.6</v>
      </c>
      <c r="H67" s="46">
        <f t="shared" si="20"/>
        <v>367.6</v>
      </c>
    </row>
    <row r="68" spans="1:11">
      <c r="A68" s="47"/>
      <c r="B68" s="47"/>
      <c r="C68" s="47"/>
      <c r="D68" s="47"/>
      <c r="E68" s="47"/>
      <c r="F68" s="165" t="s">
        <v>128</v>
      </c>
      <c r="G68" s="48"/>
      <c r="H68" s="48"/>
    </row>
    <row r="69" spans="1:11">
      <c r="A69" s="47"/>
      <c r="B69" s="47"/>
      <c r="C69" s="47"/>
      <c r="D69" s="47"/>
      <c r="E69" s="47"/>
      <c r="F69" s="166" t="s">
        <v>99</v>
      </c>
      <c r="G69" s="46">
        <f t="shared" ref="G69:H71" si="21">+G70</f>
        <v>367.6</v>
      </c>
      <c r="H69" s="46">
        <f t="shared" si="21"/>
        <v>367.6</v>
      </c>
    </row>
    <row r="70" spans="1:11">
      <c r="A70" s="47"/>
      <c r="B70" s="47"/>
      <c r="C70" s="47"/>
      <c r="D70" s="47"/>
      <c r="E70" s="47"/>
      <c r="F70" s="166" t="s">
        <v>67</v>
      </c>
      <c r="G70" s="46">
        <f t="shared" si="21"/>
        <v>367.6</v>
      </c>
      <c r="H70" s="46">
        <f t="shared" si="21"/>
        <v>367.6</v>
      </c>
    </row>
    <row r="71" spans="1:11">
      <c r="A71" s="47"/>
      <c r="B71" s="47"/>
      <c r="C71" s="47"/>
      <c r="D71" s="47"/>
      <c r="E71" s="47"/>
      <c r="F71" s="166" t="s">
        <v>129</v>
      </c>
      <c r="G71" s="49">
        <f t="shared" si="21"/>
        <v>367.6</v>
      </c>
      <c r="H71" s="49">
        <f t="shared" si="21"/>
        <v>367.6</v>
      </c>
    </row>
    <row r="72" spans="1:11">
      <c r="A72" s="47"/>
      <c r="B72" s="47"/>
      <c r="C72" s="47"/>
      <c r="D72" s="47"/>
      <c r="E72" s="47"/>
      <c r="F72" s="166" t="s">
        <v>130</v>
      </c>
      <c r="G72" s="49">
        <f t="shared" ref="G72:H72" si="22">G73</f>
        <v>367.6</v>
      </c>
      <c r="H72" s="49">
        <f t="shared" si="22"/>
        <v>367.6</v>
      </c>
    </row>
    <row r="73" spans="1:11">
      <c r="A73" s="47"/>
      <c r="B73" s="47"/>
      <c r="C73" s="47"/>
      <c r="D73" s="47"/>
      <c r="E73" s="47"/>
      <c r="F73" s="167" t="s">
        <v>131</v>
      </c>
      <c r="G73" s="168">
        <v>367.6</v>
      </c>
      <c r="H73" s="168">
        <v>367.6</v>
      </c>
    </row>
    <row r="74" spans="1:11">
      <c r="A74" s="47"/>
      <c r="B74" s="47"/>
      <c r="C74" s="47"/>
      <c r="D74" s="47"/>
      <c r="E74" s="47">
        <v>12005</v>
      </c>
      <c r="F74" s="164" t="s">
        <v>132</v>
      </c>
      <c r="G74" s="46">
        <f t="shared" ref="G74:H74" si="23">+G76</f>
        <v>302</v>
      </c>
      <c r="H74" s="46">
        <f t="shared" si="23"/>
        <v>302</v>
      </c>
      <c r="J74" s="157"/>
    </row>
    <row r="75" spans="1:11">
      <c r="A75" s="47"/>
      <c r="B75" s="47"/>
      <c r="C75" s="47"/>
      <c r="D75" s="47"/>
      <c r="E75" s="47"/>
      <c r="F75" s="165" t="s">
        <v>127</v>
      </c>
      <c r="G75" s="48"/>
      <c r="H75" s="48"/>
    </row>
    <row r="76" spans="1:11">
      <c r="A76" s="47"/>
      <c r="B76" s="47"/>
      <c r="C76" s="47"/>
      <c r="D76" s="47"/>
      <c r="E76" s="47"/>
      <c r="F76" s="40" t="s">
        <v>133</v>
      </c>
      <c r="G76" s="46">
        <f t="shared" ref="G76:H76" si="24">+G78</f>
        <v>302</v>
      </c>
      <c r="H76" s="46">
        <f t="shared" si="24"/>
        <v>302</v>
      </c>
    </row>
    <row r="77" spans="1:11">
      <c r="A77" s="47"/>
      <c r="B77" s="47"/>
      <c r="C77" s="47"/>
      <c r="D77" s="47"/>
      <c r="E77" s="47"/>
      <c r="F77" s="165" t="s">
        <v>128</v>
      </c>
      <c r="G77" s="48"/>
      <c r="H77" s="48"/>
    </row>
    <row r="78" spans="1:11">
      <c r="A78" s="47"/>
      <c r="B78" s="47"/>
      <c r="C78" s="47"/>
      <c r="D78" s="47"/>
      <c r="E78" s="47"/>
      <c r="F78" s="166" t="s">
        <v>99</v>
      </c>
      <c r="G78" s="46">
        <f t="shared" ref="G78:H80" si="25">+G79</f>
        <v>302</v>
      </c>
      <c r="H78" s="46">
        <f t="shared" si="25"/>
        <v>302</v>
      </c>
    </row>
    <row r="79" spans="1:11">
      <c r="A79" s="47"/>
      <c r="B79" s="47"/>
      <c r="C79" s="47"/>
      <c r="D79" s="47"/>
      <c r="E79" s="47"/>
      <c r="F79" s="166" t="s">
        <v>67</v>
      </c>
      <c r="G79" s="46">
        <f t="shared" si="25"/>
        <v>302</v>
      </c>
      <c r="H79" s="46">
        <f t="shared" si="25"/>
        <v>302</v>
      </c>
    </row>
    <row r="80" spans="1:11">
      <c r="A80" s="47"/>
      <c r="B80" s="47"/>
      <c r="C80" s="47"/>
      <c r="D80" s="47"/>
      <c r="E80" s="47"/>
      <c r="F80" s="166" t="s">
        <v>129</v>
      </c>
      <c r="G80" s="49">
        <f t="shared" si="25"/>
        <v>302</v>
      </c>
      <c r="H80" s="49">
        <f t="shared" si="25"/>
        <v>302</v>
      </c>
    </row>
    <row r="81" spans="1:10">
      <c r="A81" s="47"/>
      <c r="B81" s="47"/>
      <c r="C81" s="47"/>
      <c r="D81" s="47"/>
      <c r="E81" s="47"/>
      <c r="F81" s="166" t="s">
        <v>130</v>
      </c>
      <c r="G81" s="49">
        <f t="shared" ref="G81:H81" si="26">G82</f>
        <v>302</v>
      </c>
      <c r="H81" s="49">
        <f t="shared" si="26"/>
        <v>302</v>
      </c>
    </row>
    <row r="82" spans="1:10">
      <c r="A82" s="47"/>
      <c r="B82" s="47"/>
      <c r="C82" s="47"/>
      <c r="D82" s="47"/>
      <c r="E82" s="47"/>
      <c r="F82" s="167" t="s">
        <v>131</v>
      </c>
      <c r="G82" s="168">
        <v>302</v>
      </c>
      <c r="H82" s="168">
        <v>302</v>
      </c>
    </row>
    <row r="83" spans="1:10" s="57" customFormat="1" ht="15">
      <c r="A83" s="40" t="s">
        <v>48</v>
      </c>
      <c r="B83" s="40"/>
      <c r="C83" s="40"/>
      <c r="D83" s="40"/>
      <c r="E83" s="40"/>
      <c r="F83" s="40" t="s">
        <v>49</v>
      </c>
      <c r="G83" s="56">
        <f t="shared" ref="G83:H83" si="27">+G85</f>
        <v>15499.699999999999</v>
      </c>
      <c r="H83" s="56">
        <f t="shared" si="27"/>
        <v>15499.699999999999</v>
      </c>
    </row>
    <row r="84" spans="1:10" s="57" customFormat="1" ht="15">
      <c r="A84" s="40"/>
      <c r="B84" s="40"/>
      <c r="C84" s="40"/>
      <c r="D84" s="40"/>
      <c r="E84" s="40"/>
      <c r="F84" s="54" t="s">
        <v>35</v>
      </c>
      <c r="G84" s="58"/>
      <c r="H84" s="58"/>
    </row>
    <row r="85" spans="1:10" s="57" customFormat="1" ht="15">
      <c r="A85" s="40"/>
      <c r="B85" s="40" t="s">
        <v>36</v>
      </c>
      <c r="C85" s="40"/>
      <c r="D85" s="40"/>
      <c r="E85" s="40"/>
      <c r="F85" s="40" t="s">
        <v>50</v>
      </c>
      <c r="G85" s="56">
        <f t="shared" ref="G85:H85" si="28">+G87</f>
        <v>15499.699999999999</v>
      </c>
      <c r="H85" s="56">
        <f t="shared" si="28"/>
        <v>15499.699999999999</v>
      </c>
    </row>
    <row r="86" spans="1:10" s="57" customFormat="1" ht="15">
      <c r="A86" s="40"/>
      <c r="B86" s="40"/>
      <c r="C86" s="40"/>
      <c r="D86" s="40"/>
      <c r="E86" s="40"/>
      <c r="F86" s="54" t="s">
        <v>35</v>
      </c>
      <c r="G86" s="58"/>
      <c r="H86" s="58"/>
    </row>
    <row r="87" spans="1:10" s="57" customFormat="1" ht="15">
      <c r="A87" s="40"/>
      <c r="B87" s="40"/>
      <c r="C87" s="40" t="s">
        <v>36</v>
      </c>
      <c r="D87" s="40"/>
      <c r="E87" s="40"/>
      <c r="F87" s="40" t="s">
        <v>44</v>
      </c>
      <c r="G87" s="56">
        <f t="shared" ref="G87:H87" si="29">+G93+G101</f>
        <v>15499.699999999999</v>
      </c>
      <c r="H87" s="56">
        <f t="shared" si="29"/>
        <v>15499.699999999999</v>
      </c>
    </row>
    <row r="88" spans="1:10" s="57" customFormat="1" ht="15">
      <c r="A88" s="40"/>
      <c r="B88" s="40"/>
      <c r="C88" s="40"/>
      <c r="D88" s="40"/>
      <c r="E88" s="40"/>
      <c r="F88" s="54" t="s">
        <v>35</v>
      </c>
      <c r="G88" s="59"/>
      <c r="H88" s="59"/>
    </row>
    <row r="89" spans="1:10" s="57" customFormat="1" ht="15">
      <c r="A89" s="60"/>
      <c r="B89" s="60"/>
      <c r="C89" s="60"/>
      <c r="D89" s="60"/>
      <c r="E89" s="60"/>
      <c r="F89" s="40" t="s">
        <v>42</v>
      </c>
      <c r="G89" s="56">
        <f t="shared" ref="G89:H89" si="30">+G91</f>
        <v>15499.699999999999</v>
      </c>
      <c r="H89" s="56">
        <f t="shared" si="30"/>
        <v>15499.699999999999</v>
      </c>
      <c r="J89" s="152"/>
    </row>
    <row r="90" spans="1:10" s="57" customFormat="1" ht="15">
      <c r="A90" s="60"/>
      <c r="B90" s="60"/>
      <c r="C90" s="60"/>
      <c r="D90" s="60"/>
      <c r="E90" s="60"/>
      <c r="F90" s="54" t="s">
        <v>35</v>
      </c>
      <c r="G90" s="61"/>
      <c r="H90" s="61"/>
    </row>
    <row r="91" spans="1:10" s="57" customFormat="1" ht="15">
      <c r="A91" s="40"/>
      <c r="B91" s="40"/>
      <c r="C91" s="40"/>
      <c r="D91" s="40" t="s">
        <v>43</v>
      </c>
      <c r="E91" s="53"/>
      <c r="F91" s="40" t="s">
        <v>44</v>
      </c>
      <c r="G91" s="56">
        <f>+G93+G101</f>
        <v>15499.699999999999</v>
      </c>
      <c r="H91" s="56">
        <f t="shared" ref="H91" si="31">+H93+H101</f>
        <v>15499.699999999999</v>
      </c>
    </row>
    <row r="92" spans="1:10" s="57" customFormat="1" ht="15">
      <c r="A92" s="60"/>
      <c r="B92" s="60"/>
      <c r="C92" s="60"/>
      <c r="D92" s="60"/>
      <c r="E92" s="62"/>
      <c r="F92" s="54" t="s">
        <v>35</v>
      </c>
      <c r="G92" s="49"/>
      <c r="H92" s="49"/>
    </row>
    <row r="93" spans="1:10" s="57" customFormat="1" ht="15">
      <c r="A93" s="60"/>
      <c r="B93" s="60"/>
      <c r="C93" s="60"/>
      <c r="D93" s="60"/>
      <c r="E93" s="53" t="s">
        <v>37</v>
      </c>
      <c r="F93" s="54" t="s">
        <v>44</v>
      </c>
      <c r="G93" s="46">
        <f t="shared" ref="G93:H93" si="32">+G95</f>
        <v>-15461.9</v>
      </c>
      <c r="H93" s="46">
        <f t="shared" si="32"/>
        <v>-15461.9</v>
      </c>
    </row>
    <row r="94" spans="1:10">
      <c r="A94" s="47"/>
      <c r="B94" s="47"/>
      <c r="C94" s="47"/>
      <c r="D94" s="47"/>
      <c r="E94" s="47"/>
      <c r="F94" s="54" t="s">
        <v>40</v>
      </c>
      <c r="G94" s="46"/>
      <c r="H94" s="46"/>
    </row>
    <row r="95" spans="1:10">
      <c r="A95" s="47"/>
      <c r="B95" s="47"/>
      <c r="C95" s="47"/>
      <c r="D95" s="47"/>
      <c r="E95" s="47"/>
      <c r="F95" s="54" t="s">
        <v>42</v>
      </c>
      <c r="G95" s="46">
        <f t="shared" ref="G95:H95" si="33">+G97</f>
        <v>-15461.9</v>
      </c>
      <c r="H95" s="46">
        <f t="shared" si="33"/>
        <v>-15461.9</v>
      </c>
    </row>
    <row r="96" spans="1:10" ht="27">
      <c r="A96" s="47"/>
      <c r="B96" s="47"/>
      <c r="C96" s="47"/>
      <c r="D96" s="47"/>
      <c r="E96" s="47"/>
      <c r="F96" s="54" t="s">
        <v>41</v>
      </c>
      <c r="G96" s="46"/>
      <c r="H96" s="46"/>
    </row>
    <row r="97" spans="1:10">
      <c r="A97" s="47"/>
      <c r="B97" s="47"/>
      <c r="C97" s="47"/>
      <c r="D97" s="47"/>
      <c r="E97" s="47"/>
      <c r="F97" s="54" t="s">
        <v>38</v>
      </c>
      <c r="G97" s="46">
        <f t="shared" ref="G97:H99" si="34">+G98</f>
        <v>-15461.9</v>
      </c>
      <c r="H97" s="46">
        <f t="shared" si="34"/>
        <v>-15461.9</v>
      </c>
    </row>
    <row r="98" spans="1:10">
      <c r="A98" s="47"/>
      <c r="B98" s="47"/>
      <c r="C98" s="47"/>
      <c r="D98" s="47"/>
      <c r="E98" s="47"/>
      <c r="F98" s="54" t="s">
        <v>39</v>
      </c>
      <c r="G98" s="46">
        <f t="shared" si="34"/>
        <v>-15461.9</v>
      </c>
      <c r="H98" s="46">
        <f t="shared" si="34"/>
        <v>-15461.9</v>
      </c>
    </row>
    <row r="99" spans="1:10">
      <c r="A99" s="47"/>
      <c r="B99" s="47"/>
      <c r="C99" s="47"/>
      <c r="D99" s="47"/>
      <c r="E99" s="47"/>
      <c r="F99" s="54" t="s">
        <v>114</v>
      </c>
      <c r="G99" s="46">
        <f t="shared" si="34"/>
        <v>-15461.9</v>
      </c>
      <c r="H99" s="46">
        <f t="shared" si="34"/>
        <v>-15461.9</v>
      </c>
    </row>
    <row r="100" spans="1:10">
      <c r="A100" s="47"/>
      <c r="B100" s="47"/>
      <c r="C100" s="47"/>
      <c r="D100" s="47"/>
      <c r="E100" s="47"/>
      <c r="F100" s="54" t="s">
        <v>46</v>
      </c>
      <c r="G100" s="46">
        <f>-669.6-7180-544-1678.8-5389.5</f>
        <v>-15461.9</v>
      </c>
      <c r="H100" s="46">
        <f>-669.6-7180-544-1678.8-5389.5</f>
        <v>-15461.9</v>
      </c>
    </row>
    <row r="101" spans="1:10" s="57" customFormat="1" ht="15">
      <c r="A101" s="54"/>
      <c r="B101" s="54"/>
      <c r="C101" s="54"/>
      <c r="D101" s="54"/>
      <c r="E101" s="54" t="s">
        <v>37</v>
      </c>
      <c r="F101" s="54" t="s">
        <v>44</v>
      </c>
      <c r="G101" s="46">
        <f t="shared" ref="G101:H101" si="35">+G103</f>
        <v>30961.599999999999</v>
      </c>
      <c r="H101" s="46">
        <f t="shared" si="35"/>
        <v>30961.599999999999</v>
      </c>
      <c r="J101" s="156"/>
    </row>
    <row r="102" spans="1:10">
      <c r="A102" s="47"/>
      <c r="B102" s="47"/>
      <c r="C102" s="47"/>
      <c r="D102" s="47"/>
      <c r="E102" s="47"/>
      <c r="F102" s="54" t="s">
        <v>40</v>
      </c>
      <c r="G102" s="46"/>
      <c r="H102" s="46"/>
    </row>
    <row r="103" spans="1:10">
      <c r="A103" s="47"/>
      <c r="B103" s="47"/>
      <c r="C103" s="47"/>
      <c r="D103" s="47"/>
      <c r="E103" s="47"/>
      <c r="F103" s="54" t="s">
        <v>42</v>
      </c>
      <c r="G103" s="46">
        <f t="shared" ref="G103:H103" si="36">+G105</f>
        <v>30961.599999999999</v>
      </c>
      <c r="H103" s="46">
        <f t="shared" si="36"/>
        <v>30961.599999999999</v>
      </c>
      <c r="J103" s="153"/>
    </row>
    <row r="104" spans="1:10" ht="27">
      <c r="A104" s="47"/>
      <c r="B104" s="47"/>
      <c r="C104" s="47"/>
      <c r="D104" s="47"/>
      <c r="E104" s="47"/>
      <c r="F104" s="54" t="s">
        <v>41</v>
      </c>
      <c r="G104" s="46"/>
      <c r="H104" s="46"/>
    </row>
    <row r="105" spans="1:10">
      <c r="A105" s="47"/>
      <c r="B105" s="47"/>
      <c r="C105" s="47"/>
      <c r="D105" s="47"/>
      <c r="E105" s="47"/>
      <c r="F105" s="54" t="s">
        <v>38</v>
      </c>
      <c r="G105" s="46">
        <f t="shared" ref="G105:H107" si="37">+G106</f>
        <v>30961.599999999999</v>
      </c>
      <c r="H105" s="46">
        <f t="shared" si="37"/>
        <v>30961.599999999999</v>
      </c>
    </row>
    <row r="106" spans="1:10">
      <c r="A106" s="47"/>
      <c r="B106" s="47"/>
      <c r="C106" s="47"/>
      <c r="D106" s="47"/>
      <c r="E106" s="47"/>
      <c r="F106" s="54" t="s">
        <v>39</v>
      </c>
      <c r="G106" s="46">
        <f t="shared" si="37"/>
        <v>30961.599999999999</v>
      </c>
      <c r="H106" s="46">
        <f t="shared" si="37"/>
        <v>30961.599999999999</v>
      </c>
    </row>
    <row r="107" spans="1:10">
      <c r="A107" s="47"/>
      <c r="B107" s="47"/>
      <c r="C107" s="47"/>
      <c r="D107" s="47"/>
      <c r="E107" s="47"/>
      <c r="F107" s="54" t="s">
        <v>45</v>
      </c>
      <c r="G107" s="46">
        <f t="shared" si="37"/>
        <v>30961.599999999999</v>
      </c>
      <c r="H107" s="46">
        <f t="shared" si="37"/>
        <v>30961.599999999999</v>
      </c>
      <c r="J107" s="31"/>
    </row>
    <row r="108" spans="1:10">
      <c r="A108" s="47"/>
      <c r="B108" s="47"/>
      <c r="C108" s="47"/>
      <c r="D108" s="47"/>
      <c r="E108" s="47"/>
      <c r="F108" s="54" t="s">
        <v>46</v>
      </c>
      <c r="G108" s="46">
        <v>30961.599999999999</v>
      </c>
      <c r="H108" s="46">
        <v>30961.599999999999</v>
      </c>
    </row>
  </sheetData>
  <mergeCells count="10">
    <mergeCell ref="A8:C8"/>
    <mergeCell ref="D8:E8"/>
    <mergeCell ref="F8:F9"/>
    <mergeCell ref="G8:H8"/>
    <mergeCell ref="F1:H1"/>
    <mergeCell ref="D2:H2"/>
    <mergeCell ref="D3:H3"/>
    <mergeCell ref="D4:F4"/>
    <mergeCell ref="A5:H5"/>
    <mergeCell ref="A7:F7"/>
  </mergeCells>
  <pageMargins left="0" right="0" top="0" bottom="0" header="0" footer="0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N97"/>
  <sheetViews>
    <sheetView workbookViewId="0">
      <selection activeCell="C11" sqref="C11"/>
    </sheetView>
  </sheetViews>
  <sheetFormatPr defaultColWidth="9.140625" defaultRowHeight="13.5"/>
  <cols>
    <col min="1" max="1" width="12.7109375" style="63" customWidth="1"/>
    <col min="2" max="2" width="18.140625" style="63" customWidth="1"/>
    <col min="3" max="3" width="65" style="63" customWidth="1"/>
    <col min="4" max="4" width="15.42578125" style="63" customWidth="1"/>
    <col min="5" max="5" width="16.28515625" style="63" customWidth="1"/>
    <col min="6" max="16384" width="9.140625" style="63"/>
  </cols>
  <sheetData>
    <row r="1" spans="1:40" ht="24" customHeight="1">
      <c r="A1" s="174"/>
      <c r="B1" s="174"/>
      <c r="C1" s="185" t="s">
        <v>172</v>
      </c>
      <c r="D1" s="185"/>
      <c r="E1" s="185"/>
      <c r="F1" s="23"/>
      <c r="G1" s="23"/>
      <c r="H1" s="23"/>
    </row>
    <row r="2" spans="1:40">
      <c r="A2" s="185" t="s">
        <v>15</v>
      </c>
      <c r="B2" s="185"/>
      <c r="C2" s="185"/>
      <c r="D2" s="185"/>
      <c r="E2" s="185"/>
      <c r="F2" s="23"/>
      <c r="G2" s="23"/>
      <c r="H2" s="23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</row>
    <row r="3" spans="1:40" ht="15.75" customHeight="1">
      <c r="A3" s="185" t="s">
        <v>115</v>
      </c>
      <c r="B3" s="185"/>
      <c r="C3" s="185"/>
      <c r="D3" s="185"/>
      <c r="E3" s="185"/>
      <c r="F3" s="23"/>
      <c r="G3" s="23"/>
      <c r="H3" s="23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</row>
    <row r="4" spans="1:40" ht="26.25" customHeight="1">
      <c r="D4" s="185"/>
      <c r="E4" s="185"/>
      <c r="F4" s="23"/>
      <c r="G4" s="124"/>
    </row>
    <row r="5" spans="1:40" ht="15.75" customHeight="1">
      <c r="D5" s="150"/>
      <c r="E5" s="124"/>
      <c r="F5" s="124"/>
      <c r="G5" s="124"/>
    </row>
    <row r="6" spans="1:40" ht="72" customHeight="1">
      <c r="A6" s="199" t="s">
        <v>179</v>
      </c>
      <c r="B6" s="199"/>
      <c r="C6" s="199"/>
      <c r="D6" s="199"/>
      <c r="E6" s="199"/>
      <c r="F6" s="131"/>
      <c r="G6" s="131"/>
    </row>
    <row r="7" spans="1:40" ht="14.25">
      <c r="B7" s="131"/>
      <c r="C7" s="131"/>
      <c r="D7" s="131"/>
      <c r="E7" s="11" t="s">
        <v>47</v>
      </c>
      <c r="F7" s="131"/>
      <c r="G7" s="131"/>
    </row>
    <row r="8" spans="1:40" ht="58.5" customHeight="1">
      <c r="A8" s="200" t="s">
        <v>125</v>
      </c>
      <c r="B8" s="201"/>
      <c r="C8" s="202" t="s">
        <v>27</v>
      </c>
      <c r="D8" s="194" t="s">
        <v>69</v>
      </c>
      <c r="E8" s="195"/>
    </row>
    <row r="9" spans="1:40" ht="25.5" customHeight="1">
      <c r="A9" s="64" t="s">
        <v>23</v>
      </c>
      <c r="B9" s="64" t="s">
        <v>61</v>
      </c>
      <c r="C9" s="203"/>
      <c r="D9" s="65" t="s">
        <v>25</v>
      </c>
      <c r="E9" s="65" t="s">
        <v>26</v>
      </c>
    </row>
    <row r="10" spans="1:40" ht="14.25">
      <c r="A10" s="66"/>
      <c r="B10" s="67"/>
      <c r="C10" s="132" t="s">
        <v>58</v>
      </c>
      <c r="D10" s="68">
        <f>D11+D77+D25</f>
        <v>0</v>
      </c>
      <c r="E10" s="68">
        <f>E11+E77+E25</f>
        <v>0</v>
      </c>
    </row>
    <row r="11" spans="1:40" ht="27.75" customHeight="1">
      <c r="A11" s="204" t="s">
        <v>24</v>
      </c>
      <c r="B11" s="205"/>
      <c r="C11" s="2" t="s">
        <v>133</v>
      </c>
      <c r="D11" s="71">
        <f t="shared" ref="D11:E11" si="0">+D12</f>
        <v>-30961.599999999999</v>
      </c>
      <c r="E11" s="71">
        <f t="shared" si="0"/>
        <v>-30961.599999999999</v>
      </c>
    </row>
    <row r="12" spans="1:40" ht="12" customHeight="1">
      <c r="A12" s="72">
        <v>1163</v>
      </c>
      <c r="B12" s="73"/>
      <c r="C12" s="74" t="s">
        <v>16</v>
      </c>
      <c r="D12" s="196">
        <f t="shared" ref="D12:E12" si="1">+D19</f>
        <v>-30961.599999999999</v>
      </c>
      <c r="E12" s="196">
        <f t="shared" si="1"/>
        <v>-30961.599999999999</v>
      </c>
    </row>
    <row r="13" spans="1:40">
      <c r="A13" s="220"/>
      <c r="B13" s="231"/>
      <c r="C13" s="75" t="s">
        <v>72</v>
      </c>
      <c r="D13" s="197"/>
      <c r="E13" s="197"/>
    </row>
    <row r="14" spans="1:40" ht="16.5" customHeight="1">
      <c r="A14" s="221"/>
      <c r="B14" s="218"/>
      <c r="C14" s="75" t="s">
        <v>17</v>
      </c>
      <c r="D14" s="197"/>
      <c r="E14" s="197"/>
    </row>
    <row r="15" spans="1:40" ht="40.5">
      <c r="A15" s="221"/>
      <c r="B15" s="218"/>
      <c r="C15" s="76" t="s">
        <v>74</v>
      </c>
      <c r="D15" s="197"/>
      <c r="E15" s="197"/>
    </row>
    <row r="16" spans="1:40">
      <c r="A16" s="221"/>
      <c r="B16" s="218"/>
      <c r="C16" s="77" t="s">
        <v>18</v>
      </c>
      <c r="D16" s="197"/>
      <c r="E16" s="197"/>
    </row>
    <row r="17" spans="1:5" ht="27">
      <c r="A17" s="222"/>
      <c r="B17" s="232"/>
      <c r="C17" s="78" t="s">
        <v>75</v>
      </c>
      <c r="D17" s="198"/>
      <c r="E17" s="198"/>
    </row>
    <row r="18" spans="1:5">
      <c r="A18" s="200" t="s">
        <v>19</v>
      </c>
      <c r="B18" s="216"/>
      <c r="C18" s="201"/>
      <c r="D18" s="79"/>
      <c r="E18" s="70"/>
    </row>
    <row r="19" spans="1:5" s="80" customFormat="1">
      <c r="A19" s="217"/>
      <c r="B19" s="220">
        <v>11002</v>
      </c>
      <c r="C19" s="74" t="s">
        <v>20</v>
      </c>
      <c r="D19" s="196">
        <v>-30961.599999999999</v>
      </c>
      <c r="E19" s="196">
        <v>-30961.599999999999</v>
      </c>
    </row>
    <row r="20" spans="1:5" ht="16.5" customHeight="1">
      <c r="A20" s="218"/>
      <c r="B20" s="221"/>
      <c r="C20" s="45" t="s">
        <v>73</v>
      </c>
      <c r="D20" s="197"/>
      <c r="E20" s="197"/>
    </row>
    <row r="21" spans="1:5">
      <c r="A21" s="218"/>
      <c r="B21" s="221"/>
      <c r="C21" s="77" t="s">
        <v>21</v>
      </c>
      <c r="D21" s="197"/>
      <c r="E21" s="197"/>
    </row>
    <row r="22" spans="1:5" ht="19.5" customHeight="1">
      <c r="A22" s="218"/>
      <c r="B22" s="221"/>
      <c r="C22" s="45" t="s">
        <v>73</v>
      </c>
      <c r="D22" s="197"/>
      <c r="E22" s="197"/>
    </row>
    <row r="23" spans="1:5">
      <c r="A23" s="218"/>
      <c r="B23" s="221"/>
      <c r="C23" s="77" t="s">
        <v>22</v>
      </c>
      <c r="D23" s="197"/>
      <c r="E23" s="197"/>
    </row>
    <row r="24" spans="1:5" ht="13.5" customHeight="1">
      <c r="A24" s="219"/>
      <c r="B24" s="222"/>
      <c r="C24" s="78" t="s">
        <v>63</v>
      </c>
      <c r="D24" s="198"/>
      <c r="E24" s="198"/>
    </row>
    <row r="25" spans="1:5" s="133" customFormat="1" ht="26.25" customHeight="1">
      <c r="A25" s="229"/>
      <c r="B25" s="230"/>
      <c r="C25" s="69" t="s">
        <v>133</v>
      </c>
      <c r="D25" s="169">
        <f>D39+D26</f>
        <v>15461.9</v>
      </c>
      <c r="E25" s="169">
        <f>E39+E26</f>
        <v>15461.9</v>
      </c>
    </row>
    <row r="26" spans="1:5" ht="18.75" customHeight="1">
      <c r="A26" s="72">
        <v>1163</v>
      </c>
      <c r="B26" s="73"/>
      <c r="C26" s="74" t="s">
        <v>16</v>
      </c>
      <c r="D26" s="170">
        <f>D27</f>
        <v>5389.5</v>
      </c>
      <c r="E26" s="170">
        <f>E27</f>
        <v>5389.5</v>
      </c>
    </row>
    <row r="27" spans="1:5">
      <c r="A27" s="220"/>
      <c r="B27" s="231"/>
      <c r="C27" s="75" t="s">
        <v>72</v>
      </c>
      <c r="D27" s="196">
        <f>+D33</f>
        <v>5389.5</v>
      </c>
      <c r="E27" s="196">
        <f>+E33</f>
        <v>5389.5</v>
      </c>
    </row>
    <row r="28" spans="1:5" ht="16.5" customHeight="1">
      <c r="A28" s="221"/>
      <c r="B28" s="218"/>
      <c r="C28" s="75" t="s">
        <v>17</v>
      </c>
      <c r="D28" s="197"/>
      <c r="E28" s="197"/>
    </row>
    <row r="29" spans="1:5" ht="40.5">
      <c r="A29" s="221"/>
      <c r="B29" s="218"/>
      <c r="C29" s="76" t="s">
        <v>74</v>
      </c>
      <c r="D29" s="197"/>
      <c r="E29" s="197"/>
    </row>
    <row r="30" spans="1:5">
      <c r="A30" s="221"/>
      <c r="B30" s="218"/>
      <c r="C30" s="77" t="s">
        <v>18</v>
      </c>
      <c r="D30" s="197"/>
      <c r="E30" s="197"/>
    </row>
    <row r="31" spans="1:5" ht="27">
      <c r="A31" s="222"/>
      <c r="B31" s="232"/>
      <c r="C31" s="78" t="s">
        <v>75</v>
      </c>
      <c r="D31" s="198"/>
      <c r="E31" s="198"/>
    </row>
    <row r="32" spans="1:5">
      <c r="A32" s="200" t="s">
        <v>19</v>
      </c>
      <c r="B32" s="216"/>
      <c r="C32" s="201"/>
      <c r="D32" s="79"/>
      <c r="E32" s="70"/>
    </row>
    <row r="33" spans="1:5" s="133" customFormat="1">
      <c r="A33" s="189"/>
      <c r="B33" s="190">
        <v>11014</v>
      </c>
      <c r="C33" s="137" t="s">
        <v>9</v>
      </c>
      <c r="D33" s="239">
        <v>5389.5</v>
      </c>
      <c r="E33" s="239">
        <v>5389.5</v>
      </c>
    </row>
    <row r="34" spans="1:5" s="133" customFormat="1" ht="21.75" customHeight="1">
      <c r="A34" s="189"/>
      <c r="B34" s="190"/>
      <c r="C34" s="53" t="s">
        <v>163</v>
      </c>
      <c r="D34" s="240"/>
      <c r="E34" s="240"/>
    </row>
    <row r="35" spans="1:5" s="133" customFormat="1">
      <c r="A35" s="189"/>
      <c r="B35" s="190"/>
      <c r="C35" s="137" t="s">
        <v>137</v>
      </c>
      <c r="D35" s="240"/>
      <c r="E35" s="240"/>
    </row>
    <row r="36" spans="1:5" s="133" customFormat="1" ht="21.75" customHeight="1">
      <c r="A36" s="189"/>
      <c r="B36" s="190"/>
      <c r="C36" s="53" t="s">
        <v>163</v>
      </c>
      <c r="D36" s="240"/>
      <c r="E36" s="240"/>
    </row>
    <row r="37" spans="1:5" s="133" customFormat="1">
      <c r="A37" s="189"/>
      <c r="B37" s="190"/>
      <c r="C37" s="137" t="s">
        <v>11</v>
      </c>
      <c r="D37" s="240"/>
      <c r="E37" s="240"/>
    </row>
    <row r="38" spans="1:5" s="133" customFormat="1">
      <c r="A38" s="189"/>
      <c r="B38" s="190"/>
      <c r="C38" s="127" t="s">
        <v>63</v>
      </c>
      <c r="D38" s="241"/>
      <c r="E38" s="241"/>
    </row>
    <row r="39" spans="1:5" s="133" customFormat="1" ht="14.25">
      <c r="A39" s="134">
        <v>1041</v>
      </c>
      <c r="B39" s="127"/>
      <c r="C39" s="127" t="s">
        <v>16</v>
      </c>
      <c r="D39" s="171">
        <f>D40</f>
        <v>10072.4</v>
      </c>
      <c r="E39" s="171">
        <f t="shared" ref="E39" si="2">E40</f>
        <v>10072.4</v>
      </c>
    </row>
    <row r="40" spans="1:5" s="133" customFormat="1">
      <c r="A40" s="223"/>
      <c r="B40" s="223"/>
      <c r="C40" s="127" t="s">
        <v>134</v>
      </c>
      <c r="D40" s="233">
        <f>D46+D64+D70+D52+D58</f>
        <v>10072.4</v>
      </c>
      <c r="E40" s="233">
        <f>E46+E64+E70+E52+E58</f>
        <v>10072.4</v>
      </c>
    </row>
    <row r="41" spans="1:5" s="133" customFormat="1">
      <c r="A41" s="224"/>
      <c r="B41" s="224"/>
      <c r="C41" s="127" t="s">
        <v>17</v>
      </c>
      <c r="D41" s="234"/>
      <c r="E41" s="234"/>
    </row>
    <row r="42" spans="1:5" s="133" customFormat="1" ht="27">
      <c r="A42" s="224"/>
      <c r="B42" s="224"/>
      <c r="C42" s="135" t="s">
        <v>135</v>
      </c>
      <c r="D42" s="234"/>
      <c r="E42" s="234"/>
    </row>
    <row r="43" spans="1:5" s="133" customFormat="1">
      <c r="A43" s="224"/>
      <c r="B43" s="224"/>
      <c r="C43" s="127" t="s">
        <v>18</v>
      </c>
      <c r="D43" s="234"/>
      <c r="E43" s="234"/>
    </row>
    <row r="44" spans="1:5" s="133" customFormat="1" ht="27">
      <c r="A44" s="225"/>
      <c r="B44" s="225"/>
      <c r="C44" s="136" t="s">
        <v>136</v>
      </c>
      <c r="D44" s="235"/>
      <c r="E44" s="235"/>
    </row>
    <row r="45" spans="1:5" s="133" customFormat="1" ht="13.5" customHeight="1">
      <c r="A45" s="236" t="s">
        <v>19</v>
      </c>
      <c r="B45" s="237"/>
      <c r="C45" s="237"/>
      <c r="D45" s="238"/>
      <c r="E45" s="127"/>
    </row>
    <row r="46" spans="1:5" s="133" customFormat="1">
      <c r="A46" s="223"/>
      <c r="B46" s="226">
        <v>11018</v>
      </c>
      <c r="C46" s="137" t="s">
        <v>9</v>
      </c>
      <c r="D46" s="191">
        <v>7180</v>
      </c>
      <c r="E46" s="191">
        <v>7180</v>
      </c>
    </row>
    <row r="47" spans="1:5" s="133" customFormat="1" ht="40.5">
      <c r="A47" s="224"/>
      <c r="B47" s="227"/>
      <c r="C47" s="135" t="s">
        <v>164</v>
      </c>
      <c r="D47" s="192"/>
      <c r="E47" s="192"/>
    </row>
    <row r="48" spans="1:5" s="133" customFormat="1">
      <c r="A48" s="224"/>
      <c r="B48" s="227"/>
      <c r="C48" s="137" t="s">
        <v>137</v>
      </c>
      <c r="D48" s="192"/>
      <c r="E48" s="192"/>
    </row>
    <row r="49" spans="1:5" s="133" customFormat="1" ht="40.5">
      <c r="A49" s="224"/>
      <c r="B49" s="227"/>
      <c r="C49" s="135" t="s">
        <v>167</v>
      </c>
      <c r="D49" s="192"/>
      <c r="E49" s="192"/>
    </row>
    <row r="50" spans="1:5" s="133" customFormat="1">
      <c r="A50" s="224"/>
      <c r="B50" s="227"/>
      <c r="C50" s="137" t="s">
        <v>11</v>
      </c>
      <c r="D50" s="192"/>
      <c r="E50" s="192"/>
    </row>
    <row r="51" spans="1:5" s="133" customFormat="1">
      <c r="A51" s="225"/>
      <c r="B51" s="228"/>
      <c r="C51" s="127" t="s">
        <v>63</v>
      </c>
      <c r="D51" s="193"/>
      <c r="E51" s="193"/>
    </row>
    <row r="52" spans="1:5" s="133" customFormat="1">
      <c r="A52" s="189"/>
      <c r="B52" s="190">
        <v>11019</v>
      </c>
      <c r="C52" s="137" t="s">
        <v>9</v>
      </c>
      <c r="D52" s="191">
        <v>544</v>
      </c>
      <c r="E52" s="191">
        <v>544</v>
      </c>
    </row>
    <row r="53" spans="1:5" s="133" customFormat="1" ht="54.75" customHeight="1">
      <c r="A53" s="189"/>
      <c r="B53" s="190"/>
      <c r="C53" s="53" t="s">
        <v>175</v>
      </c>
      <c r="D53" s="192"/>
      <c r="E53" s="192"/>
    </row>
    <row r="54" spans="1:5" s="133" customFormat="1">
      <c r="A54" s="189"/>
      <c r="B54" s="190"/>
      <c r="C54" s="137" t="s">
        <v>137</v>
      </c>
      <c r="D54" s="192"/>
      <c r="E54" s="192"/>
    </row>
    <row r="55" spans="1:5" s="133" customFormat="1" ht="60.75" customHeight="1">
      <c r="A55" s="189"/>
      <c r="B55" s="190"/>
      <c r="C55" s="53" t="s">
        <v>174</v>
      </c>
      <c r="D55" s="192"/>
      <c r="E55" s="192"/>
    </row>
    <row r="56" spans="1:5" s="133" customFormat="1">
      <c r="A56" s="189"/>
      <c r="B56" s="190"/>
      <c r="C56" s="137" t="s">
        <v>11</v>
      </c>
      <c r="D56" s="192"/>
      <c r="E56" s="192"/>
    </row>
    <row r="57" spans="1:5" s="133" customFormat="1">
      <c r="A57" s="189"/>
      <c r="B57" s="190"/>
      <c r="C57" s="127" t="s">
        <v>63</v>
      </c>
      <c r="D57" s="193"/>
      <c r="E57" s="193"/>
    </row>
    <row r="58" spans="1:5" s="133" customFormat="1">
      <c r="A58" s="189"/>
      <c r="B58" s="190">
        <v>11020</v>
      </c>
      <c r="C58" s="137" t="s">
        <v>9</v>
      </c>
      <c r="D58" s="191">
        <v>1678.8</v>
      </c>
      <c r="E58" s="191">
        <v>1678.8</v>
      </c>
    </row>
    <row r="59" spans="1:5" s="133" customFormat="1" ht="45.75" customHeight="1">
      <c r="A59" s="189"/>
      <c r="B59" s="190"/>
      <c r="C59" s="7" t="s">
        <v>162</v>
      </c>
      <c r="D59" s="192"/>
      <c r="E59" s="192"/>
    </row>
    <row r="60" spans="1:5" s="133" customFormat="1">
      <c r="A60" s="189"/>
      <c r="B60" s="190"/>
      <c r="C60" s="137" t="s">
        <v>137</v>
      </c>
      <c r="D60" s="192"/>
      <c r="E60" s="192"/>
    </row>
    <row r="61" spans="1:5" s="133" customFormat="1" ht="42.75" customHeight="1">
      <c r="A61" s="189"/>
      <c r="B61" s="190"/>
      <c r="C61" s="53" t="s">
        <v>168</v>
      </c>
      <c r="D61" s="192"/>
      <c r="E61" s="192"/>
    </row>
    <row r="62" spans="1:5" s="133" customFormat="1">
      <c r="A62" s="189"/>
      <c r="B62" s="190"/>
      <c r="C62" s="137" t="s">
        <v>11</v>
      </c>
      <c r="D62" s="192"/>
      <c r="E62" s="192"/>
    </row>
    <row r="63" spans="1:5" s="133" customFormat="1">
      <c r="A63" s="189"/>
      <c r="B63" s="190"/>
      <c r="C63" s="127" t="s">
        <v>63</v>
      </c>
      <c r="D63" s="193"/>
      <c r="E63" s="193"/>
    </row>
    <row r="64" spans="1:5" s="133" customFormat="1">
      <c r="A64" s="189"/>
      <c r="B64" s="190">
        <v>12004</v>
      </c>
      <c r="C64" s="137" t="s">
        <v>9</v>
      </c>
      <c r="D64" s="191">
        <v>367.6</v>
      </c>
      <c r="E64" s="191">
        <v>367.6</v>
      </c>
    </row>
    <row r="65" spans="1:7" s="133" customFormat="1">
      <c r="A65" s="189"/>
      <c r="B65" s="190"/>
      <c r="C65" s="135" t="s">
        <v>126</v>
      </c>
      <c r="D65" s="192"/>
      <c r="E65" s="192"/>
    </row>
    <row r="66" spans="1:7" s="133" customFormat="1">
      <c r="A66" s="189"/>
      <c r="B66" s="190"/>
      <c r="C66" s="137" t="s">
        <v>137</v>
      </c>
      <c r="D66" s="192"/>
      <c r="E66" s="192"/>
    </row>
    <row r="67" spans="1:7" s="133" customFormat="1" ht="27">
      <c r="A67" s="189"/>
      <c r="B67" s="190"/>
      <c r="C67" s="135" t="s">
        <v>138</v>
      </c>
      <c r="D67" s="192"/>
      <c r="E67" s="192"/>
    </row>
    <row r="68" spans="1:7" s="133" customFormat="1">
      <c r="A68" s="189"/>
      <c r="B68" s="190"/>
      <c r="C68" s="137" t="s">
        <v>11</v>
      </c>
      <c r="D68" s="192"/>
      <c r="E68" s="192"/>
    </row>
    <row r="69" spans="1:7" s="133" customFormat="1">
      <c r="A69" s="189"/>
      <c r="B69" s="190"/>
      <c r="C69" s="127" t="s">
        <v>139</v>
      </c>
      <c r="D69" s="193"/>
      <c r="E69" s="193"/>
    </row>
    <row r="70" spans="1:7" s="133" customFormat="1">
      <c r="A70" s="189"/>
      <c r="B70" s="190">
        <v>12005</v>
      </c>
      <c r="C70" s="137" t="s">
        <v>9</v>
      </c>
      <c r="D70" s="191">
        <v>302</v>
      </c>
      <c r="E70" s="191">
        <v>302</v>
      </c>
    </row>
    <row r="71" spans="1:7" s="133" customFormat="1">
      <c r="A71" s="189"/>
      <c r="B71" s="190"/>
      <c r="C71" s="135" t="s">
        <v>132</v>
      </c>
      <c r="D71" s="192"/>
      <c r="E71" s="192"/>
    </row>
    <row r="72" spans="1:7" s="133" customFormat="1">
      <c r="A72" s="189"/>
      <c r="B72" s="190"/>
      <c r="C72" s="137" t="s">
        <v>137</v>
      </c>
      <c r="D72" s="192"/>
      <c r="E72" s="192"/>
    </row>
    <row r="73" spans="1:7" s="133" customFormat="1" ht="27">
      <c r="A73" s="189"/>
      <c r="B73" s="190"/>
      <c r="C73" s="135" t="s">
        <v>140</v>
      </c>
      <c r="D73" s="192"/>
      <c r="E73" s="192"/>
    </row>
    <row r="74" spans="1:7" s="133" customFormat="1">
      <c r="A74" s="189"/>
      <c r="B74" s="190"/>
      <c r="C74" s="137" t="s">
        <v>11</v>
      </c>
      <c r="D74" s="192"/>
      <c r="E74" s="192"/>
    </row>
    <row r="75" spans="1:7" s="133" customFormat="1">
      <c r="A75" s="189"/>
      <c r="B75" s="190"/>
      <c r="C75" s="127" t="s">
        <v>139</v>
      </c>
      <c r="D75" s="193"/>
      <c r="E75" s="193"/>
    </row>
    <row r="76" spans="1:7" ht="14.25" customHeight="1">
      <c r="A76" s="126"/>
      <c r="B76" s="128"/>
      <c r="C76" s="129"/>
      <c r="D76" s="125"/>
      <c r="E76" s="125"/>
    </row>
    <row r="77" spans="1:7" ht="14.25">
      <c r="A77" s="82"/>
      <c r="B77" s="82"/>
      <c r="C77" s="83" t="s">
        <v>64</v>
      </c>
      <c r="D77" s="70">
        <f t="shared" ref="D77:E77" si="3">+D78</f>
        <v>15499.699999999999</v>
      </c>
      <c r="E77" s="70">
        <f t="shared" si="3"/>
        <v>15499.699999999999</v>
      </c>
    </row>
    <row r="78" spans="1:7">
      <c r="A78" s="209" t="s">
        <v>43</v>
      </c>
      <c r="B78" s="206"/>
      <c r="C78" s="84" t="s">
        <v>51</v>
      </c>
      <c r="D78" s="213">
        <f t="shared" ref="D78:E78" si="4">+D84+D90</f>
        <v>15499.699999999999</v>
      </c>
      <c r="E78" s="213">
        <f t="shared" si="4"/>
        <v>15499.699999999999</v>
      </c>
      <c r="F78" s="23"/>
      <c r="G78" s="23"/>
    </row>
    <row r="79" spans="1:7">
      <c r="A79" s="209"/>
      <c r="B79" s="207"/>
      <c r="C79" s="82" t="s">
        <v>44</v>
      </c>
      <c r="D79" s="214"/>
      <c r="E79" s="214"/>
    </row>
    <row r="80" spans="1:7">
      <c r="A80" s="209"/>
      <c r="B80" s="207"/>
      <c r="C80" s="84" t="s">
        <v>52</v>
      </c>
      <c r="D80" s="214"/>
      <c r="E80" s="214"/>
    </row>
    <row r="81" spans="1:5" ht="27">
      <c r="A81" s="209"/>
      <c r="B81" s="207"/>
      <c r="C81" s="82" t="s">
        <v>165</v>
      </c>
      <c r="D81" s="214"/>
      <c r="E81" s="214"/>
    </row>
    <row r="82" spans="1:5">
      <c r="A82" s="209"/>
      <c r="B82" s="207"/>
      <c r="C82" s="84" t="s">
        <v>53</v>
      </c>
      <c r="D82" s="214"/>
      <c r="E82" s="214"/>
    </row>
    <row r="83" spans="1:5" ht="27">
      <c r="A83" s="209"/>
      <c r="B83" s="208"/>
      <c r="C83" s="82" t="s">
        <v>71</v>
      </c>
      <c r="D83" s="215"/>
      <c r="E83" s="215"/>
    </row>
    <row r="84" spans="1:5">
      <c r="A84" s="206"/>
      <c r="B84" s="206" t="s">
        <v>37</v>
      </c>
      <c r="C84" s="84" t="s">
        <v>54</v>
      </c>
      <c r="D84" s="196">
        <v>30961.599999999999</v>
      </c>
      <c r="E84" s="196">
        <v>30961.599999999999</v>
      </c>
    </row>
    <row r="85" spans="1:5">
      <c r="A85" s="207"/>
      <c r="B85" s="207"/>
      <c r="C85" s="82" t="s">
        <v>44</v>
      </c>
      <c r="D85" s="197"/>
      <c r="E85" s="197"/>
    </row>
    <row r="86" spans="1:5">
      <c r="A86" s="207"/>
      <c r="B86" s="207"/>
      <c r="C86" s="84" t="s">
        <v>55</v>
      </c>
      <c r="D86" s="197"/>
      <c r="E86" s="197"/>
    </row>
    <row r="87" spans="1:5" ht="54">
      <c r="A87" s="207"/>
      <c r="B87" s="207"/>
      <c r="C87" s="82" t="s">
        <v>166</v>
      </c>
      <c r="D87" s="197"/>
      <c r="E87" s="197"/>
    </row>
    <row r="88" spans="1:5">
      <c r="A88" s="207"/>
      <c r="B88" s="207"/>
      <c r="C88" s="84" t="s">
        <v>56</v>
      </c>
      <c r="D88" s="197"/>
      <c r="E88" s="197"/>
    </row>
    <row r="89" spans="1:5">
      <c r="A89" s="208"/>
      <c r="B89" s="208"/>
      <c r="C89" s="82" t="s">
        <v>57</v>
      </c>
      <c r="D89" s="198"/>
      <c r="E89" s="198"/>
    </row>
    <row r="90" spans="1:5">
      <c r="A90" s="206"/>
      <c r="B90" s="206" t="s">
        <v>37</v>
      </c>
      <c r="C90" s="84" t="s">
        <v>54</v>
      </c>
      <c r="D90" s="210">
        <f>-7180-669.6-544-1678.8-5389.5</f>
        <v>-15461.9</v>
      </c>
      <c r="E90" s="210">
        <f>-7180-669.6-544-1678.8-5389.5</f>
        <v>-15461.9</v>
      </c>
    </row>
    <row r="91" spans="1:5">
      <c r="A91" s="207"/>
      <c r="B91" s="207"/>
      <c r="C91" s="82" t="s">
        <v>44</v>
      </c>
      <c r="D91" s="211"/>
      <c r="E91" s="211"/>
    </row>
    <row r="92" spans="1:5">
      <c r="A92" s="207"/>
      <c r="B92" s="207"/>
      <c r="C92" s="84" t="s">
        <v>55</v>
      </c>
      <c r="D92" s="211"/>
      <c r="E92" s="211"/>
    </row>
    <row r="93" spans="1:5" ht="54">
      <c r="A93" s="207"/>
      <c r="B93" s="207"/>
      <c r="C93" s="82" t="s">
        <v>166</v>
      </c>
      <c r="D93" s="211"/>
      <c r="E93" s="211"/>
    </row>
    <row r="94" spans="1:5">
      <c r="A94" s="207"/>
      <c r="B94" s="207"/>
      <c r="C94" s="84" t="s">
        <v>56</v>
      </c>
      <c r="D94" s="211"/>
      <c r="E94" s="211"/>
    </row>
    <row r="95" spans="1:5">
      <c r="A95" s="208"/>
      <c r="B95" s="208"/>
      <c r="C95" s="82" t="s">
        <v>57</v>
      </c>
      <c r="D95" s="212"/>
      <c r="E95" s="212"/>
    </row>
    <row r="97" spans="4:5">
      <c r="D97" s="23"/>
      <c r="E97" s="23"/>
    </row>
  </sheetData>
  <mergeCells count="65">
    <mergeCell ref="A13:A17"/>
    <mergeCell ref="B13:B17"/>
    <mergeCell ref="D46:D51"/>
    <mergeCell ref="E40:E44"/>
    <mergeCell ref="E46:E51"/>
    <mergeCell ref="A40:A44"/>
    <mergeCell ref="B40:B44"/>
    <mergeCell ref="D40:D44"/>
    <mergeCell ref="A45:D45"/>
    <mergeCell ref="E33:E38"/>
    <mergeCell ref="D27:D31"/>
    <mergeCell ref="E27:E31"/>
    <mergeCell ref="A27:A31"/>
    <mergeCell ref="B27:B31"/>
    <mergeCell ref="A32:C32"/>
    <mergeCell ref="D33:D38"/>
    <mergeCell ref="E64:E69"/>
    <mergeCell ref="D70:D75"/>
    <mergeCell ref="E70:E75"/>
    <mergeCell ref="D64:D69"/>
    <mergeCell ref="A18:C18"/>
    <mergeCell ref="A19:A24"/>
    <mergeCell ref="B19:B24"/>
    <mergeCell ref="A52:A57"/>
    <mergeCell ref="B52:B57"/>
    <mergeCell ref="A46:A51"/>
    <mergeCell ref="B46:B51"/>
    <mergeCell ref="A33:A38"/>
    <mergeCell ref="B33:B38"/>
    <mergeCell ref="A25:B25"/>
    <mergeCell ref="E19:E24"/>
    <mergeCell ref="D19:D24"/>
    <mergeCell ref="D90:D95"/>
    <mergeCell ref="E90:E95"/>
    <mergeCell ref="D84:D89"/>
    <mergeCell ref="E84:E89"/>
    <mergeCell ref="D78:D83"/>
    <mergeCell ref="E78:E83"/>
    <mergeCell ref="A70:A75"/>
    <mergeCell ref="B70:B75"/>
    <mergeCell ref="A64:A69"/>
    <mergeCell ref="B64:B69"/>
    <mergeCell ref="D52:D57"/>
    <mergeCell ref="A90:A95"/>
    <mergeCell ref="B90:B95"/>
    <mergeCell ref="A78:A83"/>
    <mergeCell ref="B78:B83"/>
    <mergeCell ref="A84:A89"/>
    <mergeCell ref="B84:B89"/>
    <mergeCell ref="C1:E1"/>
    <mergeCell ref="A2:E2"/>
    <mergeCell ref="A3:E3"/>
    <mergeCell ref="A58:A63"/>
    <mergeCell ref="B58:B63"/>
    <mergeCell ref="D58:D63"/>
    <mergeCell ref="E58:E63"/>
    <mergeCell ref="E52:E57"/>
    <mergeCell ref="D8:E8"/>
    <mergeCell ref="D12:D17"/>
    <mergeCell ref="E12:E17"/>
    <mergeCell ref="A6:E6"/>
    <mergeCell ref="A8:B8"/>
    <mergeCell ref="C8:C9"/>
    <mergeCell ref="D4:E4"/>
    <mergeCell ref="A11:B11"/>
  </mergeCells>
  <pageMargins left="0" right="0" top="0" bottom="0" header="0" footer="0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18"/>
  <sheetViews>
    <sheetView topLeftCell="A106" workbookViewId="0">
      <selection activeCell="C96" sqref="C96:D96"/>
    </sheetView>
  </sheetViews>
  <sheetFormatPr defaultColWidth="9.140625" defaultRowHeight="13.5"/>
  <cols>
    <col min="1" max="1" width="51.140625" style="63" customWidth="1"/>
    <col min="2" max="2" width="62.140625" style="63" customWidth="1"/>
    <col min="3" max="3" width="14.5703125" style="63" customWidth="1"/>
    <col min="4" max="4" width="15.42578125" style="63" customWidth="1"/>
    <col min="5" max="5" width="49.85546875" style="63" customWidth="1"/>
    <col min="6" max="16384" width="9.140625" style="63"/>
  </cols>
  <sheetData>
    <row r="1" spans="1:4" ht="15" customHeight="1">
      <c r="A1" s="31"/>
      <c r="B1" s="185" t="s">
        <v>170</v>
      </c>
      <c r="C1" s="185"/>
      <c r="D1" s="185"/>
    </row>
    <row r="2" spans="1:4" ht="16.5">
      <c r="A2" s="32"/>
      <c r="B2" s="185" t="s">
        <v>0</v>
      </c>
      <c r="C2" s="185"/>
      <c r="D2" s="185"/>
    </row>
    <row r="3" spans="1:4">
      <c r="A3" s="185" t="s">
        <v>123</v>
      </c>
      <c r="B3" s="185"/>
      <c r="C3" s="185"/>
      <c r="D3" s="185"/>
    </row>
    <row r="5" spans="1:4" ht="45" customHeight="1">
      <c r="A5" s="199" t="s">
        <v>111</v>
      </c>
      <c r="B5" s="199"/>
      <c r="C5" s="199"/>
      <c r="D5" s="199"/>
    </row>
    <row r="7" spans="1:4" ht="14.25">
      <c r="A7" s="245" t="s">
        <v>133</v>
      </c>
      <c r="B7" s="245"/>
      <c r="C7" s="245"/>
      <c r="D7" s="245"/>
    </row>
    <row r="9" spans="1:4" ht="14.25">
      <c r="A9" s="140" t="s">
        <v>1</v>
      </c>
    </row>
    <row r="12" spans="1:4" ht="14.25">
      <c r="A12" s="107" t="s">
        <v>2</v>
      </c>
      <c r="B12" s="107" t="s">
        <v>3</v>
      </c>
    </row>
    <row r="13" spans="1:4">
      <c r="A13" s="145">
        <v>1163</v>
      </c>
      <c r="B13" s="75" t="s">
        <v>72</v>
      </c>
    </row>
    <row r="14" spans="1:4">
      <c r="A14" s="108"/>
    </row>
    <row r="15" spans="1:4" ht="14.25">
      <c r="A15" s="10" t="s">
        <v>4</v>
      </c>
    </row>
    <row r="16" spans="1:4" ht="15.75" customHeight="1">
      <c r="A16" s="108"/>
    </row>
    <row r="17" spans="1:7" ht="63" customHeight="1">
      <c r="A17" s="76" t="s">
        <v>5</v>
      </c>
      <c r="B17" s="145">
        <v>1163</v>
      </c>
      <c r="C17" s="194" t="s">
        <v>69</v>
      </c>
      <c r="D17" s="195"/>
    </row>
    <row r="18" spans="1:7">
      <c r="A18" s="75" t="s">
        <v>6</v>
      </c>
      <c r="B18" s="111">
        <v>11002</v>
      </c>
      <c r="C18" s="109" t="s">
        <v>7</v>
      </c>
      <c r="D18" s="109" t="s">
        <v>8</v>
      </c>
    </row>
    <row r="19" spans="1:7" ht="31.15" customHeight="1">
      <c r="A19" s="75" t="s">
        <v>9</v>
      </c>
      <c r="B19" s="45" t="s">
        <v>73</v>
      </c>
      <c r="C19" s="206"/>
      <c r="D19" s="206"/>
    </row>
    <row r="20" spans="1:7" ht="27">
      <c r="A20" s="75" t="s">
        <v>10</v>
      </c>
      <c r="B20" s="81" t="s">
        <v>73</v>
      </c>
      <c r="C20" s="207"/>
      <c r="D20" s="207"/>
    </row>
    <row r="21" spans="1:7">
      <c r="A21" s="75" t="s">
        <v>11</v>
      </c>
      <c r="B21" s="78" t="s">
        <v>63</v>
      </c>
      <c r="C21" s="207"/>
      <c r="D21" s="207"/>
    </row>
    <row r="22" spans="1:7" ht="27">
      <c r="A22" s="111" t="s">
        <v>12</v>
      </c>
      <c r="B22" s="45" t="s">
        <v>83</v>
      </c>
      <c r="C22" s="207"/>
      <c r="D22" s="207"/>
    </row>
    <row r="23" spans="1:7">
      <c r="A23" s="112"/>
      <c r="B23" s="113" t="s">
        <v>13</v>
      </c>
      <c r="C23" s="208"/>
      <c r="D23" s="208"/>
    </row>
    <row r="24" spans="1:7" s="142" customFormat="1" ht="26.25" customHeight="1">
      <c r="A24" s="115" t="s">
        <v>84</v>
      </c>
      <c r="B24" s="116"/>
      <c r="C24" s="46">
        <v>-650</v>
      </c>
      <c r="D24" s="46">
        <v>-650</v>
      </c>
      <c r="E24" s="141"/>
      <c r="F24" s="141"/>
      <c r="G24" s="141"/>
    </row>
    <row r="25" spans="1:7">
      <c r="A25" s="118" t="s">
        <v>85</v>
      </c>
      <c r="B25" s="119"/>
      <c r="C25" s="117"/>
      <c r="D25" s="117"/>
    </row>
    <row r="26" spans="1:7">
      <c r="A26" s="244" t="s">
        <v>14</v>
      </c>
      <c r="B26" s="244"/>
      <c r="C26" s="46">
        <v>-30961.599999999999</v>
      </c>
      <c r="D26" s="46">
        <v>-30961.599999999999</v>
      </c>
      <c r="E26" s="23"/>
    </row>
    <row r="27" spans="1:7" s="1" customFormat="1">
      <c r="A27" s="143" t="s">
        <v>141</v>
      </c>
      <c r="B27" s="146">
        <v>11014</v>
      </c>
      <c r="C27" s="144" t="s">
        <v>7</v>
      </c>
      <c r="D27" s="144" t="s">
        <v>8</v>
      </c>
    </row>
    <row r="28" spans="1:7" s="1" customFormat="1">
      <c r="A28" s="82" t="s">
        <v>142</v>
      </c>
      <c r="B28" s="53" t="s">
        <v>163</v>
      </c>
      <c r="C28" s="206"/>
      <c r="D28" s="243"/>
    </row>
    <row r="29" spans="1:7" s="1" customFormat="1">
      <c r="A29" s="82" t="s">
        <v>143</v>
      </c>
      <c r="B29" s="53" t="s">
        <v>163</v>
      </c>
      <c r="C29" s="207"/>
      <c r="D29" s="243"/>
    </row>
    <row r="30" spans="1:7" s="1" customFormat="1" ht="16.149999999999999" customHeight="1">
      <c r="A30" s="82" t="s">
        <v>144</v>
      </c>
      <c r="B30" s="159" t="s">
        <v>63</v>
      </c>
      <c r="C30" s="207"/>
      <c r="D30" s="243"/>
    </row>
    <row r="31" spans="1:7" s="1" customFormat="1">
      <c r="A31" s="82" t="s">
        <v>149</v>
      </c>
      <c r="B31" s="159" t="s">
        <v>150</v>
      </c>
      <c r="C31" s="207"/>
      <c r="D31" s="243"/>
    </row>
    <row r="32" spans="1:7" s="1" customFormat="1">
      <c r="A32" s="209" t="s">
        <v>147</v>
      </c>
      <c r="B32" s="209"/>
      <c r="C32" s="208"/>
      <c r="D32" s="243"/>
    </row>
    <row r="33" spans="1:5" s="1" customFormat="1" ht="20.25" customHeight="1">
      <c r="A33" s="242" t="s">
        <v>157</v>
      </c>
      <c r="B33" s="242"/>
      <c r="C33" s="147">
        <v>3</v>
      </c>
      <c r="D33" s="147">
        <v>3</v>
      </c>
    </row>
    <row r="34" spans="1:5" s="1" customFormat="1" ht="16.899999999999999" customHeight="1">
      <c r="A34" s="242" t="s">
        <v>158</v>
      </c>
      <c r="B34" s="242"/>
      <c r="C34" s="147">
        <v>10</v>
      </c>
      <c r="D34" s="147">
        <v>10</v>
      </c>
    </row>
    <row r="35" spans="1:5" s="1" customFormat="1" ht="16.899999999999999" customHeight="1">
      <c r="A35" s="242" t="s">
        <v>173</v>
      </c>
      <c r="B35" s="242"/>
      <c r="C35" s="147">
        <v>15</v>
      </c>
      <c r="D35" s="147">
        <v>15</v>
      </c>
    </row>
    <row r="36" spans="1:5" s="1" customFormat="1" ht="21.75" customHeight="1">
      <c r="A36" s="242" t="s">
        <v>14</v>
      </c>
      <c r="B36" s="242"/>
      <c r="C36" s="148">
        <v>5389.5</v>
      </c>
      <c r="D36" s="148">
        <v>5389.5</v>
      </c>
    </row>
    <row r="37" spans="1:5">
      <c r="A37" s="138"/>
      <c r="B37" s="138"/>
      <c r="C37" s="139"/>
      <c r="D37" s="139"/>
      <c r="E37" s="23"/>
    </row>
    <row r="38" spans="1:5">
      <c r="A38" s="122"/>
      <c r="B38" s="122"/>
      <c r="C38" s="121"/>
      <c r="D38" s="121"/>
      <c r="E38" s="23"/>
    </row>
    <row r="39" spans="1:5">
      <c r="A39" s="122"/>
      <c r="B39" s="122"/>
      <c r="C39" s="121"/>
      <c r="D39" s="121"/>
      <c r="E39" s="23"/>
    </row>
    <row r="40" spans="1:5" ht="14.25">
      <c r="A40" s="107" t="s">
        <v>2</v>
      </c>
      <c r="B40" s="107" t="s">
        <v>3</v>
      </c>
    </row>
    <row r="41" spans="1:5">
      <c r="A41" s="145">
        <v>1041</v>
      </c>
      <c r="B41" s="75" t="s">
        <v>134</v>
      </c>
    </row>
    <row r="42" spans="1:5" ht="19.5" customHeight="1">
      <c r="A42" s="108"/>
    </row>
    <row r="43" spans="1:5" ht="14.25">
      <c r="A43" s="10" t="s">
        <v>4</v>
      </c>
    </row>
    <row r="44" spans="1:5" ht="62.25" customHeight="1">
      <c r="A44" s="76" t="s">
        <v>5</v>
      </c>
      <c r="B44" s="145">
        <v>1041</v>
      </c>
      <c r="C44" s="194" t="s">
        <v>176</v>
      </c>
      <c r="D44" s="195"/>
    </row>
    <row r="45" spans="1:5" s="1" customFormat="1">
      <c r="A45" s="143" t="s">
        <v>141</v>
      </c>
      <c r="B45" s="146">
        <v>11018</v>
      </c>
      <c r="C45" s="144" t="s">
        <v>7</v>
      </c>
      <c r="D45" s="144" t="s">
        <v>8</v>
      </c>
    </row>
    <row r="46" spans="1:5" s="1" customFormat="1" ht="52.15" customHeight="1">
      <c r="A46" s="82" t="s">
        <v>142</v>
      </c>
      <c r="B46" s="84" t="s">
        <v>164</v>
      </c>
      <c r="C46" s="206"/>
      <c r="D46" s="243"/>
    </row>
    <row r="47" spans="1:5" s="1" customFormat="1" ht="46.5" customHeight="1">
      <c r="A47" s="82" t="s">
        <v>143</v>
      </c>
      <c r="B47" s="84" t="s">
        <v>167</v>
      </c>
      <c r="C47" s="207"/>
      <c r="D47" s="243"/>
    </row>
    <row r="48" spans="1:5" s="1" customFormat="1" ht="16.149999999999999" customHeight="1">
      <c r="A48" s="82" t="s">
        <v>144</v>
      </c>
      <c r="B48" s="84" t="s">
        <v>63</v>
      </c>
      <c r="C48" s="207"/>
      <c r="D48" s="243"/>
    </row>
    <row r="49" spans="1:4" s="1" customFormat="1">
      <c r="A49" s="82" t="s">
        <v>149</v>
      </c>
      <c r="B49" s="84" t="s">
        <v>150</v>
      </c>
      <c r="C49" s="207"/>
      <c r="D49" s="243"/>
    </row>
    <row r="50" spans="1:4" s="1" customFormat="1">
      <c r="A50" s="209" t="s">
        <v>147</v>
      </c>
      <c r="B50" s="209"/>
      <c r="C50" s="208"/>
      <c r="D50" s="243"/>
    </row>
    <row r="51" spans="1:4" s="1" customFormat="1" ht="20.25" customHeight="1">
      <c r="A51" s="242" t="s">
        <v>151</v>
      </c>
      <c r="B51" s="242"/>
      <c r="C51" s="147">
        <v>1</v>
      </c>
      <c r="D51" s="147">
        <v>1</v>
      </c>
    </row>
    <row r="52" spans="1:4" s="1" customFormat="1" ht="13.5" customHeight="1">
      <c r="A52" s="242" t="s">
        <v>152</v>
      </c>
      <c r="B52" s="242"/>
      <c r="C52" s="147">
        <v>58</v>
      </c>
      <c r="D52" s="147">
        <v>58</v>
      </c>
    </row>
    <row r="53" spans="1:4" s="1" customFormat="1">
      <c r="A53" s="242" t="s">
        <v>14</v>
      </c>
      <c r="B53" s="242"/>
      <c r="C53" s="148">
        <v>7180</v>
      </c>
      <c r="D53" s="148">
        <v>7180</v>
      </c>
    </row>
    <row r="54" spans="1:4" s="1" customFormat="1">
      <c r="A54" s="143" t="s">
        <v>141</v>
      </c>
      <c r="B54" s="146">
        <v>11019</v>
      </c>
      <c r="C54" s="144" t="s">
        <v>7</v>
      </c>
      <c r="D54" s="144" t="s">
        <v>8</v>
      </c>
    </row>
    <row r="55" spans="1:4" s="1" customFormat="1" ht="63" customHeight="1">
      <c r="A55" s="82" t="s">
        <v>142</v>
      </c>
      <c r="B55" s="53" t="s">
        <v>174</v>
      </c>
      <c r="C55" s="206"/>
      <c r="D55" s="243"/>
    </row>
    <row r="56" spans="1:4" s="1" customFormat="1" ht="62.45" customHeight="1">
      <c r="A56" s="82" t="s">
        <v>143</v>
      </c>
      <c r="B56" s="53" t="s">
        <v>174</v>
      </c>
      <c r="C56" s="207"/>
      <c r="D56" s="243"/>
    </row>
    <row r="57" spans="1:4" s="1" customFormat="1" ht="16.149999999999999" customHeight="1">
      <c r="A57" s="82" t="s">
        <v>144</v>
      </c>
      <c r="B57" s="151" t="s">
        <v>63</v>
      </c>
      <c r="C57" s="207"/>
      <c r="D57" s="243"/>
    </row>
    <row r="58" spans="1:4" s="1" customFormat="1">
      <c r="A58" s="82" t="s">
        <v>149</v>
      </c>
      <c r="B58" s="151" t="s">
        <v>150</v>
      </c>
      <c r="C58" s="207"/>
      <c r="D58" s="243"/>
    </row>
    <row r="59" spans="1:4" s="1" customFormat="1">
      <c r="A59" s="209" t="s">
        <v>147</v>
      </c>
      <c r="B59" s="209"/>
      <c r="C59" s="208"/>
      <c r="D59" s="243"/>
    </row>
    <row r="60" spans="1:4" s="1" customFormat="1">
      <c r="A60" s="242" t="s">
        <v>151</v>
      </c>
      <c r="B60" s="242"/>
      <c r="C60" s="147">
        <v>1</v>
      </c>
      <c r="D60" s="147">
        <v>1</v>
      </c>
    </row>
    <row r="61" spans="1:4" s="1" customFormat="1" ht="13.5" customHeight="1">
      <c r="A61" s="242" t="s">
        <v>155</v>
      </c>
      <c r="B61" s="242"/>
      <c r="C61" s="147">
        <v>2</v>
      </c>
      <c r="D61" s="147">
        <v>2</v>
      </c>
    </row>
    <row r="62" spans="1:4" s="1" customFormat="1" ht="21.75" customHeight="1">
      <c r="A62" s="242" t="s">
        <v>14</v>
      </c>
      <c r="B62" s="242"/>
      <c r="C62" s="148">
        <v>544</v>
      </c>
      <c r="D62" s="148">
        <v>544</v>
      </c>
    </row>
    <row r="63" spans="1:4" s="1" customFormat="1">
      <c r="A63" s="143" t="s">
        <v>141</v>
      </c>
      <c r="B63" s="146">
        <v>11020</v>
      </c>
      <c r="C63" s="144" t="s">
        <v>7</v>
      </c>
      <c r="D63" s="144" t="s">
        <v>8</v>
      </c>
    </row>
    <row r="64" spans="1:4" s="1" customFormat="1" ht="63" customHeight="1">
      <c r="A64" s="82" t="s">
        <v>142</v>
      </c>
      <c r="B64" s="7" t="s">
        <v>162</v>
      </c>
      <c r="C64" s="206"/>
      <c r="D64" s="243"/>
    </row>
    <row r="65" spans="1:4" s="1" customFormat="1" ht="52.15" customHeight="1">
      <c r="A65" s="82" t="s">
        <v>143</v>
      </c>
      <c r="B65" s="53" t="s">
        <v>168</v>
      </c>
      <c r="C65" s="207"/>
      <c r="D65" s="243"/>
    </row>
    <row r="66" spans="1:4" s="1" customFormat="1" ht="16.149999999999999" customHeight="1">
      <c r="A66" s="82" t="s">
        <v>144</v>
      </c>
      <c r="B66" s="155" t="s">
        <v>63</v>
      </c>
      <c r="C66" s="207"/>
      <c r="D66" s="243"/>
    </row>
    <row r="67" spans="1:4" s="1" customFormat="1">
      <c r="A67" s="82" t="s">
        <v>149</v>
      </c>
      <c r="B67" s="155" t="s">
        <v>150</v>
      </c>
      <c r="C67" s="207"/>
      <c r="D67" s="243"/>
    </row>
    <row r="68" spans="1:4" s="1" customFormat="1">
      <c r="A68" s="209" t="s">
        <v>147</v>
      </c>
      <c r="B68" s="209"/>
      <c r="C68" s="208"/>
      <c r="D68" s="243"/>
    </row>
    <row r="69" spans="1:4" s="1" customFormat="1" ht="20.25" customHeight="1">
      <c r="A69" s="242" t="s">
        <v>151</v>
      </c>
      <c r="B69" s="242"/>
      <c r="C69" s="147">
        <v>1</v>
      </c>
      <c r="D69" s="147">
        <v>1</v>
      </c>
    </row>
    <row r="70" spans="1:4" s="1" customFormat="1" ht="13.5" customHeight="1">
      <c r="A70" s="242" t="s">
        <v>155</v>
      </c>
      <c r="B70" s="242"/>
      <c r="C70" s="147">
        <v>2</v>
      </c>
      <c r="D70" s="147">
        <v>2</v>
      </c>
    </row>
    <row r="71" spans="1:4" s="1" customFormat="1" ht="21.75" customHeight="1">
      <c r="A71" s="242" t="s">
        <v>14</v>
      </c>
      <c r="B71" s="242"/>
      <c r="C71" s="148">
        <v>1678.8</v>
      </c>
      <c r="D71" s="148">
        <v>1678.8</v>
      </c>
    </row>
    <row r="72" spans="1:4" s="1" customFormat="1" ht="30" customHeight="1">
      <c r="A72" s="143" t="s">
        <v>141</v>
      </c>
      <c r="B72" s="146">
        <v>12004</v>
      </c>
      <c r="C72" s="144" t="s">
        <v>7</v>
      </c>
      <c r="D72" s="144" t="s">
        <v>8</v>
      </c>
    </row>
    <row r="73" spans="1:4" s="1" customFormat="1" ht="18.600000000000001" customHeight="1">
      <c r="A73" s="82" t="s">
        <v>142</v>
      </c>
      <c r="B73" s="84" t="s">
        <v>126</v>
      </c>
      <c r="C73" s="206"/>
      <c r="D73" s="206"/>
    </row>
    <row r="74" spans="1:4" s="1" customFormat="1" ht="27">
      <c r="A74" s="82" t="s">
        <v>143</v>
      </c>
      <c r="B74" s="84" t="s">
        <v>138</v>
      </c>
      <c r="C74" s="207"/>
      <c r="D74" s="207"/>
    </row>
    <row r="75" spans="1:4" s="1" customFormat="1" ht="14.25" customHeight="1">
      <c r="A75" s="82" t="s">
        <v>144</v>
      </c>
      <c r="B75" s="84" t="s">
        <v>139</v>
      </c>
      <c r="C75" s="207"/>
      <c r="D75" s="207"/>
    </row>
    <row r="76" spans="1:4" s="1" customFormat="1" ht="34.5" customHeight="1">
      <c r="A76" s="82" t="s">
        <v>145</v>
      </c>
      <c r="B76" s="84" t="s">
        <v>146</v>
      </c>
      <c r="C76" s="207"/>
      <c r="D76" s="207"/>
    </row>
    <row r="77" spans="1:4" s="1" customFormat="1">
      <c r="A77" s="209" t="s">
        <v>147</v>
      </c>
      <c r="B77" s="209"/>
      <c r="C77" s="208"/>
      <c r="D77" s="208"/>
    </row>
    <row r="78" spans="1:4" s="1" customFormat="1">
      <c r="A78" s="242" t="s">
        <v>148</v>
      </c>
      <c r="B78" s="242"/>
      <c r="C78" s="148"/>
      <c r="D78" s="148"/>
    </row>
    <row r="79" spans="1:4" s="1" customFormat="1">
      <c r="A79" s="242" t="s">
        <v>14</v>
      </c>
      <c r="B79" s="242"/>
      <c r="C79" s="149">
        <v>367.6</v>
      </c>
      <c r="D79" s="149">
        <v>367.6</v>
      </c>
    </row>
    <row r="80" spans="1:4" s="1" customFormat="1" ht="16.149999999999999" customHeight="1">
      <c r="A80" s="143" t="s">
        <v>141</v>
      </c>
      <c r="B80" s="146">
        <v>12005</v>
      </c>
      <c r="C80" s="144" t="s">
        <v>7</v>
      </c>
      <c r="D80" s="144" t="s">
        <v>8</v>
      </c>
    </row>
    <row r="81" spans="1:5" s="1" customFormat="1">
      <c r="A81" s="82" t="s">
        <v>142</v>
      </c>
      <c r="B81" s="84" t="s">
        <v>132</v>
      </c>
      <c r="C81" s="206"/>
      <c r="D81" s="206"/>
    </row>
    <row r="82" spans="1:5" s="1" customFormat="1" ht="27">
      <c r="A82" s="82" t="s">
        <v>143</v>
      </c>
      <c r="B82" s="84" t="s">
        <v>140</v>
      </c>
      <c r="C82" s="207"/>
      <c r="D82" s="207"/>
    </row>
    <row r="83" spans="1:5" s="1" customFormat="1" ht="15" customHeight="1">
      <c r="A83" s="82" t="s">
        <v>144</v>
      </c>
      <c r="B83" s="84" t="s">
        <v>139</v>
      </c>
      <c r="C83" s="207"/>
      <c r="D83" s="207"/>
    </row>
    <row r="84" spans="1:5" s="1" customFormat="1" ht="17.25" customHeight="1">
      <c r="A84" s="82" t="s">
        <v>145</v>
      </c>
      <c r="B84" s="84" t="s">
        <v>132</v>
      </c>
      <c r="C84" s="207"/>
      <c r="D84" s="207"/>
    </row>
    <row r="85" spans="1:5" s="133" customFormat="1" ht="14.45" customHeight="1">
      <c r="A85" s="209" t="s">
        <v>147</v>
      </c>
      <c r="B85" s="209"/>
      <c r="C85" s="208"/>
      <c r="D85" s="208"/>
    </row>
    <row r="86" spans="1:5" s="133" customFormat="1">
      <c r="A86" s="242" t="s">
        <v>148</v>
      </c>
      <c r="B86" s="242"/>
      <c r="C86" s="148"/>
      <c r="D86" s="148"/>
    </row>
    <row r="87" spans="1:5" s="133" customFormat="1">
      <c r="A87" s="242" t="s">
        <v>14</v>
      </c>
      <c r="B87" s="242"/>
      <c r="C87" s="149">
        <v>302</v>
      </c>
      <c r="D87" s="149">
        <v>302</v>
      </c>
    </row>
    <row r="88" spans="1:5">
      <c r="A88" s="122"/>
      <c r="B88" s="122"/>
      <c r="C88" s="121"/>
      <c r="D88" s="121"/>
      <c r="E88" s="23"/>
    </row>
    <row r="89" spans="1:5">
      <c r="A89" s="122"/>
      <c r="B89" s="122"/>
      <c r="C89" s="121"/>
      <c r="D89" s="121"/>
      <c r="E89" s="23"/>
    </row>
    <row r="90" spans="1:5">
      <c r="A90" s="122"/>
      <c r="B90" s="122"/>
      <c r="C90" s="121"/>
      <c r="D90" s="121"/>
      <c r="E90" s="23"/>
    </row>
    <row r="91" spans="1:5" ht="14.25">
      <c r="A91" s="123" t="s">
        <v>2</v>
      </c>
      <c r="B91" s="123" t="s">
        <v>3</v>
      </c>
    </row>
    <row r="92" spans="1:5">
      <c r="A92" s="82">
        <v>1139</v>
      </c>
      <c r="B92" s="120" t="s">
        <v>106</v>
      </c>
    </row>
    <row r="93" spans="1:5" ht="19.5" customHeight="1">
      <c r="A93" s="108"/>
    </row>
    <row r="94" spans="1:5" ht="14.25">
      <c r="A94" s="10" t="s">
        <v>4</v>
      </c>
    </row>
    <row r="95" spans="1:5" ht="15.75" customHeight="1">
      <c r="A95" s="108"/>
    </row>
    <row r="96" spans="1:5" ht="54" customHeight="1">
      <c r="A96" s="76" t="s">
        <v>5</v>
      </c>
      <c r="B96" s="145">
        <v>1139</v>
      </c>
      <c r="C96" s="194" t="s">
        <v>176</v>
      </c>
      <c r="D96" s="195"/>
    </row>
    <row r="97" spans="1:5">
      <c r="A97" s="75" t="s">
        <v>6</v>
      </c>
      <c r="B97" s="111">
        <v>11001</v>
      </c>
      <c r="C97" s="109" t="s">
        <v>7</v>
      </c>
      <c r="D97" s="109" t="s">
        <v>8</v>
      </c>
    </row>
    <row r="98" spans="1:5">
      <c r="A98" s="75" t="s">
        <v>9</v>
      </c>
      <c r="B98" s="120" t="s">
        <v>106</v>
      </c>
      <c r="C98" s="110"/>
      <c r="D98" s="110"/>
    </row>
    <row r="99" spans="1:5" ht="54">
      <c r="A99" s="75" t="s">
        <v>10</v>
      </c>
      <c r="B99" s="81" t="s">
        <v>107</v>
      </c>
      <c r="C99" s="110"/>
      <c r="D99" s="110"/>
    </row>
    <row r="100" spans="1:5" ht="22.5" customHeight="1">
      <c r="A100" s="75" t="s">
        <v>11</v>
      </c>
      <c r="B100" s="78" t="s">
        <v>63</v>
      </c>
      <c r="C100" s="110"/>
      <c r="D100" s="110"/>
    </row>
    <row r="101" spans="1:5">
      <c r="A101" s="111" t="s">
        <v>12</v>
      </c>
      <c r="B101" s="45" t="s">
        <v>64</v>
      </c>
      <c r="C101" s="110"/>
      <c r="D101" s="110"/>
    </row>
    <row r="102" spans="1:5">
      <c r="A102" s="112"/>
      <c r="B102" s="113" t="s">
        <v>13</v>
      </c>
      <c r="C102" s="114"/>
      <c r="D102" s="114"/>
    </row>
    <row r="103" spans="1:5">
      <c r="A103" s="115" t="s">
        <v>105</v>
      </c>
      <c r="B103" s="119"/>
      <c r="C103" s="117">
        <v>1</v>
      </c>
      <c r="D103" s="117">
        <v>1</v>
      </c>
    </row>
    <row r="104" spans="1:5">
      <c r="A104" s="244" t="s">
        <v>14</v>
      </c>
      <c r="B104" s="244"/>
      <c r="C104" s="46">
        <v>30961.599999999999</v>
      </c>
      <c r="D104" s="46">
        <v>30961.599999999999</v>
      </c>
      <c r="E104" s="23"/>
    </row>
    <row r="105" spans="1:5">
      <c r="A105" s="76" t="s">
        <v>5</v>
      </c>
      <c r="B105" s="145">
        <v>1139</v>
      </c>
      <c r="C105" s="246"/>
      <c r="D105" s="195"/>
    </row>
    <row r="106" spans="1:5">
      <c r="A106" s="75" t="s">
        <v>6</v>
      </c>
      <c r="B106" s="111">
        <v>11001</v>
      </c>
      <c r="C106" s="109" t="s">
        <v>7</v>
      </c>
      <c r="D106" s="109" t="s">
        <v>8</v>
      </c>
    </row>
    <row r="107" spans="1:5">
      <c r="A107" s="75" t="s">
        <v>9</v>
      </c>
      <c r="B107" s="120" t="s">
        <v>106</v>
      </c>
      <c r="C107" s="110"/>
      <c r="D107" s="110"/>
    </row>
    <row r="108" spans="1:5" ht="54">
      <c r="A108" s="75" t="s">
        <v>10</v>
      </c>
      <c r="B108" s="81" t="s">
        <v>107</v>
      </c>
      <c r="C108" s="110"/>
      <c r="D108" s="110"/>
    </row>
    <row r="109" spans="1:5">
      <c r="A109" s="75" t="s">
        <v>11</v>
      </c>
      <c r="B109" s="78" t="s">
        <v>63</v>
      </c>
      <c r="C109" s="110"/>
      <c r="D109" s="110"/>
    </row>
    <row r="110" spans="1:5">
      <c r="A110" s="111" t="s">
        <v>12</v>
      </c>
      <c r="B110" s="45" t="s">
        <v>64</v>
      </c>
      <c r="C110" s="110"/>
      <c r="D110" s="110"/>
    </row>
    <row r="111" spans="1:5">
      <c r="A111" s="112"/>
      <c r="B111" s="113" t="s">
        <v>13</v>
      </c>
      <c r="C111" s="114"/>
      <c r="D111" s="114"/>
    </row>
    <row r="112" spans="1:5">
      <c r="A112" s="115" t="s">
        <v>105</v>
      </c>
      <c r="B112" s="119"/>
      <c r="C112" s="117">
        <v>1</v>
      </c>
      <c r="D112" s="117">
        <v>1</v>
      </c>
    </row>
    <row r="113" spans="1:5">
      <c r="A113" s="244" t="s">
        <v>14</v>
      </c>
      <c r="B113" s="244"/>
      <c r="C113" s="172">
        <f>-7180-669.6-544-1678.8-5389.5</f>
        <v>-15461.9</v>
      </c>
      <c r="D113" s="172">
        <f>-7180-669.6-544-1678.8-5389.5</f>
        <v>-15461.9</v>
      </c>
      <c r="E113" s="23"/>
    </row>
    <row r="114" spans="1:5">
      <c r="C114" s="158"/>
    </row>
    <row r="115" spans="1:5">
      <c r="C115" s="158"/>
    </row>
    <row r="116" spans="1:5">
      <c r="C116" s="158"/>
    </row>
    <row r="117" spans="1:5">
      <c r="C117" s="158"/>
      <c r="D117" s="154"/>
    </row>
    <row r="118" spans="1:5">
      <c r="C118" s="158"/>
    </row>
  </sheetData>
  <mergeCells count="49">
    <mergeCell ref="D55:D59"/>
    <mergeCell ref="A71:B71"/>
    <mergeCell ref="A59:B59"/>
    <mergeCell ref="A60:B60"/>
    <mergeCell ref="A61:B61"/>
    <mergeCell ref="A62:B62"/>
    <mergeCell ref="C55:C59"/>
    <mergeCell ref="A78:B78"/>
    <mergeCell ref="A79:B79"/>
    <mergeCell ref="C81:C85"/>
    <mergeCell ref="D81:D85"/>
    <mergeCell ref="A85:B85"/>
    <mergeCell ref="A51:B51"/>
    <mergeCell ref="A52:B52"/>
    <mergeCell ref="A113:B113"/>
    <mergeCell ref="A104:B104"/>
    <mergeCell ref="C105:D105"/>
    <mergeCell ref="A86:B86"/>
    <mergeCell ref="C64:C68"/>
    <mergeCell ref="D64:D68"/>
    <mergeCell ref="A68:B68"/>
    <mergeCell ref="A69:B69"/>
    <mergeCell ref="A70:B70"/>
    <mergeCell ref="C96:D96"/>
    <mergeCell ref="C73:C77"/>
    <mergeCell ref="D73:D77"/>
    <mergeCell ref="A87:B87"/>
    <mergeCell ref="A77:B77"/>
    <mergeCell ref="C44:D44"/>
    <mergeCell ref="C46:C50"/>
    <mergeCell ref="A50:B50"/>
    <mergeCell ref="D19:D23"/>
    <mergeCell ref="C17:D17"/>
    <mergeCell ref="A53:B53"/>
    <mergeCell ref="D46:D50"/>
    <mergeCell ref="B1:D1"/>
    <mergeCell ref="B2:D2"/>
    <mergeCell ref="A3:D3"/>
    <mergeCell ref="A36:B36"/>
    <mergeCell ref="A34:B34"/>
    <mergeCell ref="C28:C32"/>
    <mergeCell ref="D28:D32"/>
    <mergeCell ref="A32:B32"/>
    <mergeCell ref="A33:B33"/>
    <mergeCell ref="A35:B35"/>
    <mergeCell ref="A26:B26"/>
    <mergeCell ref="A5:D5"/>
    <mergeCell ref="A7:D7"/>
    <mergeCell ref="C19:C23"/>
  </mergeCells>
  <pageMargins left="0" right="0" top="0" bottom="0" header="0" footer="0"/>
  <pageSetup paperSize="9"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2"/>
  <sheetViews>
    <sheetView topLeftCell="A91" workbookViewId="0">
      <selection activeCell="C95" sqref="C95:D95"/>
    </sheetView>
  </sheetViews>
  <sheetFormatPr defaultColWidth="9.140625" defaultRowHeight="13.5"/>
  <cols>
    <col min="1" max="1" width="41.85546875" style="1" customWidth="1"/>
    <col min="2" max="2" width="62.140625" style="1" customWidth="1"/>
    <col min="3" max="3" width="14.5703125" style="1" customWidth="1"/>
    <col min="4" max="4" width="15.42578125" style="1" customWidth="1"/>
    <col min="5" max="5" width="49.85546875" style="1" customWidth="1"/>
    <col min="6" max="16384" width="9.140625" style="1"/>
  </cols>
  <sheetData>
    <row r="1" spans="1:4" ht="15" customHeight="1">
      <c r="A1" s="31"/>
      <c r="B1" s="185" t="s">
        <v>171</v>
      </c>
      <c r="C1" s="185"/>
      <c r="D1" s="185"/>
    </row>
    <row r="2" spans="1:4" ht="16.5">
      <c r="A2" s="32"/>
      <c r="B2" s="185" t="s">
        <v>0</v>
      </c>
      <c r="C2" s="185"/>
      <c r="D2" s="185"/>
    </row>
    <row r="3" spans="1:4">
      <c r="A3" s="185" t="s">
        <v>123</v>
      </c>
      <c r="B3" s="185"/>
      <c r="C3" s="185"/>
      <c r="D3" s="185"/>
    </row>
    <row r="5" spans="1:4" ht="45" customHeight="1">
      <c r="A5" s="247" t="s">
        <v>116</v>
      </c>
      <c r="B5" s="247"/>
      <c r="C5" s="247"/>
      <c r="D5" s="247"/>
    </row>
    <row r="6" spans="1:4" ht="16.5">
      <c r="A6" s="3"/>
      <c r="B6" s="3"/>
      <c r="C6" s="3"/>
      <c r="D6" s="3"/>
    </row>
    <row r="7" spans="1:4" s="2" customFormat="1" ht="17.25">
      <c r="A7" s="248" t="s">
        <v>133</v>
      </c>
      <c r="B7" s="248"/>
      <c r="C7" s="248"/>
      <c r="D7" s="248"/>
    </row>
    <row r="8" spans="1:4" s="2" customFormat="1" ht="17.25">
      <c r="A8" s="3"/>
      <c r="B8" s="3"/>
      <c r="C8" s="3"/>
      <c r="D8" s="3"/>
    </row>
    <row r="9" spans="1:4" s="2" customFormat="1" ht="17.25">
      <c r="A9" s="9" t="s">
        <v>59</v>
      </c>
      <c r="B9" s="3"/>
      <c r="C9" s="3"/>
      <c r="D9" s="3"/>
    </row>
    <row r="10" spans="1:4" s="2" customFormat="1" ht="17.25"/>
    <row r="11" spans="1:4" s="63" customFormat="1" ht="14.25">
      <c r="A11" s="107" t="s">
        <v>2</v>
      </c>
      <c r="B11" s="107" t="s">
        <v>3</v>
      </c>
    </row>
    <row r="12" spans="1:4" s="63" customFormat="1">
      <c r="A12" s="145">
        <v>1163</v>
      </c>
      <c r="B12" s="75" t="s">
        <v>72</v>
      </c>
    </row>
    <row r="13" spans="1:4" s="63" customFormat="1">
      <c r="A13" s="108"/>
    </row>
    <row r="14" spans="1:4" s="63" customFormat="1" ht="14.25">
      <c r="A14" s="10" t="s">
        <v>4</v>
      </c>
    </row>
    <row r="15" spans="1:4" s="63" customFormat="1" ht="15.75" customHeight="1">
      <c r="A15" s="108"/>
    </row>
    <row r="16" spans="1:4" s="63" customFormat="1" ht="63" customHeight="1">
      <c r="A16" s="76" t="s">
        <v>5</v>
      </c>
      <c r="B16" s="145">
        <v>1163</v>
      </c>
      <c r="C16" s="194" t="s">
        <v>69</v>
      </c>
      <c r="D16" s="195"/>
    </row>
    <row r="17" spans="1:7" s="63" customFormat="1">
      <c r="A17" s="75" t="s">
        <v>6</v>
      </c>
      <c r="B17" s="111">
        <v>11002</v>
      </c>
      <c r="C17" s="109" t="s">
        <v>7</v>
      </c>
      <c r="D17" s="109" t="s">
        <v>8</v>
      </c>
    </row>
    <row r="18" spans="1:7" s="63" customFormat="1" ht="31.15" customHeight="1">
      <c r="A18" s="75" t="s">
        <v>9</v>
      </c>
      <c r="B18" s="45" t="s">
        <v>73</v>
      </c>
      <c r="C18" s="206"/>
      <c r="D18" s="206"/>
    </row>
    <row r="19" spans="1:7" s="63" customFormat="1" ht="27">
      <c r="A19" s="75" t="s">
        <v>10</v>
      </c>
      <c r="B19" s="81" t="s">
        <v>73</v>
      </c>
      <c r="C19" s="207"/>
      <c r="D19" s="207"/>
    </row>
    <row r="20" spans="1:7" s="63" customFormat="1">
      <c r="A20" s="75" t="s">
        <v>11</v>
      </c>
      <c r="B20" s="78" t="s">
        <v>63</v>
      </c>
      <c r="C20" s="207"/>
      <c r="D20" s="207"/>
    </row>
    <row r="21" spans="1:7" s="63" customFormat="1" ht="27">
      <c r="A21" s="111" t="s">
        <v>12</v>
      </c>
      <c r="B21" s="45" t="s">
        <v>83</v>
      </c>
      <c r="C21" s="207"/>
      <c r="D21" s="207"/>
    </row>
    <row r="22" spans="1:7" s="63" customFormat="1">
      <c r="A22" s="112"/>
      <c r="B22" s="113" t="s">
        <v>13</v>
      </c>
      <c r="C22" s="208"/>
      <c r="D22" s="208"/>
    </row>
    <row r="23" spans="1:7" s="142" customFormat="1" ht="26.25" customHeight="1">
      <c r="A23" s="115" t="s">
        <v>84</v>
      </c>
      <c r="B23" s="116"/>
      <c r="C23" s="46">
        <v>-650</v>
      </c>
      <c r="D23" s="46">
        <v>-650</v>
      </c>
      <c r="E23" s="141"/>
      <c r="F23" s="141"/>
      <c r="G23" s="141"/>
    </row>
    <row r="24" spans="1:7" s="63" customFormat="1">
      <c r="A24" s="118" t="s">
        <v>85</v>
      </c>
      <c r="B24" s="119"/>
      <c r="C24" s="117"/>
      <c r="D24" s="117"/>
    </row>
    <row r="25" spans="1:7" s="63" customFormat="1">
      <c r="A25" s="244" t="s">
        <v>14</v>
      </c>
      <c r="B25" s="244"/>
      <c r="C25" s="46">
        <v>-30961.599999999999</v>
      </c>
      <c r="D25" s="46">
        <v>-30961.599999999999</v>
      </c>
      <c r="E25" s="23"/>
    </row>
    <row r="26" spans="1:7">
      <c r="A26" s="143" t="s">
        <v>141</v>
      </c>
      <c r="B26" s="146">
        <v>11014</v>
      </c>
      <c r="C26" s="144" t="s">
        <v>7</v>
      </c>
      <c r="D26" s="144" t="s">
        <v>8</v>
      </c>
    </row>
    <row r="27" spans="1:7">
      <c r="A27" s="82" t="s">
        <v>142</v>
      </c>
      <c r="B27" s="53" t="s">
        <v>163</v>
      </c>
      <c r="C27" s="206"/>
      <c r="D27" s="243"/>
    </row>
    <row r="28" spans="1:7">
      <c r="A28" s="82" t="s">
        <v>143</v>
      </c>
      <c r="B28" s="53" t="s">
        <v>163</v>
      </c>
      <c r="C28" s="207"/>
      <c r="D28" s="243"/>
    </row>
    <row r="29" spans="1:7" ht="16.149999999999999" customHeight="1">
      <c r="A29" s="82" t="s">
        <v>144</v>
      </c>
      <c r="B29" s="163" t="s">
        <v>63</v>
      </c>
      <c r="C29" s="207"/>
      <c r="D29" s="243"/>
    </row>
    <row r="30" spans="1:7">
      <c r="A30" s="82" t="s">
        <v>149</v>
      </c>
      <c r="B30" s="163" t="s">
        <v>150</v>
      </c>
      <c r="C30" s="207"/>
      <c r="D30" s="243"/>
    </row>
    <row r="31" spans="1:7">
      <c r="A31" s="209" t="s">
        <v>147</v>
      </c>
      <c r="B31" s="209"/>
      <c r="C31" s="208"/>
      <c r="D31" s="243"/>
    </row>
    <row r="32" spans="1:7" ht="20.25" customHeight="1">
      <c r="A32" s="242" t="s">
        <v>157</v>
      </c>
      <c r="B32" s="242"/>
      <c r="C32" s="147">
        <v>3</v>
      </c>
      <c r="D32" s="147">
        <v>3</v>
      </c>
    </row>
    <row r="33" spans="1:5" ht="13.5" customHeight="1">
      <c r="A33" s="242" t="s">
        <v>158</v>
      </c>
      <c r="B33" s="242"/>
      <c r="C33" s="147">
        <v>10</v>
      </c>
      <c r="D33" s="147">
        <v>10</v>
      </c>
    </row>
    <row r="34" spans="1:5" ht="13.5" customHeight="1">
      <c r="A34" s="242" t="s">
        <v>159</v>
      </c>
      <c r="B34" s="242"/>
      <c r="C34" s="147">
        <v>15</v>
      </c>
      <c r="D34" s="147">
        <v>15</v>
      </c>
    </row>
    <row r="35" spans="1:5" ht="21.75" customHeight="1">
      <c r="A35" s="242" t="s">
        <v>14</v>
      </c>
      <c r="B35" s="242"/>
      <c r="C35" s="148">
        <v>5389.5</v>
      </c>
      <c r="D35" s="148">
        <v>5389.5</v>
      </c>
    </row>
    <row r="36" spans="1:5" s="63" customFormat="1">
      <c r="A36" s="138"/>
      <c r="B36" s="138"/>
      <c r="C36" s="139"/>
      <c r="D36" s="139"/>
      <c r="E36" s="23"/>
    </row>
    <row r="37" spans="1:5" s="63" customFormat="1">
      <c r="A37" s="122"/>
      <c r="B37" s="122"/>
      <c r="C37" s="121"/>
      <c r="D37" s="121"/>
      <c r="E37" s="23"/>
    </row>
    <row r="38" spans="1:5" s="63" customFormat="1">
      <c r="A38" s="122"/>
      <c r="B38" s="122"/>
      <c r="C38" s="121"/>
      <c r="D38" s="121"/>
      <c r="E38" s="23"/>
    </row>
    <row r="39" spans="1:5" s="63" customFormat="1" ht="14.25">
      <c r="A39" s="107" t="s">
        <v>2</v>
      </c>
      <c r="B39" s="107" t="s">
        <v>3</v>
      </c>
    </row>
    <row r="40" spans="1:5" s="63" customFormat="1">
      <c r="A40" s="145">
        <v>1041</v>
      </c>
      <c r="B40" s="75" t="s">
        <v>134</v>
      </c>
    </row>
    <row r="41" spans="1:5" s="63" customFormat="1" ht="19.5" customHeight="1">
      <c r="A41" s="108"/>
    </row>
    <row r="42" spans="1:5" s="63" customFormat="1" ht="14.25">
      <c r="A42" s="10" t="s">
        <v>4</v>
      </c>
    </row>
    <row r="43" spans="1:5" s="63" customFormat="1" ht="59.25" customHeight="1">
      <c r="A43" s="76" t="s">
        <v>5</v>
      </c>
      <c r="B43" s="145">
        <v>1041</v>
      </c>
      <c r="C43" s="194" t="s">
        <v>176</v>
      </c>
      <c r="D43" s="195"/>
    </row>
    <row r="44" spans="1:5">
      <c r="A44" s="143" t="s">
        <v>141</v>
      </c>
      <c r="B44" s="146">
        <v>11018</v>
      </c>
      <c r="C44" s="144" t="s">
        <v>7</v>
      </c>
      <c r="D44" s="144" t="s">
        <v>8</v>
      </c>
    </row>
    <row r="45" spans="1:5" ht="53.45" customHeight="1">
      <c r="A45" s="82" t="s">
        <v>142</v>
      </c>
      <c r="B45" s="163" t="s">
        <v>164</v>
      </c>
      <c r="C45" s="206"/>
      <c r="D45" s="243"/>
    </row>
    <row r="46" spans="1:5" ht="46.5" customHeight="1">
      <c r="A46" s="82" t="s">
        <v>143</v>
      </c>
      <c r="B46" s="163" t="s">
        <v>167</v>
      </c>
      <c r="C46" s="207"/>
      <c r="D46" s="243"/>
    </row>
    <row r="47" spans="1:5" ht="16.149999999999999" customHeight="1">
      <c r="A47" s="82" t="s">
        <v>144</v>
      </c>
      <c r="B47" s="163" t="s">
        <v>63</v>
      </c>
      <c r="C47" s="207"/>
      <c r="D47" s="243"/>
    </row>
    <row r="48" spans="1:5">
      <c r="A48" s="82" t="s">
        <v>149</v>
      </c>
      <c r="B48" s="163" t="s">
        <v>150</v>
      </c>
      <c r="C48" s="207"/>
      <c r="D48" s="243"/>
    </row>
    <row r="49" spans="1:4">
      <c r="A49" s="209" t="s">
        <v>147</v>
      </c>
      <c r="B49" s="209"/>
      <c r="C49" s="208"/>
      <c r="D49" s="243"/>
    </row>
    <row r="50" spans="1:4" ht="20.25" customHeight="1">
      <c r="A50" s="242" t="s">
        <v>151</v>
      </c>
      <c r="B50" s="242"/>
      <c r="C50" s="147">
        <v>1</v>
      </c>
      <c r="D50" s="147">
        <v>1</v>
      </c>
    </row>
    <row r="51" spans="1:4" ht="13.5" customHeight="1">
      <c r="A51" s="242" t="s">
        <v>152</v>
      </c>
      <c r="B51" s="242"/>
      <c r="C51" s="147">
        <v>58</v>
      </c>
      <c r="D51" s="147">
        <v>58</v>
      </c>
    </row>
    <row r="52" spans="1:4">
      <c r="A52" s="242" t="s">
        <v>14</v>
      </c>
      <c r="B52" s="242"/>
      <c r="C52" s="148">
        <v>7180</v>
      </c>
      <c r="D52" s="148">
        <v>7180</v>
      </c>
    </row>
    <row r="53" spans="1:4">
      <c r="A53" s="143" t="s">
        <v>141</v>
      </c>
      <c r="B53" s="146">
        <v>11019</v>
      </c>
      <c r="C53" s="144" t="s">
        <v>7</v>
      </c>
      <c r="D53" s="144" t="s">
        <v>8</v>
      </c>
    </row>
    <row r="54" spans="1:4" ht="63" customHeight="1">
      <c r="A54" s="82" t="s">
        <v>142</v>
      </c>
      <c r="B54" s="53" t="s">
        <v>174</v>
      </c>
      <c r="C54" s="206"/>
      <c r="D54" s="243"/>
    </row>
    <row r="55" spans="1:4" ht="64.150000000000006" customHeight="1">
      <c r="A55" s="82" t="s">
        <v>143</v>
      </c>
      <c r="B55" s="53" t="s">
        <v>175</v>
      </c>
      <c r="C55" s="207"/>
      <c r="D55" s="243"/>
    </row>
    <row r="56" spans="1:4" ht="16.149999999999999" customHeight="1">
      <c r="A56" s="82" t="s">
        <v>144</v>
      </c>
      <c r="B56" s="163" t="s">
        <v>63</v>
      </c>
      <c r="C56" s="207"/>
      <c r="D56" s="243"/>
    </row>
    <row r="57" spans="1:4">
      <c r="A57" s="82" t="s">
        <v>149</v>
      </c>
      <c r="B57" s="163" t="s">
        <v>150</v>
      </c>
      <c r="C57" s="207"/>
      <c r="D57" s="243"/>
    </row>
    <row r="58" spans="1:4">
      <c r="A58" s="209" t="s">
        <v>147</v>
      </c>
      <c r="B58" s="209"/>
      <c r="C58" s="208"/>
      <c r="D58" s="243"/>
    </row>
    <row r="59" spans="1:4">
      <c r="A59" s="242" t="s">
        <v>151</v>
      </c>
      <c r="B59" s="242"/>
      <c r="C59" s="147">
        <v>1</v>
      </c>
      <c r="D59" s="147">
        <v>1</v>
      </c>
    </row>
    <row r="60" spans="1:4" ht="13.5" customHeight="1">
      <c r="A60" s="242" t="s">
        <v>155</v>
      </c>
      <c r="B60" s="242"/>
      <c r="C60" s="147">
        <v>2</v>
      </c>
      <c r="D60" s="147">
        <v>2</v>
      </c>
    </row>
    <row r="61" spans="1:4" ht="21.75" customHeight="1">
      <c r="A61" s="242" t="s">
        <v>14</v>
      </c>
      <c r="B61" s="242"/>
      <c r="C61" s="148">
        <v>544</v>
      </c>
      <c r="D61" s="148">
        <v>544</v>
      </c>
    </row>
    <row r="62" spans="1:4">
      <c r="A62" s="143" t="s">
        <v>141</v>
      </c>
      <c r="B62" s="146">
        <v>11020</v>
      </c>
      <c r="C62" s="144" t="s">
        <v>7</v>
      </c>
      <c r="D62" s="144" t="s">
        <v>8</v>
      </c>
    </row>
    <row r="63" spans="1:4" ht="63" customHeight="1">
      <c r="A63" s="82" t="s">
        <v>142</v>
      </c>
      <c r="B63" s="7" t="s">
        <v>162</v>
      </c>
      <c r="C63" s="206"/>
      <c r="D63" s="243"/>
    </row>
    <row r="64" spans="1:4" ht="46.15" customHeight="1">
      <c r="A64" s="82" t="s">
        <v>143</v>
      </c>
      <c r="B64" s="53" t="s">
        <v>168</v>
      </c>
      <c r="C64" s="207"/>
      <c r="D64" s="243"/>
    </row>
    <row r="65" spans="1:4" ht="16.149999999999999" customHeight="1">
      <c r="A65" s="82" t="s">
        <v>144</v>
      </c>
      <c r="B65" s="163" t="s">
        <v>63</v>
      </c>
      <c r="C65" s="207"/>
      <c r="D65" s="243"/>
    </row>
    <row r="66" spans="1:4">
      <c r="A66" s="82" t="s">
        <v>149</v>
      </c>
      <c r="B66" s="163" t="s">
        <v>150</v>
      </c>
      <c r="C66" s="207"/>
      <c r="D66" s="243"/>
    </row>
    <row r="67" spans="1:4">
      <c r="A67" s="209" t="s">
        <v>147</v>
      </c>
      <c r="B67" s="209"/>
      <c r="C67" s="208"/>
      <c r="D67" s="243"/>
    </row>
    <row r="68" spans="1:4" ht="20.25" customHeight="1">
      <c r="A68" s="242" t="s">
        <v>151</v>
      </c>
      <c r="B68" s="242"/>
      <c r="C68" s="147">
        <v>1</v>
      </c>
      <c r="D68" s="147">
        <v>1</v>
      </c>
    </row>
    <row r="69" spans="1:4" ht="13.5" customHeight="1">
      <c r="A69" s="242" t="s">
        <v>155</v>
      </c>
      <c r="B69" s="242"/>
      <c r="C69" s="147">
        <v>2</v>
      </c>
      <c r="D69" s="147">
        <v>2</v>
      </c>
    </row>
    <row r="70" spans="1:4" ht="21.75" customHeight="1">
      <c r="A70" s="242" t="s">
        <v>14</v>
      </c>
      <c r="B70" s="242"/>
      <c r="C70" s="148">
        <v>1678.8</v>
      </c>
      <c r="D70" s="148">
        <v>1678.8</v>
      </c>
    </row>
    <row r="71" spans="1:4" ht="30" customHeight="1">
      <c r="A71" s="143" t="s">
        <v>141</v>
      </c>
      <c r="B71" s="146">
        <v>12004</v>
      </c>
      <c r="C71" s="144" t="s">
        <v>7</v>
      </c>
      <c r="D71" s="144" t="s">
        <v>8</v>
      </c>
    </row>
    <row r="72" spans="1:4" ht="16.899999999999999" customHeight="1">
      <c r="A72" s="82" t="s">
        <v>142</v>
      </c>
      <c r="B72" s="163" t="s">
        <v>126</v>
      </c>
      <c r="C72" s="206"/>
      <c r="D72" s="206"/>
    </row>
    <row r="73" spans="1:4" ht="27">
      <c r="A73" s="82" t="s">
        <v>143</v>
      </c>
      <c r="B73" s="163" t="s">
        <v>138</v>
      </c>
      <c r="C73" s="207"/>
      <c r="D73" s="207"/>
    </row>
    <row r="74" spans="1:4" ht="14.25" customHeight="1">
      <c r="A74" s="82" t="s">
        <v>144</v>
      </c>
      <c r="B74" s="163" t="s">
        <v>139</v>
      </c>
      <c r="C74" s="207"/>
      <c r="D74" s="207"/>
    </row>
    <row r="75" spans="1:4" ht="34.5" customHeight="1">
      <c r="A75" s="82" t="s">
        <v>145</v>
      </c>
      <c r="B75" s="163" t="s">
        <v>146</v>
      </c>
      <c r="C75" s="207"/>
      <c r="D75" s="207"/>
    </row>
    <row r="76" spans="1:4">
      <c r="A76" s="209" t="s">
        <v>147</v>
      </c>
      <c r="B76" s="209"/>
      <c r="C76" s="208"/>
      <c r="D76" s="208"/>
    </row>
    <row r="77" spans="1:4">
      <c r="A77" s="242" t="s">
        <v>148</v>
      </c>
      <c r="B77" s="242"/>
      <c r="C77" s="148"/>
      <c r="D77" s="148"/>
    </row>
    <row r="78" spans="1:4">
      <c r="A78" s="242" t="s">
        <v>14</v>
      </c>
      <c r="B78" s="242"/>
      <c r="C78" s="149">
        <v>367.6</v>
      </c>
      <c r="D78" s="149">
        <v>367.6</v>
      </c>
    </row>
    <row r="79" spans="1:4" ht="16.149999999999999" customHeight="1">
      <c r="A79" s="143" t="s">
        <v>141</v>
      </c>
      <c r="B79" s="146">
        <v>12005</v>
      </c>
      <c r="C79" s="144" t="s">
        <v>7</v>
      </c>
      <c r="D79" s="144" t="s">
        <v>8</v>
      </c>
    </row>
    <row r="80" spans="1:4">
      <c r="A80" s="82" t="s">
        <v>142</v>
      </c>
      <c r="B80" s="163" t="s">
        <v>132</v>
      </c>
      <c r="C80" s="206"/>
      <c r="D80" s="206"/>
    </row>
    <row r="81" spans="1:5" ht="27">
      <c r="A81" s="82" t="s">
        <v>143</v>
      </c>
      <c r="B81" s="163" t="s">
        <v>140</v>
      </c>
      <c r="C81" s="207"/>
      <c r="D81" s="207"/>
    </row>
    <row r="82" spans="1:5" ht="15" customHeight="1">
      <c r="A82" s="82" t="s">
        <v>144</v>
      </c>
      <c r="B82" s="163" t="s">
        <v>139</v>
      </c>
      <c r="C82" s="207"/>
      <c r="D82" s="207"/>
    </row>
    <row r="83" spans="1:5" ht="17.25" customHeight="1">
      <c r="A83" s="82" t="s">
        <v>145</v>
      </c>
      <c r="B83" s="163" t="s">
        <v>132</v>
      </c>
      <c r="C83" s="207"/>
      <c r="D83" s="207"/>
    </row>
    <row r="84" spans="1:5" s="133" customFormat="1" ht="14.45" customHeight="1">
      <c r="A84" s="209" t="s">
        <v>147</v>
      </c>
      <c r="B84" s="209"/>
      <c r="C84" s="208"/>
      <c r="D84" s="208"/>
    </row>
    <row r="85" spans="1:5" s="133" customFormat="1">
      <c r="A85" s="242" t="s">
        <v>148</v>
      </c>
      <c r="B85" s="242"/>
      <c r="C85" s="148"/>
      <c r="D85" s="148"/>
    </row>
    <row r="86" spans="1:5" s="133" customFormat="1">
      <c r="A86" s="242" t="s">
        <v>14</v>
      </c>
      <c r="B86" s="242"/>
      <c r="C86" s="149">
        <v>302</v>
      </c>
      <c r="D86" s="149">
        <v>302</v>
      </c>
    </row>
    <row r="87" spans="1:5" s="63" customFormat="1">
      <c r="A87" s="122"/>
      <c r="B87" s="122"/>
      <c r="C87" s="121"/>
      <c r="D87" s="121"/>
      <c r="E87" s="23"/>
    </row>
    <row r="88" spans="1:5" s="63" customFormat="1">
      <c r="A88" s="122"/>
      <c r="B88" s="122"/>
      <c r="C88" s="121"/>
      <c r="D88" s="121"/>
      <c r="E88" s="23"/>
    </row>
    <row r="89" spans="1:5" s="63" customFormat="1">
      <c r="A89" s="122"/>
      <c r="B89" s="122"/>
      <c r="C89" s="121"/>
      <c r="D89" s="121"/>
      <c r="E89" s="23"/>
    </row>
    <row r="90" spans="1:5" s="63" customFormat="1" ht="14.25">
      <c r="A90" s="123" t="s">
        <v>2</v>
      </c>
      <c r="B90" s="123" t="s">
        <v>3</v>
      </c>
    </row>
    <row r="91" spans="1:5" s="63" customFormat="1">
      <c r="A91" s="82">
        <v>1139</v>
      </c>
      <c r="B91" s="120" t="s">
        <v>106</v>
      </c>
    </row>
    <row r="92" spans="1:5" s="63" customFormat="1" ht="19.5" customHeight="1">
      <c r="A92" s="108"/>
    </row>
    <row r="93" spans="1:5" s="63" customFormat="1" ht="14.25">
      <c r="A93" s="10" t="s">
        <v>4</v>
      </c>
    </row>
    <row r="94" spans="1:5" s="63" customFormat="1" ht="15.75" customHeight="1">
      <c r="A94" s="108"/>
    </row>
    <row r="95" spans="1:5" s="63" customFormat="1" ht="40.5" customHeight="1">
      <c r="A95" s="76" t="s">
        <v>5</v>
      </c>
      <c r="B95" s="145">
        <v>1139</v>
      </c>
      <c r="C95" s="194" t="s">
        <v>177</v>
      </c>
      <c r="D95" s="195"/>
    </row>
    <row r="96" spans="1:5" s="63" customFormat="1">
      <c r="A96" s="75" t="s">
        <v>6</v>
      </c>
      <c r="B96" s="111">
        <v>11001</v>
      </c>
      <c r="C96" s="109" t="s">
        <v>7</v>
      </c>
      <c r="D96" s="109" t="s">
        <v>8</v>
      </c>
    </row>
    <row r="97" spans="1:5" s="63" customFormat="1">
      <c r="A97" s="75" t="s">
        <v>9</v>
      </c>
      <c r="B97" s="120" t="s">
        <v>106</v>
      </c>
      <c r="C97" s="110"/>
      <c r="D97" s="110"/>
    </row>
    <row r="98" spans="1:5" s="63" customFormat="1" ht="54">
      <c r="A98" s="75" t="s">
        <v>10</v>
      </c>
      <c r="B98" s="81" t="s">
        <v>107</v>
      </c>
      <c r="C98" s="110"/>
      <c r="D98" s="110"/>
    </row>
    <row r="99" spans="1:5" s="63" customFormat="1" ht="22.5" customHeight="1">
      <c r="A99" s="75" t="s">
        <v>11</v>
      </c>
      <c r="B99" s="78" t="s">
        <v>63</v>
      </c>
      <c r="C99" s="110"/>
      <c r="D99" s="110"/>
    </row>
    <row r="100" spans="1:5" s="63" customFormat="1">
      <c r="A100" s="111" t="s">
        <v>12</v>
      </c>
      <c r="B100" s="45" t="s">
        <v>64</v>
      </c>
      <c r="C100" s="110"/>
      <c r="D100" s="110"/>
    </row>
    <row r="101" spans="1:5" s="63" customFormat="1">
      <c r="A101" s="112"/>
      <c r="B101" s="113" t="s">
        <v>13</v>
      </c>
      <c r="C101" s="114"/>
      <c r="D101" s="114"/>
    </row>
    <row r="102" spans="1:5" s="63" customFormat="1">
      <c r="A102" s="115" t="s">
        <v>105</v>
      </c>
      <c r="B102" s="119"/>
      <c r="C102" s="117">
        <v>1</v>
      </c>
      <c r="D102" s="117">
        <v>1</v>
      </c>
    </row>
    <row r="103" spans="1:5" s="63" customFormat="1">
      <c r="A103" s="244" t="s">
        <v>14</v>
      </c>
      <c r="B103" s="244"/>
      <c r="C103" s="46">
        <v>30961.599999999999</v>
      </c>
      <c r="D103" s="46">
        <v>30961.599999999999</v>
      </c>
      <c r="E103" s="23"/>
    </row>
    <row r="104" spans="1:5" s="63" customFormat="1">
      <c r="A104" s="76" t="s">
        <v>5</v>
      </c>
      <c r="B104" s="145">
        <v>1139</v>
      </c>
      <c r="C104" s="246"/>
      <c r="D104" s="195"/>
    </row>
    <row r="105" spans="1:5" s="63" customFormat="1">
      <c r="A105" s="75" t="s">
        <v>6</v>
      </c>
      <c r="B105" s="111">
        <v>11001</v>
      </c>
      <c r="C105" s="109" t="s">
        <v>7</v>
      </c>
      <c r="D105" s="109" t="s">
        <v>8</v>
      </c>
    </row>
    <row r="106" spans="1:5" s="63" customFormat="1">
      <c r="A106" s="75" t="s">
        <v>9</v>
      </c>
      <c r="B106" s="120" t="s">
        <v>106</v>
      </c>
      <c r="C106" s="110"/>
      <c r="D106" s="110"/>
    </row>
    <row r="107" spans="1:5" s="63" customFormat="1" ht="54">
      <c r="A107" s="75" t="s">
        <v>10</v>
      </c>
      <c r="B107" s="81" t="s">
        <v>107</v>
      </c>
      <c r="C107" s="110"/>
      <c r="D107" s="110"/>
    </row>
    <row r="108" spans="1:5" s="63" customFormat="1">
      <c r="A108" s="75" t="s">
        <v>11</v>
      </c>
      <c r="B108" s="78" t="s">
        <v>63</v>
      </c>
      <c r="C108" s="110"/>
      <c r="D108" s="110"/>
    </row>
    <row r="109" spans="1:5" s="63" customFormat="1">
      <c r="A109" s="111" t="s">
        <v>12</v>
      </c>
      <c r="B109" s="45" t="s">
        <v>64</v>
      </c>
      <c r="C109" s="110"/>
      <c r="D109" s="110"/>
    </row>
    <row r="110" spans="1:5" s="63" customFormat="1">
      <c r="A110" s="112"/>
      <c r="B110" s="113" t="s">
        <v>13</v>
      </c>
      <c r="C110" s="114"/>
      <c r="D110" s="114"/>
    </row>
    <row r="111" spans="1:5" s="63" customFormat="1">
      <c r="A111" s="115" t="s">
        <v>105</v>
      </c>
      <c r="B111" s="119"/>
      <c r="C111" s="117">
        <v>1</v>
      </c>
      <c r="D111" s="117">
        <v>1</v>
      </c>
    </row>
    <row r="112" spans="1:5" s="63" customFormat="1">
      <c r="A112" s="244" t="s">
        <v>14</v>
      </c>
      <c r="B112" s="244"/>
      <c r="C112" s="172">
        <f>-7180-669.6-544-1678.8-5389.5</f>
        <v>-15461.9</v>
      </c>
      <c r="D112" s="172">
        <f>-7180-669.6-544-1678.8-5389.5</f>
        <v>-15461.9</v>
      </c>
      <c r="E112" s="23"/>
    </row>
  </sheetData>
  <mergeCells count="49">
    <mergeCell ref="C104:D104"/>
    <mergeCell ref="C45:C49"/>
    <mergeCell ref="D45:D49"/>
    <mergeCell ref="A112:B112"/>
    <mergeCell ref="A50:B50"/>
    <mergeCell ref="A51:B51"/>
    <mergeCell ref="A52:B52"/>
    <mergeCell ref="C54:C58"/>
    <mergeCell ref="A68:B68"/>
    <mergeCell ref="A69:B69"/>
    <mergeCell ref="A70:B70"/>
    <mergeCell ref="A76:B76"/>
    <mergeCell ref="C72:C76"/>
    <mergeCell ref="A85:B85"/>
    <mergeCell ref="A86:B86"/>
    <mergeCell ref="C95:D95"/>
    <mergeCell ref="A103:B103"/>
    <mergeCell ref="C18:C22"/>
    <mergeCell ref="D18:D22"/>
    <mergeCell ref="C27:C31"/>
    <mergeCell ref="D27:D31"/>
    <mergeCell ref="C43:D43"/>
    <mergeCell ref="D72:D76"/>
    <mergeCell ref="A77:B77"/>
    <mergeCell ref="A78:B78"/>
    <mergeCell ref="C80:C84"/>
    <mergeCell ref="D80:D84"/>
    <mergeCell ref="A84:B84"/>
    <mergeCell ref="A5:D5"/>
    <mergeCell ref="A7:D7"/>
    <mergeCell ref="B1:D1"/>
    <mergeCell ref="B2:D2"/>
    <mergeCell ref="A3:D3"/>
    <mergeCell ref="C16:D16"/>
    <mergeCell ref="A49:B49"/>
    <mergeCell ref="A25:B25"/>
    <mergeCell ref="A58:B58"/>
    <mergeCell ref="A67:B67"/>
    <mergeCell ref="A59:B59"/>
    <mergeCell ref="A60:B60"/>
    <mergeCell ref="A61:B61"/>
    <mergeCell ref="C63:C67"/>
    <mergeCell ref="D63:D67"/>
    <mergeCell ref="A31:B31"/>
    <mergeCell ref="A32:B32"/>
    <mergeCell ref="A33:B33"/>
    <mergeCell ref="A34:B34"/>
    <mergeCell ref="A35:B35"/>
    <mergeCell ref="D54:D58"/>
  </mergeCells>
  <pageMargins left="0" right="0" top="0" bottom="0" header="0" footer="0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P20"/>
  <sheetViews>
    <sheetView topLeftCell="A7" workbookViewId="0">
      <selection activeCell="E8" sqref="E8"/>
    </sheetView>
  </sheetViews>
  <sheetFormatPr defaultColWidth="9.140625" defaultRowHeight="17.25"/>
  <cols>
    <col min="1" max="1" width="9.5703125" style="2" customWidth="1"/>
    <col min="2" max="2" width="13.5703125" style="2" customWidth="1"/>
    <col min="3" max="3" width="62.140625" style="2" customWidth="1"/>
    <col min="4" max="4" width="30.5703125" style="2" customWidth="1"/>
    <col min="5" max="5" width="26.42578125" style="2" customWidth="1"/>
    <col min="6" max="16384" width="9.140625" style="2"/>
  </cols>
  <sheetData>
    <row r="1" spans="1:42">
      <c r="D1" s="249" t="s">
        <v>118</v>
      </c>
      <c r="E1" s="249"/>
      <c r="F1" s="24"/>
      <c r="G1" s="12"/>
    </row>
    <row r="2" spans="1:42" s="3" customFormat="1" ht="16.5">
      <c r="D2" s="249" t="s">
        <v>15</v>
      </c>
      <c r="E2" s="249"/>
      <c r="F2" s="2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</row>
    <row r="3" spans="1:42" s="3" customFormat="1" ht="15.75" customHeight="1">
      <c r="D3" s="249" t="s">
        <v>117</v>
      </c>
      <c r="E3" s="249"/>
      <c r="F3" s="2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2">
      <c r="E4" s="12"/>
      <c r="F4" s="12"/>
      <c r="G4" s="12"/>
    </row>
    <row r="5" spans="1:42" ht="15.75" customHeight="1">
      <c r="E5" s="12"/>
      <c r="F5" s="12"/>
      <c r="G5" s="12"/>
    </row>
    <row r="6" spans="1:42" ht="49.5" customHeight="1">
      <c r="A6" s="252" t="s">
        <v>119</v>
      </c>
      <c r="B6" s="252"/>
      <c r="C6" s="252"/>
      <c r="D6" s="252"/>
      <c r="E6" s="252"/>
      <c r="F6" s="6"/>
      <c r="G6" s="6"/>
    </row>
    <row r="7" spans="1:42">
      <c r="B7" s="6"/>
      <c r="C7" s="6"/>
      <c r="D7" s="6"/>
      <c r="E7" s="11" t="s">
        <v>47</v>
      </c>
      <c r="F7" s="6"/>
      <c r="G7" s="6"/>
    </row>
    <row r="8" spans="1:42" s="1" customFormat="1" ht="54">
      <c r="A8" s="253" t="s">
        <v>125</v>
      </c>
      <c r="B8" s="254"/>
      <c r="C8" s="255" t="s">
        <v>70</v>
      </c>
      <c r="D8" s="250" t="s">
        <v>68</v>
      </c>
      <c r="E8" s="18" t="s">
        <v>178</v>
      </c>
    </row>
    <row r="9" spans="1:42" s="1" customFormat="1" ht="13.5">
      <c r="A9" s="5" t="s">
        <v>23</v>
      </c>
      <c r="B9" s="5" t="s">
        <v>61</v>
      </c>
      <c r="C9" s="256"/>
      <c r="D9" s="251"/>
      <c r="E9" s="8" t="s">
        <v>26</v>
      </c>
    </row>
    <row r="10" spans="1:42" s="1" customFormat="1" ht="27.75" customHeight="1">
      <c r="A10" s="17" t="s">
        <v>24</v>
      </c>
      <c r="B10" s="259" t="s">
        <v>133</v>
      </c>
      <c r="C10" s="260"/>
      <c r="D10" s="13"/>
      <c r="E10" s="103">
        <f>+E11+E18</f>
        <v>14792.3</v>
      </c>
    </row>
    <row r="11" spans="1:42" s="1" customFormat="1" ht="20.25" customHeight="1">
      <c r="A11" s="104">
        <v>1041</v>
      </c>
      <c r="B11" s="257" t="s">
        <v>153</v>
      </c>
      <c r="C11" s="258"/>
      <c r="D11" s="22"/>
      <c r="E11" s="103">
        <f>+E12+E14+E16</f>
        <v>9402.7999999999993</v>
      </c>
    </row>
    <row r="12" spans="1:42" s="1" customFormat="1" ht="46.5" customHeight="1">
      <c r="A12" s="105"/>
      <c r="B12" s="106">
        <v>11018</v>
      </c>
      <c r="C12" s="7" t="s">
        <v>164</v>
      </c>
      <c r="D12" s="15" t="s">
        <v>133</v>
      </c>
      <c r="E12" s="19">
        <f>E13</f>
        <v>7180</v>
      </c>
    </row>
    <row r="13" spans="1:42" s="1" customFormat="1" ht="27">
      <c r="A13" s="50"/>
      <c r="B13" s="16"/>
      <c r="C13" s="14"/>
      <c r="D13" s="21" t="s">
        <v>154</v>
      </c>
      <c r="E13" s="20">
        <v>7180</v>
      </c>
    </row>
    <row r="14" spans="1:42" s="1" customFormat="1" ht="62.25" customHeight="1">
      <c r="A14" s="105"/>
      <c r="B14" s="106">
        <v>11019</v>
      </c>
      <c r="C14" s="7" t="s">
        <v>174</v>
      </c>
      <c r="D14" s="15" t="s">
        <v>133</v>
      </c>
      <c r="E14" s="19">
        <f>E15</f>
        <v>544</v>
      </c>
    </row>
    <row r="15" spans="1:42" s="1" customFormat="1" ht="27">
      <c r="A15" s="50"/>
      <c r="B15" s="16"/>
      <c r="C15" s="14"/>
      <c r="D15" s="21" t="s">
        <v>156</v>
      </c>
      <c r="E15" s="20">
        <v>544</v>
      </c>
    </row>
    <row r="16" spans="1:42" s="1" customFormat="1" ht="48" customHeight="1">
      <c r="A16" s="105"/>
      <c r="B16" s="106">
        <v>11020</v>
      </c>
      <c r="C16" s="7" t="s">
        <v>162</v>
      </c>
      <c r="D16" s="15" t="s">
        <v>133</v>
      </c>
      <c r="E16" s="19">
        <f>E17</f>
        <v>1678.8</v>
      </c>
    </row>
    <row r="17" spans="1:5" s="1" customFormat="1" ht="27">
      <c r="A17" s="50"/>
      <c r="B17" s="16"/>
      <c r="C17" s="14"/>
      <c r="D17" s="21" t="s">
        <v>156</v>
      </c>
      <c r="E17" s="20">
        <v>1678.8</v>
      </c>
    </row>
    <row r="18" spans="1:5" s="1" customFormat="1" ht="20.25" customHeight="1">
      <c r="A18" s="104">
        <v>1163</v>
      </c>
      <c r="B18" s="257" t="s">
        <v>72</v>
      </c>
      <c r="C18" s="258"/>
      <c r="D18" s="22"/>
      <c r="E18" s="103">
        <f>+E19+E21+E23</f>
        <v>5389.5</v>
      </c>
    </row>
    <row r="19" spans="1:5" s="1" customFormat="1" ht="48" customHeight="1">
      <c r="A19" s="105"/>
      <c r="B19" s="106">
        <v>11021</v>
      </c>
      <c r="C19" s="175" t="s">
        <v>163</v>
      </c>
      <c r="D19" s="15" t="s">
        <v>133</v>
      </c>
      <c r="E19" s="162">
        <f>E20</f>
        <v>5389.5</v>
      </c>
    </row>
    <row r="20" spans="1:5" s="1" customFormat="1" ht="27">
      <c r="A20" s="50"/>
      <c r="B20" s="16"/>
      <c r="C20" s="14"/>
      <c r="D20" s="21" t="s">
        <v>160</v>
      </c>
      <c r="E20" s="173">
        <v>5389.5</v>
      </c>
    </row>
  </sheetData>
  <mergeCells count="10">
    <mergeCell ref="B18:C18"/>
    <mergeCell ref="B10:C10"/>
    <mergeCell ref="B11:C11"/>
    <mergeCell ref="D3:E3"/>
    <mergeCell ref="D2:E2"/>
    <mergeCell ref="D1:E1"/>
    <mergeCell ref="D8:D9"/>
    <mergeCell ref="A6:E6"/>
    <mergeCell ref="A8:B8"/>
    <mergeCell ref="C8:C9"/>
  </mergeCells>
  <pageMargins left="0" right="0" top="0" bottom="0" header="0" footer="0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P14"/>
  <sheetViews>
    <sheetView topLeftCell="A4" workbookViewId="0">
      <selection activeCell="E24" sqref="E24"/>
    </sheetView>
  </sheetViews>
  <sheetFormatPr defaultRowHeight="12.75"/>
  <cols>
    <col min="1" max="1" width="14.42578125" style="99" customWidth="1"/>
    <col min="2" max="2" width="40.5703125" style="99" customWidth="1"/>
    <col min="3" max="3" width="9.7109375" style="99" customWidth="1"/>
    <col min="4" max="4" width="10.85546875" style="99" customWidth="1"/>
    <col min="5" max="5" width="19.85546875" style="99" customWidth="1"/>
    <col min="6" max="6" width="17.5703125" style="99" customWidth="1"/>
    <col min="7" max="7" width="23.85546875" style="99" customWidth="1"/>
    <col min="8" max="245" width="9.140625" style="99"/>
    <col min="246" max="246" width="14.42578125" style="99" customWidth="1"/>
    <col min="247" max="247" width="36" style="99" customWidth="1"/>
    <col min="248" max="248" width="9.7109375" style="99" customWidth="1"/>
    <col min="249" max="249" width="10.85546875" style="99" customWidth="1"/>
    <col min="250" max="250" width="13.42578125" style="99" customWidth="1"/>
    <col min="251" max="251" width="10.28515625" style="99" customWidth="1"/>
    <col min="252" max="252" width="12.7109375" style="99" customWidth="1"/>
    <col min="253" max="501" width="9.140625" style="99"/>
    <col min="502" max="502" width="14.42578125" style="99" customWidth="1"/>
    <col min="503" max="503" width="36" style="99" customWidth="1"/>
    <col min="504" max="504" width="9.7109375" style="99" customWidth="1"/>
    <col min="505" max="505" width="10.85546875" style="99" customWidth="1"/>
    <col min="506" max="506" width="13.42578125" style="99" customWidth="1"/>
    <col min="507" max="507" width="10.28515625" style="99" customWidth="1"/>
    <col min="508" max="508" width="12.7109375" style="99" customWidth="1"/>
    <col min="509" max="757" width="9.140625" style="99"/>
    <col min="758" max="758" width="14.42578125" style="99" customWidth="1"/>
    <col min="759" max="759" width="36" style="99" customWidth="1"/>
    <col min="760" max="760" width="9.7109375" style="99" customWidth="1"/>
    <col min="761" max="761" width="10.85546875" style="99" customWidth="1"/>
    <col min="762" max="762" width="13.42578125" style="99" customWidth="1"/>
    <col min="763" max="763" width="10.28515625" style="99" customWidth="1"/>
    <col min="764" max="764" width="12.7109375" style="99" customWidth="1"/>
    <col min="765" max="1013" width="9.140625" style="99"/>
    <col min="1014" max="1014" width="14.42578125" style="99" customWidth="1"/>
    <col min="1015" max="1015" width="36" style="99" customWidth="1"/>
    <col min="1016" max="1016" width="9.7109375" style="99" customWidth="1"/>
    <col min="1017" max="1017" width="10.85546875" style="99" customWidth="1"/>
    <col min="1018" max="1018" width="13.42578125" style="99" customWidth="1"/>
    <col min="1019" max="1019" width="10.28515625" style="99" customWidth="1"/>
    <col min="1020" max="1020" width="12.7109375" style="99" customWidth="1"/>
    <col min="1021" max="1269" width="9.140625" style="99"/>
    <col min="1270" max="1270" width="14.42578125" style="99" customWidth="1"/>
    <col min="1271" max="1271" width="36" style="99" customWidth="1"/>
    <col min="1272" max="1272" width="9.7109375" style="99" customWidth="1"/>
    <col min="1273" max="1273" width="10.85546875" style="99" customWidth="1"/>
    <col min="1274" max="1274" width="13.42578125" style="99" customWidth="1"/>
    <col min="1275" max="1275" width="10.28515625" style="99" customWidth="1"/>
    <col min="1276" max="1276" width="12.7109375" style="99" customWidth="1"/>
    <col min="1277" max="1525" width="9.140625" style="99"/>
    <col min="1526" max="1526" width="14.42578125" style="99" customWidth="1"/>
    <col min="1527" max="1527" width="36" style="99" customWidth="1"/>
    <col min="1528" max="1528" width="9.7109375" style="99" customWidth="1"/>
    <col min="1529" max="1529" width="10.85546875" style="99" customWidth="1"/>
    <col min="1530" max="1530" width="13.42578125" style="99" customWidth="1"/>
    <col min="1531" max="1531" width="10.28515625" style="99" customWidth="1"/>
    <col min="1532" max="1532" width="12.7109375" style="99" customWidth="1"/>
    <col min="1533" max="1781" width="9.140625" style="99"/>
    <col min="1782" max="1782" width="14.42578125" style="99" customWidth="1"/>
    <col min="1783" max="1783" width="36" style="99" customWidth="1"/>
    <col min="1784" max="1784" width="9.7109375" style="99" customWidth="1"/>
    <col min="1785" max="1785" width="10.85546875" style="99" customWidth="1"/>
    <col min="1786" max="1786" width="13.42578125" style="99" customWidth="1"/>
    <col min="1787" max="1787" width="10.28515625" style="99" customWidth="1"/>
    <col min="1788" max="1788" width="12.7109375" style="99" customWidth="1"/>
    <col min="1789" max="2037" width="9.140625" style="99"/>
    <col min="2038" max="2038" width="14.42578125" style="99" customWidth="1"/>
    <col min="2039" max="2039" width="36" style="99" customWidth="1"/>
    <col min="2040" max="2040" width="9.7109375" style="99" customWidth="1"/>
    <col min="2041" max="2041" width="10.85546875" style="99" customWidth="1"/>
    <col min="2042" max="2042" width="13.42578125" style="99" customWidth="1"/>
    <col min="2043" max="2043" width="10.28515625" style="99" customWidth="1"/>
    <col min="2044" max="2044" width="12.7109375" style="99" customWidth="1"/>
    <col min="2045" max="2293" width="9.140625" style="99"/>
    <col min="2294" max="2294" width="14.42578125" style="99" customWidth="1"/>
    <col min="2295" max="2295" width="36" style="99" customWidth="1"/>
    <col min="2296" max="2296" width="9.7109375" style="99" customWidth="1"/>
    <col min="2297" max="2297" width="10.85546875" style="99" customWidth="1"/>
    <col min="2298" max="2298" width="13.42578125" style="99" customWidth="1"/>
    <col min="2299" max="2299" width="10.28515625" style="99" customWidth="1"/>
    <col min="2300" max="2300" width="12.7109375" style="99" customWidth="1"/>
    <col min="2301" max="2549" width="9.140625" style="99"/>
    <col min="2550" max="2550" width="14.42578125" style="99" customWidth="1"/>
    <col min="2551" max="2551" width="36" style="99" customWidth="1"/>
    <col min="2552" max="2552" width="9.7109375" style="99" customWidth="1"/>
    <col min="2553" max="2553" width="10.85546875" style="99" customWidth="1"/>
    <col min="2554" max="2554" width="13.42578125" style="99" customWidth="1"/>
    <col min="2555" max="2555" width="10.28515625" style="99" customWidth="1"/>
    <col min="2556" max="2556" width="12.7109375" style="99" customWidth="1"/>
    <col min="2557" max="2805" width="9.140625" style="99"/>
    <col min="2806" max="2806" width="14.42578125" style="99" customWidth="1"/>
    <col min="2807" max="2807" width="36" style="99" customWidth="1"/>
    <col min="2808" max="2808" width="9.7109375" style="99" customWidth="1"/>
    <col min="2809" max="2809" width="10.85546875" style="99" customWidth="1"/>
    <col min="2810" max="2810" width="13.42578125" style="99" customWidth="1"/>
    <col min="2811" max="2811" width="10.28515625" style="99" customWidth="1"/>
    <col min="2812" max="2812" width="12.7109375" style="99" customWidth="1"/>
    <col min="2813" max="3061" width="9.140625" style="99"/>
    <col min="3062" max="3062" width="14.42578125" style="99" customWidth="1"/>
    <col min="3063" max="3063" width="36" style="99" customWidth="1"/>
    <col min="3064" max="3064" width="9.7109375" style="99" customWidth="1"/>
    <col min="3065" max="3065" width="10.85546875" style="99" customWidth="1"/>
    <col min="3066" max="3066" width="13.42578125" style="99" customWidth="1"/>
    <col min="3067" max="3067" width="10.28515625" style="99" customWidth="1"/>
    <col min="3068" max="3068" width="12.7109375" style="99" customWidth="1"/>
    <col min="3069" max="3317" width="9.140625" style="99"/>
    <col min="3318" max="3318" width="14.42578125" style="99" customWidth="1"/>
    <col min="3319" max="3319" width="36" style="99" customWidth="1"/>
    <col min="3320" max="3320" width="9.7109375" style="99" customWidth="1"/>
    <col min="3321" max="3321" width="10.85546875" style="99" customWidth="1"/>
    <col min="3322" max="3322" width="13.42578125" style="99" customWidth="1"/>
    <col min="3323" max="3323" width="10.28515625" style="99" customWidth="1"/>
    <col min="3324" max="3324" width="12.7109375" style="99" customWidth="1"/>
    <col min="3325" max="3573" width="9.140625" style="99"/>
    <col min="3574" max="3574" width="14.42578125" style="99" customWidth="1"/>
    <col min="3575" max="3575" width="36" style="99" customWidth="1"/>
    <col min="3576" max="3576" width="9.7109375" style="99" customWidth="1"/>
    <col min="3577" max="3577" width="10.85546875" style="99" customWidth="1"/>
    <col min="3578" max="3578" width="13.42578125" style="99" customWidth="1"/>
    <col min="3579" max="3579" width="10.28515625" style="99" customWidth="1"/>
    <col min="3580" max="3580" width="12.7109375" style="99" customWidth="1"/>
    <col min="3581" max="3829" width="9.140625" style="99"/>
    <col min="3830" max="3830" width="14.42578125" style="99" customWidth="1"/>
    <col min="3831" max="3831" width="36" style="99" customWidth="1"/>
    <col min="3832" max="3832" width="9.7109375" style="99" customWidth="1"/>
    <col min="3833" max="3833" width="10.85546875" style="99" customWidth="1"/>
    <col min="3834" max="3834" width="13.42578125" style="99" customWidth="1"/>
    <col min="3835" max="3835" width="10.28515625" style="99" customWidth="1"/>
    <col min="3836" max="3836" width="12.7109375" style="99" customWidth="1"/>
    <col min="3837" max="4085" width="9.140625" style="99"/>
    <col min="4086" max="4086" width="14.42578125" style="99" customWidth="1"/>
    <col min="4087" max="4087" width="36" style="99" customWidth="1"/>
    <col min="4088" max="4088" width="9.7109375" style="99" customWidth="1"/>
    <col min="4089" max="4089" width="10.85546875" style="99" customWidth="1"/>
    <col min="4090" max="4090" width="13.42578125" style="99" customWidth="1"/>
    <col min="4091" max="4091" width="10.28515625" style="99" customWidth="1"/>
    <col min="4092" max="4092" width="12.7109375" style="99" customWidth="1"/>
    <col min="4093" max="4341" width="9.140625" style="99"/>
    <col min="4342" max="4342" width="14.42578125" style="99" customWidth="1"/>
    <col min="4343" max="4343" width="36" style="99" customWidth="1"/>
    <col min="4344" max="4344" width="9.7109375" style="99" customWidth="1"/>
    <col min="4345" max="4345" width="10.85546875" style="99" customWidth="1"/>
    <col min="4346" max="4346" width="13.42578125" style="99" customWidth="1"/>
    <col min="4347" max="4347" width="10.28515625" style="99" customWidth="1"/>
    <col min="4348" max="4348" width="12.7109375" style="99" customWidth="1"/>
    <col min="4349" max="4597" width="9.140625" style="99"/>
    <col min="4598" max="4598" width="14.42578125" style="99" customWidth="1"/>
    <col min="4599" max="4599" width="36" style="99" customWidth="1"/>
    <col min="4600" max="4600" width="9.7109375" style="99" customWidth="1"/>
    <col min="4601" max="4601" width="10.85546875" style="99" customWidth="1"/>
    <col min="4602" max="4602" width="13.42578125" style="99" customWidth="1"/>
    <col min="4603" max="4603" width="10.28515625" style="99" customWidth="1"/>
    <col min="4604" max="4604" width="12.7109375" style="99" customWidth="1"/>
    <col min="4605" max="4853" width="9.140625" style="99"/>
    <col min="4854" max="4854" width="14.42578125" style="99" customWidth="1"/>
    <col min="4855" max="4855" width="36" style="99" customWidth="1"/>
    <col min="4856" max="4856" width="9.7109375" style="99" customWidth="1"/>
    <col min="4857" max="4857" width="10.85546875" style="99" customWidth="1"/>
    <col min="4858" max="4858" width="13.42578125" style="99" customWidth="1"/>
    <col min="4859" max="4859" width="10.28515625" style="99" customWidth="1"/>
    <col min="4860" max="4860" width="12.7109375" style="99" customWidth="1"/>
    <col min="4861" max="5109" width="9.140625" style="99"/>
    <col min="5110" max="5110" width="14.42578125" style="99" customWidth="1"/>
    <col min="5111" max="5111" width="36" style="99" customWidth="1"/>
    <col min="5112" max="5112" width="9.7109375" style="99" customWidth="1"/>
    <col min="5113" max="5113" width="10.85546875" style="99" customWidth="1"/>
    <col min="5114" max="5114" width="13.42578125" style="99" customWidth="1"/>
    <col min="5115" max="5115" width="10.28515625" style="99" customWidth="1"/>
    <col min="5116" max="5116" width="12.7109375" style="99" customWidth="1"/>
    <col min="5117" max="5365" width="9.140625" style="99"/>
    <col min="5366" max="5366" width="14.42578125" style="99" customWidth="1"/>
    <col min="5367" max="5367" width="36" style="99" customWidth="1"/>
    <col min="5368" max="5368" width="9.7109375" style="99" customWidth="1"/>
    <col min="5369" max="5369" width="10.85546875" style="99" customWidth="1"/>
    <col min="5370" max="5370" width="13.42578125" style="99" customWidth="1"/>
    <col min="5371" max="5371" width="10.28515625" style="99" customWidth="1"/>
    <col min="5372" max="5372" width="12.7109375" style="99" customWidth="1"/>
    <col min="5373" max="5621" width="9.140625" style="99"/>
    <col min="5622" max="5622" width="14.42578125" style="99" customWidth="1"/>
    <col min="5623" max="5623" width="36" style="99" customWidth="1"/>
    <col min="5624" max="5624" width="9.7109375" style="99" customWidth="1"/>
    <col min="5625" max="5625" width="10.85546875" style="99" customWidth="1"/>
    <col min="5626" max="5626" width="13.42578125" style="99" customWidth="1"/>
    <col min="5627" max="5627" width="10.28515625" style="99" customWidth="1"/>
    <col min="5628" max="5628" width="12.7109375" style="99" customWidth="1"/>
    <col min="5629" max="5877" width="9.140625" style="99"/>
    <col min="5878" max="5878" width="14.42578125" style="99" customWidth="1"/>
    <col min="5879" max="5879" width="36" style="99" customWidth="1"/>
    <col min="5880" max="5880" width="9.7109375" style="99" customWidth="1"/>
    <col min="5881" max="5881" width="10.85546875" style="99" customWidth="1"/>
    <col min="5882" max="5882" width="13.42578125" style="99" customWidth="1"/>
    <col min="5883" max="5883" width="10.28515625" style="99" customWidth="1"/>
    <col min="5884" max="5884" width="12.7109375" style="99" customWidth="1"/>
    <col min="5885" max="6133" width="9.140625" style="99"/>
    <col min="6134" max="6134" width="14.42578125" style="99" customWidth="1"/>
    <col min="6135" max="6135" width="36" style="99" customWidth="1"/>
    <col min="6136" max="6136" width="9.7109375" style="99" customWidth="1"/>
    <col min="6137" max="6137" width="10.85546875" style="99" customWidth="1"/>
    <col min="6138" max="6138" width="13.42578125" style="99" customWidth="1"/>
    <col min="6139" max="6139" width="10.28515625" style="99" customWidth="1"/>
    <col min="6140" max="6140" width="12.7109375" style="99" customWidth="1"/>
    <col min="6141" max="6389" width="9.140625" style="99"/>
    <col min="6390" max="6390" width="14.42578125" style="99" customWidth="1"/>
    <col min="6391" max="6391" width="36" style="99" customWidth="1"/>
    <col min="6392" max="6392" width="9.7109375" style="99" customWidth="1"/>
    <col min="6393" max="6393" width="10.85546875" style="99" customWidth="1"/>
    <col min="6394" max="6394" width="13.42578125" style="99" customWidth="1"/>
    <col min="6395" max="6395" width="10.28515625" style="99" customWidth="1"/>
    <col min="6396" max="6396" width="12.7109375" style="99" customWidth="1"/>
    <col min="6397" max="6645" width="9.140625" style="99"/>
    <col min="6646" max="6646" width="14.42578125" style="99" customWidth="1"/>
    <col min="6647" max="6647" width="36" style="99" customWidth="1"/>
    <col min="6648" max="6648" width="9.7109375" style="99" customWidth="1"/>
    <col min="6649" max="6649" width="10.85546875" style="99" customWidth="1"/>
    <col min="6650" max="6650" width="13.42578125" style="99" customWidth="1"/>
    <col min="6651" max="6651" width="10.28515625" style="99" customWidth="1"/>
    <col min="6652" max="6652" width="12.7109375" style="99" customWidth="1"/>
    <col min="6653" max="6901" width="9.140625" style="99"/>
    <col min="6902" max="6902" width="14.42578125" style="99" customWidth="1"/>
    <col min="6903" max="6903" width="36" style="99" customWidth="1"/>
    <col min="6904" max="6904" width="9.7109375" style="99" customWidth="1"/>
    <col min="6905" max="6905" width="10.85546875" style="99" customWidth="1"/>
    <col min="6906" max="6906" width="13.42578125" style="99" customWidth="1"/>
    <col min="6907" max="6907" width="10.28515625" style="99" customWidth="1"/>
    <col min="6908" max="6908" width="12.7109375" style="99" customWidth="1"/>
    <col min="6909" max="7157" width="9.140625" style="99"/>
    <col min="7158" max="7158" width="14.42578125" style="99" customWidth="1"/>
    <col min="7159" max="7159" width="36" style="99" customWidth="1"/>
    <col min="7160" max="7160" width="9.7109375" style="99" customWidth="1"/>
    <col min="7161" max="7161" width="10.85546875" style="99" customWidth="1"/>
    <col min="7162" max="7162" width="13.42578125" style="99" customWidth="1"/>
    <col min="7163" max="7163" width="10.28515625" style="99" customWidth="1"/>
    <col min="7164" max="7164" width="12.7109375" style="99" customWidth="1"/>
    <col min="7165" max="7413" width="9.140625" style="99"/>
    <col min="7414" max="7414" width="14.42578125" style="99" customWidth="1"/>
    <col min="7415" max="7415" width="36" style="99" customWidth="1"/>
    <col min="7416" max="7416" width="9.7109375" style="99" customWidth="1"/>
    <col min="7417" max="7417" width="10.85546875" style="99" customWidth="1"/>
    <col min="7418" max="7418" width="13.42578125" style="99" customWidth="1"/>
    <col min="7419" max="7419" width="10.28515625" style="99" customWidth="1"/>
    <col min="7420" max="7420" width="12.7109375" style="99" customWidth="1"/>
    <col min="7421" max="7669" width="9.140625" style="99"/>
    <col min="7670" max="7670" width="14.42578125" style="99" customWidth="1"/>
    <col min="7671" max="7671" width="36" style="99" customWidth="1"/>
    <col min="7672" max="7672" width="9.7109375" style="99" customWidth="1"/>
    <col min="7673" max="7673" width="10.85546875" style="99" customWidth="1"/>
    <col min="7674" max="7674" width="13.42578125" style="99" customWidth="1"/>
    <col min="7675" max="7675" width="10.28515625" style="99" customWidth="1"/>
    <col min="7676" max="7676" width="12.7109375" style="99" customWidth="1"/>
    <col min="7677" max="7925" width="9.140625" style="99"/>
    <col min="7926" max="7926" width="14.42578125" style="99" customWidth="1"/>
    <col min="7927" max="7927" width="36" style="99" customWidth="1"/>
    <col min="7928" max="7928" width="9.7109375" style="99" customWidth="1"/>
    <col min="7929" max="7929" width="10.85546875" style="99" customWidth="1"/>
    <col min="7930" max="7930" width="13.42578125" style="99" customWidth="1"/>
    <col min="7931" max="7931" width="10.28515625" style="99" customWidth="1"/>
    <col min="7932" max="7932" width="12.7109375" style="99" customWidth="1"/>
    <col min="7933" max="8181" width="9.140625" style="99"/>
    <col min="8182" max="8182" width="14.42578125" style="99" customWidth="1"/>
    <col min="8183" max="8183" width="36" style="99" customWidth="1"/>
    <col min="8184" max="8184" width="9.7109375" style="99" customWidth="1"/>
    <col min="8185" max="8185" width="10.85546875" style="99" customWidth="1"/>
    <col min="8186" max="8186" width="13.42578125" style="99" customWidth="1"/>
    <col min="8187" max="8187" width="10.28515625" style="99" customWidth="1"/>
    <col min="8188" max="8188" width="12.7109375" style="99" customWidth="1"/>
    <col min="8189" max="8437" width="9.140625" style="99"/>
    <col min="8438" max="8438" width="14.42578125" style="99" customWidth="1"/>
    <col min="8439" max="8439" width="36" style="99" customWidth="1"/>
    <col min="8440" max="8440" width="9.7109375" style="99" customWidth="1"/>
    <col min="8441" max="8441" width="10.85546875" style="99" customWidth="1"/>
    <col min="8442" max="8442" width="13.42578125" style="99" customWidth="1"/>
    <col min="8443" max="8443" width="10.28515625" style="99" customWidth="1"/>
    <col min="8444" max="8444" width="12.7109375" style="99" customWidth="1"/>
    <col min="8445" max="8693" width="9.140625" style="99"/>
    <col min="8694" max="8694" width="14.42578125" style="99" customWidth="1"/>
    <col min="8695" max="8695" width="36" style="99" customWidth="1"/>
    <col min="8696" max="8696" width="9.7109375" style="99" customWidth="1"/>
    <col min="8697" max="8697" width="10.85546875" style="99" customWidth="1"/>
    <col min="8698" max="8698" width="13.42578125" style="99" customWidth="1"/>
    <col min="8699" max="8699" width="10.28515625" style="99" customWidth="1"/>
    <col min="8700" max="8700" width="12.7109375" style="99" customWidth="1"/>
    <col min="8701" max="8949" width="9.140625" style="99"/>
    <col min="8950" max="8950" width="14.42578125" style="99" customWidth="1"/>
    <col min="8951" max="8951" width="36" style="99" customWidth="1"/>
    <col min="8952" max="8952" width="9.7109375" style="99" customWidth="1"/>
    <col min="8953" max="8953" width="10.85546875" style="99" customWidth="1"/>
    <col min="8954" max="8954" width="13.42578125" style="99" customWidth="1"/>
    <col min="8955" max="8955" width="10.28515625" style="99" customWidth="1"/>
    <col min="8956" max="8956" width="12.7109375" style="99" customWidth="1"/>
    <col min="8957" max="9205" width="9.140625" style="99"/>
    <col min="9206" max="9206" width="14.42578125" style="99" customWidth="1"/>
    <col min="9207" max="9207" width="36" style="99" customWidth="1"/>
    <col min="9208" max="9208" width="9.7109375" style="99" customWidth="1"/>
    <col min="9209" max="9209" width="10.85546875" style="99" customWidth="1"/>
    <col min="9210" max="9210" width="13.42578125" style="99" customWidth="1"/>
    <col min="9211" max="9211" width="10.28515625" style="99" customWidth="1"/>
    <col min="9212" max="9212" width="12.7109375" style="99" customWidth="1"/>
    <col min="9213" max="9461" width="9.140625" style="99"/>
    <col min="9462" max="9462" width="14.42578125" style="99" customWidth="1"/>
    <col min="9463" max="9463" width="36" style="99" customWidth="1"/>
    <col min="9464" max="9464" width="9.7109375" style="99" customWidth="1"/>
    <col min="9465" max="9465" width="10.85546875" style="99" customWidth="1"/>
    <col min="9466" max="9466" width="13.42578125" style="99" customWidth="1"/>
    <col min="9467" max="9467" width="10.28515625" style="99" customWidth="1"/>
    <col min="9468" max="9468" width="12.7109375" style="99" customWidth="1"/>
    <col min="9469" max="9717" width="9.140625" style="99"/>
    <col min="9718" max="9718" width="14.42578125" style="99" customWidth="1"/>
    <col min="9719" max="9719" width="36" style="99" customWidth="1"/>
    <col min="9720" max="9720" width="9.7109375" style="99" customWidth="1"/>
    <col min="9721" max="9721" width="10.85546875" style="99" customWidth="1"/>
    <col min="9722" max="9722" width="13.42578125" style="99" customWidth="1"/>
    <col min="9723" max="9723" width="10.28515625" style="99" customWidth="1"/>
    <col min="9724" max="9724" width="12.7109375" style="99" customWidth="1"/>
    <col min="9725" max="9973" width="9.140625" style="99"/>
    <col min="9974" max="9974" width="14.42578125" style="99" customWidth="1"/>
    <col min="9975" max="9975" width="36" style="99" customWidth="1"/>
    <col min="9976" max="9976" width="9.7109375" style="99" customWidth="1"/>
    <col min="9977" max="9977" width="10.85546875" style="99" customWidth="1"/>
    <col min="9978" max="9978" width="13.42578125" style="99" customWidth="1"/>
    <col min="9979" max="9979" width="10.28515625" style="99" customWidth="1"/>
    <col min="9980" max="9980" width="12.7109375" style="99" customWidth="1"/>
    <col min="9981" max="10229" width="9.140625" style="99"/>
    <col min="10230" max="10230" width="14.42578125" style="99" customWidth="1"/>
    <col min="10231" max="10231" width="36" style="99" customWidth="1"/>
    <col min="10232" max="10232" width="9.7109375" style="99" customWidth="1"/>
    <col min="10233" max="10233" width="10.85546875" style="99" customWidth="1"/>
    <col min="10234" max="10234" width="13.42578125" style="99" customWidth="1"/>
    <col min="10235" max="10235" width="10.28515625" style="99" customWidth="1"/>
    <col min="10236" max="10236" width="12.7109375" style="99" customWidth="1"/>
    <col min="10237" max="10485" width="9.140625" style="99"/>
    <col min="10486" max="10486" width="14.42578125" style="99" customWidth="1"/>
    <col min="10487" max="10487" width="36" style="99" customWidth="1"/>
    <col min="10488" max="10488" width="9.7109375" style="99" customWidth="1"/>
    <col min="10489" max="10489" width="10.85546875" style="99" customWidth="1"/>
    <col min="10490" max="10490" width="13.42578125" style="99" customWidth="1"/>
    <col min="10491" max="10491" width="10.28515625" style="99" customWidth="1"/>
    <col min="10492" max="10492" width="12.7109375" style="99" customWidth="1"/>
    <col min="10493" max="10741" width="9.140625" style="99"/>
    <col min="10742" max="10742" width="14.42578125" style="99" customWidth="1"/>
    <col min="10743" max="10743" width="36" style="99" customWidth="1"/>
    <col min="10744" max="10744" width="9.7109375" style="99" customWidth="1"/>
    <col min="10745" max="10745" width="10.85546875" style="99" customWidth="1"/>
    <col min="10746" max="10746" width="13.42578125" style="99" customWidth="1"/>
    <col min="10747" max="10747" width="10.28515625" style="99" customWidth="1"/>
    <col min="10748" max="10748" width="12.7109375" style="99" customWidth="1"/>
    <col min="10749" max="10997" width="9.140625" style="99"/>
    <col min="10998" max="10998" width="14.42578125" style="99" customWidth="1"/>
    <col min="10999" max="10999" width="36" style="99" customWidth="1"/>
    <col min="11000" max="11000" width="9.7109375" style="99" customWidth="1"/>
    <col min="11001" max="11001" width="10.85546875" style="99" customWidth="1"/>
    <col min="11002" max="11002" width="13.42578125" style="99" customWidth="1"/>
    <col min="11003" max="11003" width="10.28515625" style="99" customWidth="1"/>
    <col min="11004" max="11004" width="12.7109375" style="99" customWidth="1"/>
    <col min="11005" max="11253" width="9.140625" style="99"/>
    <col min="11254" max="11254" width="14.42578125" style="99" customWidth="1"/>
    <col min="11255" max="11255" width="36" style="99" customWidth="1"/>
    <col min="11256" max="11256" width="9.7109375" style="99" customWidth="1"/>
    <col min="11257" max="11257" width="10.85546875" style="99" customWidth="1"/>
    <col min="11258" max="11258" width="13.42578125" style="99" customWidth="1"/>
    <col min="11259" max="11259" width="10.28515625" style="99" customWidth="1"/>
    <col min="11260" max="11260" width="12.7109375" style="99" customWidth="1"/>
    <col min="11261" max="11509" width="9.140625" style="99"/>
    <col min="11510" max="11510" width="14.42578125" style="99" customWidth="1"/>
    <col min="11511" max="11511" width="36" style="99" customWidth="1"/>
    <col min="11512" max="11512" width="9.7109375" style="99" customWidth="1"/>
    <col min="11513" max="11513" width="10.85546875" style="99" customWidth="1"/>
    <col min="11514" max="11514" width="13.42578125" style="99" customWidth="1"/>
    <col min="11515" max="11515" width="10.28515625" style="99" customWidth="1"/>
    <col min="11516" max="11516" width="12.7109375" style="99" customWidth="1"/>
    <col min="11517" max="11765" width="9.140625" style="99"/>
    <col min="11766" max="11766" width="14.42578125" style="99" customWidth="1"/>
    <col min="11767" max="11767" width="36" style="99" customWidth="1"/>
    <col min="11768" max="11768" width="9.7109375" style="99" customWidth="1"/>
    <col min="11769" max="11769" width="10.85546875" style="99" customWidth="1"/>
    <col min="11770" max="11770" width="13.42578125" style="99" customWidth="1"/>
    <col min="11771" max="11771" width="10.28515625" style="99" customWidth="1"/>
    <col min="11772" max="11772" width="12.7109375" style="99" customWidth="1"/>
    <col min="11773" max="12021" width="9.140625" style="99"/>
    <col min="12022" max="12022" width="14.42578125" style="99" customWidth="1"/>
    <col min="12023" max="12023" width="36" style="99" customWidth="1"/>
    <col min="12024" max="12024" width="9.7109375" style="99" customWidth="1"/>
    <col min="12025" max="12025" width="10.85546875" style="99" customWidth="1"/>
    <col min="12026" max="12026" width="13.42578125" style="99" customWidth="1"/>
    <col min="12027" max="12027" width="10.28515625" style="99" customWidth="1"/>
    <col min="12028" max="12028" width="12.7109375" style="99" customWidth="1"/>
    <col min="12029" max="12277" width="9.140625" style="99"/>
    <col min="12278" max="12278" width="14.42578125" style="99" customWidth="1"/>
    <col min="12279" max="12279" width="36" style="99" customWidth="1"/>
    <col min="12280" max="12280" width="9.7109375" style="99" customWidth="1"/>
    <col min="12281" max="12281" width="10.85546875" style="99" customWidth="1"/>
    <col min="12282" max="12282" width="13.42578125" style="99" customWidth="1"/>
    <col min="12283" max="12283" width="10.28515625" style="99" customWidth="1"/>
    <col min="12284" max="12284" width="12.7109375" style="99" customWidth="1"/>
    <col min="12285" max="12533" width="9.140625" style="99"/>
    <col min="12534" max="12534" width="14.42578125" style="99" customWidth="1"/>
    <col min="12535" max="12535" width="36" style="99" customWidth="1"/>
    <col min="12536" max="12536" width="9.7109375" style="99" customWidth="1"/>
    <col min="12537" max="12537" width="10.85546875" style="99" customWidth="1"/>
    <col min="12538" max="12538" width="13.42578125" style="99" customWidth="1"/>
    <col min="12539" max="12539" width="10.28515625" style="99" customWidth="1"/>
    <col min="12540" max="12540" width="12.7109375" style="99" customWidth="1"/>
    <col min="12541" max="12789" width="9.140625" style="99"/>
    <col min="12790" max="12790" width="14.42578125" style="99" customWidth="1"/>
    <col min="12791" max="12791" width="36" style="99" customWidth="1"/>
    <col min="12792" max="12792" width="9.7109375" style="99" customWidth="1"/>
    <col min="12793" max="12793" width="10.85546875" style="99" customWidth="1"/>
    <col min="12794" max="12794" width="13.42578125" style="99" customWidth="1"/>
    <col min="12795" max="12795" width="10.28515625" style="99" customWidth="1"/>
    <col min="12796" max="12796" width="12.7109375" style="99" customWidth="1"/>
    <col min="12797" max="13045" width="9.140625" style="99"/>
    <col min="13046" max="13046" width="14.42578125" style="99" customWidth="1"/>
    <col min="13047" max="13047" width="36" style="99" customWidth="1"/>
    <col min="13048" max="13048" width="9.7109375" style="99" customWidth="1"/>
    <col min="13049" max="13049" width="10.85546875" style="99" customWidth="1"/>
    <col min="13050" max="13050" width="13.42578125" style="99" customWidth="1"/>
    <col min="13051" max="13051" width="10.28515625" style="99" customWidth="1"/>
    <col min="13052" max="13052" width="12.7109375" style="99" customWidth="1"/>
    <col min="13053" max="13301" width="9.140625" style="99"/>
    <col min="13302" max="13302" width="14.42578125" style="99" customWidth="1"/>
    <col min="13303" max="13303" width="36" style="99" customWidth="1"/>
    <col min="13304" max="13304" width="9.7109375" style="99" customWidth="1"/>
    <col min="13305" max="13305" width="10.85546875" style="99" customWidth="1"/>
    <col min="13306" max="13306" width="13.42578125" style="99" customWidth="1"/>
    <col min="13307" max="13307" width="10.28515625" style="99" customWidth="1"/>
    <col min="13308" max="13308" width="12.7109375" style="99" customWidth="1"/>
    <col min="13309" max="13557" width="9.140625" style="99"/>
    <col min="13558" max="13558" width="14.42578125" style="99" customWidth="1"/>
    <col min="13559" max="13559" width="36" style="99" customWidth="1"/>
    <col min="13560" max="13560" width="9.7109375" style="99" customWidth="1"/>
    <col min="13561" max="13561" width="10.85546875" style="99" customWidth="1"/>
    <col min="13562" max="13562" width="13.42578125" style="99" customWidth="1"/>
    <col min="13563" max="13563" width="10.28515625" style="99" customWidth="1"/>
    <col min="13564" max="13564" width="12.7109375" style="99" customWidth="1"/>
    <col min="13565" max="13813" width="9.140625" style="99"/>
    <col min="13814" max="13814" width="14.42578125" style="99" customWidth="1"/>
    <col min="13815" max="13815" width="36" style="99" customWidth="1"/>
    <col min="13816" max="13816" width="9.7109375" style="99" customWidth="1"/>
    <col min="13817" max="13817" width="10.85546875" style="99" customWidth="1"/>
    <col min="13818" max="13818" width="13.42578125" style="99" customWidth="1"/>
    <col min="13819" max="13819" width="10.28515625" style="99" customWidth="1"/>
    <col min="13820" max="13820" width="12.7109375" style="99" customWidth="1"/>
    <col min="13821" max="14069" width="9.140625" style="99"/>
    <col min="14070" max="14070" width="14.42578125" style="99" customWidth="1"/>
    <col min="14071" max="14071" width="36" style="99" customWidth="1"/>
    <col min="14072" max="14072" width="9.7109375" style="99" customWidth="1"/>
    <col min="14073" max="14073" width="10.85546875" style="99" customWidth="1"/>
    <col min="14074" max="14074" width="13.42578125" style="99" customWidth="1"/>
    <col min="14075" max="14075" width="10.28515625" style="99" customWidth="1"/>
    <col min="14076" max="14076" width="12.7109375" style="99" customWidth="1"/>
    <col min="14077" max="14325" width="9.140625" style="99"/>
    <col min="14326" max="14326" width="14.42578125" style="99" customWidth="1"/>
    <col min="14327" max="14327" width="36" style="99" customWidth="1"/>
    <col min="14328" max="14328" width="9.7109375" style="99" customWidth="1"/>
    <col min="14329" max="14329" width="10.85546875" style="99" customWidth="1"/>
    <col min="14330" max="14330" width="13.42578125" style="99" customWidth="1"/>
    <col min="14331" max="14331" width="10.28515625" style="99" customWidth="1"/>
    <col min="14332" max="14332" width="12.7109375" style="99" customWidth="1"/>
    <col min="14333" max="14581" width="9.140625" style="99"/>
    <col min="14582" max="14582" width="14.42578125" style="99" customWidth="1"/>
    <col min="14583" max="14583" width="36" style="99" customWidth="1"/>
    <col min="14584" max="14584" width="9.7109375" style="99" customWidth="1"/>
    <col min="14585" max="14585" width="10.85546875" style="99" customWidth="1"/>
    <col min="14586" max="14586" width="13.42578125" style="99" customWidth="1"/>
    <col min="14587" max="14587" width="10.28515625" style="99" customWidth="1"/>
    <col min="14588" max="14588" width="12.7109375" style="99" customWidth="1"/>
    <col min="14589" max="14837" width="9.140625" style="99"/>
    <col min="14838" max="14838" width="14.42578125" style="99" customWidth="1"/>
    <col min="14839" max="14839" width="36" style="99" customWidth="1"/>
    <col min="14840" max="14840" width="9.7109375" style="99" customWidth="1"/>
    <col min="14841" max="14841" width="10.85546875" style="99" customWidth="1"/>
    <col min="14842" max="14842" width="13.42578125" style="99" customWidth="1"/>
    <col min="14843" max="14843" width="10.28515625" style="99" customWidth="1"/>
    <col min="14844" max="14844" width="12.7109375" style="99" customWidth="1"/>
    <col min="14845" max="15093" width="9.140625" style="99"/>
    <col min="15094" max="15094" width="14.42578125" style="99" customWidth="1"/>
    <col min="15095" max="15095" width="36" style="99" customWidth="1"/>
    <col min="15096" max="15096" width="9.7109375" style="99" customWidth="1"/>
    <col min="15097" max="15097" width="10.85546875" style="99" customWidth="1"/>
    <col min="15098" max="15098" width="13.42578125" style="99" customWidth="1"/>
    <col min="15099" max="15099" width="10.28515625" style="99" customWidth="1"/>
    <col min="15100" max="15100" width="12.7109375" style="99" customWidth="1"/>
    <col min="15101" max="15349" width="9.140625" style="99"/>
    <col min="15350" max="15350" width="14.42578125" style="99" customWidth="1"/>
    <col min="15351" max="15351" width="36" style="99" customWidth="1"/>
    <col min="15352" max="15352" width="9.7109375" style="99" customWidth="1"/>
    <col min="15353" max="15353" width="10.85546875" style="99" customWidth="1"/>
    <col min="15354" max="15354" width="13.42578125" style="99" customWidth="1"/>
    <col min="15355" max="15355" width="10.28515625" style="99" customWidth="1"/>
    <col min="15356" max="15356" width="12.7109375" style="99" customWidth="1"/>
    <col min="15357" max="15605" width="9.140625" style="99"/>
    <col min="15606" max="15606" width="14.42578125" style="99" customWidth="1"/>
    <col min="15607" max="15607" width="36" style="99" customWidth="1"/>
    <col min="15608" max="15608" width="9.7109375" style="99" customWidth="1"/>
    <col min="15609" max="15609" width="10.85546875" style="99" customWidth="1"/>
    <col min="15610" max="15610" width="13.42578125" style="99" customWidth="1"/>
    <col min="15611" max="15611" width="10.28515625" style="99" customWidth="1"/>
    <col min="15612" max="15612" width="12.7109375" style="99" customWidth="1"/>
    <col min="15613" max="15861" width="9.140625" style="99"/>
    <col min="15862" max="15862" width="14.42578125" style="99" customWidth="1"/>
    <col min="15863" max="15863" width="36" style="99" customWidth="1"/>
    <col min="15864" max="15864" width="9.7109375" style="99" customWidth="1"/>
    <col min="15865" max="15865" width="10.85546875" style="99" customWidth="1"/>
    <col min="15866" max="15866" width="13.42578125" style="99" customWidth="1"/>
    <col min="15867" max="15867" width="10.28515625" style="99" customWidth="1"/>
    <col min="15868" max="15868" width="12.7109375" style="99" customWidth="1"/>
    <col min="15869" max="16117" width="9.140625" style="99"/>
    <col min="16118" max="16118" width="14.42578125" style="99" customWidth="1"/>
    <col min="16119" max="16119" width="36" style="99" customWidth="1"/>
    <col min="16120" max="16120" width="9.7109375" style="99" customWidth="1"/>
    <col min="16121" max="16121" width="10.85546875" style="99" customWidth="1"/>
    <col min="16122" max="16122" width="13.42578125" style="99" customWidth="1"/>
    <col min="16123" max="16123" width="10.28515625" style="99" customWidth="1"/>
    <col min="16124" max="16124" width="12.7109375" style="99" customWidth="1"/>
    <col min="16125" max="16384" width="9.140625" style="99"/>
  </cols>
  <sheetData>
    <row r="1" spans="1:42" s="31" customFormat="1" ht="17.25">
      <c r="E1" s="185" t="s">
        <v>120</v>
      </c>
      <c r="F1" s="185"/>
      <c r="G1" s="185"/>
    </row>
    <row r="2" spans="1:42" s="32" customFormat="1" ht="16.5">
      <c r="E2" s="185" t="s">
        <v>0</v>
      </c>
      <c r="F2" s="185"/>
      <c r="G2" s="185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</row>
    <row r="3" spans="1:42" s="32" customFormat="1" ht="15.75" customHeight="1">
      <c r="D3" s="185" t="s">
        <v>123</v>
      </c>
      <c r="E3" s="185"/>
      <c r="F3" s="185"/>
      <c r="G3" s="185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</row>
    <row r="4" spans="1:42" s="29" customFormat="1" ht="15">
      <c r="A4" s="86"/>
      <c r="B4" s="87"/>
      <c r="C4" s="88"/>
      <c r="D4" s="88"/>
      <c r="E4" s="270"/>
      <c r="F4" s="270"/>
      <c r="G4" s="270"/>
    </row>
    <row r="5" spans="1:42" s="29" customFormat="1" ht="15">
      <c r="A5" s="86"/>
      <c r="B5" s="89"/>
      <c r="C5" s="89"/>
      <c r="D5" s="89"/>
      <c r="E5" s="25"/>
      <c r="F5" s="25"/>
      <c r="G5" s="25"/>
    </row>
    <row r="6" spans="1:42" s="29" customFormat="1" ht="15">
      <c r="A6" s="86"/>
      <c r="B6" s="87"/>
      <c r="C6" s="90"/>
      <c r="D6" s="91"/>
      <c r="E6" s="25"/>
      <c r="F6" s="25"/>
      <c r="G6" s="25"/>
      <c r="H6" s="29" t="s">
        <v>169</v>
      </c>
    </row>
    <row r="7" spans="1:42" s="29" customFormat="1" ht="48" customHeight="1">
      <c r="A7" s="271" t="s">
        <v>121</v>
      </c>
      <c r="B7" s="271"/>
      <c r="C7" s="271"/>
      <c r="D7" s="271"/>
      <c r="E7" s="271"/>
      <c r="F7" s="271"/>
      <c r="G7" s="271"/>
    </row>
    <row r="8" spans="1:42" s="29" customFormat="1" ht="102" customHeight="1">
      <c r="A8" s="272" t="s">
        <v>86</v>
      </c>
      <c r="B8" s="274" t="s">
        <v>87</v>
      </c>
      <c r="C8" s="274" t="s">
        <v>88</v>
      </c>
      <c r="D8" s="274" t="s">
        <v>89</v>
      </c>
      <c r="E8" s="261" t="s">
        <v>90</v>
      </c>
      <c r="F8" s="261" t="s">
        <v>91</v>
      </c>
      <c r="G8" s="176" t="s">
        <v>180</v>
      </c>
    </row>
    <row r="9" spans="1:42" s="29" customFormat="1" ht="15">
      <c r="A9" s="273"/>
      <c r="B9" s="274"/>
      <c r="C9" s="274"/>
      <c r="D9" s="274"/>
      <c r="E9" s="262"/>
      <c r="F9" s="262"/>
      <c r="G9" s="27" t="s">
        <v>92</v>
      </c>
    </row>
    <row r="10" spans="1:42" s="29" customFormat="1" ht="16.5">
      <c r="A10" s="266" t="s">
        <v>133</v>
      </c>
      <c r="B10" s="266"/>
      <c r="C10" s="266"/>
      <c r="D10" s="266"/>
      <c r="E10" s="266"/>
      <c r="F10" s="266"/>
      <c r="G10" s="98">
        <v>-9096.7999999999993</v>
      </c>
    </row>
    <row r="11" spans="1:42" s="29" customFormat="1" ht="16.5">
      <c r="A11" s="26" t="s">
        <v>93</v>
      </c>
      <c r="B11" s="27" t="s">
        <v>96</v>
      </c>
      <c r="C11" s="267" t="s">
        <v>77</v>
      </c>
      <c r="D11" s="268"/>
      <c r="E11" s="268"/>
      <c r="F11" s="269"/>
      <c r="G11" s="98">
        <v>-9096.7999999999993</v>
      </c>
      <c r="H11" s="28"/>
    </row>
    <row r="12" spans="1:42" s="30" customFormat="1" ht="17.25" customHeight="1">
      <c r="A12" s="85" t="s">
        <v>103</v>
      </c>
      <c r="B12" s="263" t="s">
        <v>73</v>
      </c>
      <c r="C12" s="264"/>
      <c r="D12" s="264"/>
      <c r="E12" s="264"/>
      <c r="F12" s="265"/>
      <c r="G12" s="98">
        <v>-9096.7999999999993</v>
      </c>
    </row>
    <row r="13" spans="1:42" ht="17.25">
      <c r="A13" s="92"/>
      <c r="B13" s="93" t="s">
        <v>94</v>
      </c>
      <c r="C13" s="94"/>
      <c r="D13" s="95"/>
      <c r="E13" s="96"/>
      <c r="F13" s="97"/>
      <c r="G13" s="98">
        <v>-9096.7999999999993</v>
      </c>
    </row>
    <row r="14" spans="1:42" ht="33">
      <c r="A14" s="92" t="s">
        <v>104</v>
      </c>
      <c r="B14" s="93" t="s">
        <v>97</v>
      </c>
      <c r="C14" s="100" t="s">
        <v>98</v>
      </c>
      <c r="D14" s="101" t="s">
        <v>95</v>
      </c>
      <c r="E14" s="98">
        <v>-9096800</v>
      </c>
      <c r="F14" s="102"/>
      <c r="G14" s="98">
        <v>-9096.7999999999993</v>
      </c>
    </row>
  </sheetData>
  <mergeCells count="14">
    <mergeCell ref="F8:F9"/>
    <mergeCell ref="B12:F12"/>
    <mergeCell ref="D3:G3"/>
    <mergeCell ref="E2:G2"/>
    <mergeCell ref="E1:G1"/>
    <mergeCell ref="A10:F10"/>
    <mergeCell ref="C11:F11"/>
    <mergeCell ref="E4:G4"/>
    <mergeCell ref="A7:G7"/>
    <mergeCell ref="A8:A9"/>
    <mergeCell ref="B8:B9"/>
    <mergeCell ref="C8:C9"/>
    <mergeCell ref="D8:D9"/>
    <mergeCell ref="E8:E9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Հավելված 1</vt:lpstr>
      <vt:lpstr>Հավելված 2  </vt:lpstr>
      <vt:lpstr>Հավելված  3</vt:lpstr>
      <vt:lpstr>Հավելված  4</vt:lpstr>
      <vt:lpstr>Հավելված 5</vt:lpstr>
      <vt:lpstr>Հավելված 6</vt:lpstr>
      <vt:lpstr>'Հավելված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keywords>https://mul2.gov.am/tasks/111199/oneclick/HAVELVAC-19.xlsx?token=de455ac555948b46ade2bccacc5b96b2</cp:keywords>
  <cp:lastModifiedBy>Yelena Petrosyan</cp:lastModifiedBy>
  <dcterms:modified xsi:type="dcterms:W3CDTF">2019-08-23T08:39:15Z</dcterms:modified>
</cp:coreProperties>
</file>