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ata\Desktop\voroshum\"/>
    </mc:Choice>
  </mc:AlternateContent>
  <bookViews>
    <workbookView xWindow="0" yWindow="0" windowWidth="19195" windowHeight="11045" firstSheet="3" activeTab="6"/>
  </bookViews>
  <sheets>
    <sheet name="Havelvac 1" sheetId="18" r:id="rId1"/>
    <sheet name="Havelvac 2" sheetId="19" r:id="rId2"/>
    <sheet name="Հավելված 3  " sheetId="7" r:id="rId3"/>
    <sheet name="Հավելված 4" sheetId="17" r:id="rId4"/>
    <sheet name="Հավելված  5" sheetId="9" r:id="rId5"/>
    <sheet name="Հավելված  6" sheetId="10" r:id="rId6"/>
    <sheet name="Հավելված 7" sheetId="22" r:id="rId7"/>
  </sheets>
  <definedNames>
    <definedName name="AgencyCode" localSheetId="0">#REF!</definedName>
    <definedName name="AgencyCode" localSheetId="1">#REF!</definedName>
    <definedName name="AgencyCode" localSheetId="3">#REF!</definedName>
    <definedName name="AgencyCode" localSheetId="6">#REF!</definedName>
    <definedName name="AgencyCode">#REF!</definedName>
    <definedName name="AgencyName" localSheetId="0">#REF!</definedName>
    <definedName name="AgencyName" localSheetId="1">#REF!</definedName>
    <definedName name="AgencyName" localSheetId="3">#REF!</definedName>
    <definedName name="AgencyName" localSheetId="6">#REF!</definedName>
    <definedName name="AgencyName">#REF!</definedName>
    <definedName name="åû" localSheetId="6">#REF!</definedName>
    <definedName name="åû">#REF!</definedName>
    <definedName name="davit" localSheetId="3">#REF!</definedName>
    <definedName name="davit" localSheetId="6">#REF!</definedName>
    <definedName name="davit">#REF!</definedName>
    <definedName name="Functional1" localSheetId="0">#REF!</definedName>
    <definedName name="Functional1" localSheetId="1">#REF!</definedName>
    <definedName name="Functional1" localSheetId="3">#REF!</definedName>
    <definedName name="Functional1" localSheetId="6">#REF!</definedName>
    <definedName name="Functional1">#REF!</definedName>
    <definedName name="mas" localSheetId="6">#REF!</definedName>
    <definedName name="mas">#REF!</definedName>
    <definedName name="mass" localSheetId="6">#REF!</definedName>
    <definedName name="mass">#REF!</definedName>
    <definedName name="PANature" localSheetId="0">#REF!</definedName>
    <definedName name="PANature" localSheetId="1">#REF!</definedName>
    <definedName name="PANature" localSheetId="3">#REF!</definedName>
    <definedName name="PANature" localSheetId="6">#REF!</definedName>
    <definedName name="PANature">#REF!</definedName>
    <definedName name="PAType" localSheetId="0">#REF!</definedName>
    <definedName name="PAType" localSheetId="1">#REF!</definedName>
    <definedName name="PAType" localSheetId="3">#REF!</definedName>
    <definedName name="PAType" localSheetId="6">#REF!</definedName>
    <definedName name="PAType">#REF!</definedName>
    <definedName name="Performance2" localSheetId="0">#REF!</definedName>
    <definedName name="Performance2" localSheetId="1">#REF!</definedName>
    <definedName name="Performance2" localSheetId="3">#REF!</definedName>
    <definedName name="Performance2" localSheetId="6">#REF!</definedName>
    <definedName name="Performance2">#REF!</definedName>
    <definedName name="PerformanceType" localSheetId="0">#REF!</definedName>
    <definedName name="PerformanceType" localSheetId="1">#REF!</definedName>
    <definedName name="PerformanceType" localSheetId="3">#REF!</definedName>
    <definedName name="PerformanceType" localSheetId="6">#REF!</definedName>
    <definedName name="PerformanceType">#REF!</definedName>
    <definedName name="_xlnm.Print_Area" localSheetId="3">'Հավելված 4'!$A$1:$H$25</definedName>
    <definedName name="x" localSheetId="6">#REF!</definedName>
    <definedName name="x">#REF!</definedName>
    <definedName name="Հավելված" localSheetId="3">#REF!</definedName>
    <definedName name="Հավելված" localSheetId="6">#REF!</definedName>
    <definedName name="Հավելված">#REF!</definedName>
    <definedName name="Մաս" localSheetId="3">#REF!</definedName>
    <definedName name="Մաս" localSheetId="6">#REF!</definedName>
    <definedName name="Մաս">#REF!</definedName>
    <definedName name="շախմատիստ" localSheetId="3">#REF!</definedName>
    <definedName name="շախմատիստ" localSheetId="6">#REF!</definedName>
    <definedName name="շախմատիստ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0" i="22" l="1"/>
  <c r="G129" i="22"/>
  <c r="G128" i="22"/>
  <c r="G127" i="22"/>
  <c r="G126" i="22"/>
  <c r="G125" i="22"/>
  <c r="G124" i="22"/>
  <c r="G123" i="22"/>
  <c r="G122" i="22"/>
  <c r="G121" i="22"/>
  <c r="G120" i="22"/>
  <c r="G119" i="22"/>
  <c r="G118" i="22"/>
  <c r="G117" i="22"/>
  <c r="G116" i="22"/>
  <c r="G115" i="22"/>
  <c r="G114" i="22"/>
  <c r="G113" i="22"/>
  <c r="G112" i="22"/>
  <c r="G111" i="22"/>
  <c r="G110" i="22"/>
  <c r="G109" i="22"/>
  <c r="G108" i="22"/>
  <c r="G107" i="22"/>
  <c r="G106" i="22"/>
  <c r="G105" i="22"/>
  <c r="G104" i="22"/>
  <c r="G103" i="22"/>
  <c r="G102" i="22"/>
  <c r="G101" i="22"/>
  <c r="G100" i="22"/>
  <c r="G99" i="22"/>
  <c r="G98" i="22"/>
  <c r="G97" i="22"/>
  <c r="F97" i="22"/>
  <c r="G96" i="22"/>
  <c r="G95" i="22"/>
  <c r="G94" i="22"/>
  <c r="G93" i="22"/>
  <c r="G92" i="22"/>
  <c r="G91" i="22"/>
  <c r="G90" i="22"/>
  <c r="G89" i="22"/>
  <c r="G88" i="22"/>
  <c r="G87" i="22"/>
  <c r="G86" i="22"/>
  <c r="G85" i="22"/>
  <c r="G84" i="22"/>
  <c r="G83" i="22"/>
  <c r="G82" i="22"/>
  <c r="G81" i="22"/>
  <c r="G80" i="22"/>
  <c r="G79" i="22"/>
  <c r="G78" i="22"/>
  <c r="G77" i="22"/>
  <c r="G76" i="22"/>
  <c r="G75" i="22"/>
  <c r="G74" i="22"/>
  <c r="G73" i="22"/>
  <c r="G72" i="22"/>
  <c r="G71" i="22"/>
  <c r="G70" i="22"/>
  <c r="G69" i="22"/>
  <c r="G68" i="22"/>
  <c r="G67" i="22"/>
  <c r="G66" i="22"/>
  <c r="G65" i="22"/>
  <c r="G64" i="22"/>
  <c r="G63" i="22"/>
  <c r="G62" i="22"/>
  <c r="G61" i="22"/>
  <c r="G60" i="22"/>
  <c r="G59" i="22"/>
  <c r="G58" i="22"/>
  <c r="F57" i="22"/>
  <c r="G57" i="22" s="1"/>
  <c r="G56" i="22"/>
  <c r="G55" i="22"/>
  <c r="G54" i="22"/>
  <c r="G53" i="22"/>
  <c r="G52" i="22"/>
  <c r="G51" i="22"/>
  <c r="G50" i="22"/>
  <c r="G49" i="22"/>
  <c r="G48" i="22"/>
  <c r="G47" i="22"/>
  <c r="G46" i="22"/>
  <c r="G45" i="22"/>
  <c r="G44" i="22"/>
  <c r="G43" i="22"/>
  <c r="G42" i="22"/>
  <c r="G41" i="22"/>
  <c r="G40" i="22"/>
  <c r="G39" i="22"/>
  <c r="G38" i="22"/>
  <c r="G37" i="22"/>
  <c r="G36" i="22"/>
  <c r="G35" i="22"/>
  <c r="G34" i="22"/>
  <c r="G33" i="22"/>
  <c r="G32" i="22"/>
  <c r="G31" i="22"/>
  <c r="G30" i="22"/>
  <c r="G29" i="22"/>
  <c r="G28" i="22"/>
  <c r="G27" i="22"/>
  <c r="G26" i="22"/>
  <c r="G25" i="22"/>
  <c r="G24" i="22"/>
  <c r="G23" i="22"/>
  <c r="G22" i="22"/>
  <c r="G21" i="22"/>
  <c r="G20" i="22"/>
  <c r="G19" i="22"/>
  <c r="G18" i="22"/>
  <c r="G17" i="22"/>
  <c r="G16" i="22"/>
  <c r="G15" i="22"/>
  <c r="G14" i="22"/>
  <c r="G13" i="22" l="1"/>
  <c r="G12" i="22" s="1"/>
  <c r="G11" i="22" s="1"/>
  <c r="G10" i="22" s="1"/>
  <c r="C10" i="19"/>
  <c r="B10" i="19"/>
  <c r="E12" i="7" l="1"/>
  <c r="D12" i="7"/>
  <c r="B11" i="18"/>
  <c r="E11" i="7" l="1"/>
  <c r="E10" i="7" s="1"/>
  <c r="D11" i="7"/>
  <c r="D10" i="7" s="1"/>
  <c r="H24" i="17" l="1"/>
  <c r="H23" i="17" s="1"/>
  <c r="H22" i="17" s="1"/>
  <c r="G24" i="17"/>
  <c r="G23" i="17" s="1"/>
  <c r="G22" i="17" s="1"/>
  <c r="G21" i="17" l="1"/>
  <c r="G19" i="17" s="1"/>
  <c r="G17" i="17" s="1"/>
  <c r="G16" i="17" s="1"/>
  <c r="H21" i="17"/>
  <c r="H19" i="17" s="1"/>
  <c r="H17" i="17" s="1"/>
  <c r="H16" i="17" s="1"/>
  <c r="H15" i="17" l="1"/>
  <c r="H13" i="17" s="1"/>
  <c r="H11" i="17" s="1"/>
  <c r="H10" i="17" s="1"/>
  <c r="G15" i="17"/>
  <c r="G13" i="17" s="1"/>
  <c r="G11" i="17" s="1"/>
  <c r="G10" i="17" s="1"/>
</calcChain>
</file>

<file path=xl/sharedStrings.xml><?xml version="1.0" encoding="utf-8"?>
<sst xmlns="http://schemas.openxmlformats.org/spreadsheetml/2006/main" count="556" uniqueCount="254">
  <si>
    <t xml:space="preserve">ՀՀ կառավարության  2019 թվականի </t>
  </si>
  <si>
    <t>ՄԱՍ 2. ՊԵՏԱԿԱՆ ՄԱՐՄՆԻ ԳԾՈՎ ԱՐԴՅՈՒՆՔԱՅԻՆ (ԿԱՏԱՐՈՂԱԿԱՆ) ՑՈՒՑԱՆԻՇՆԵՐԸ</t>
  </si>
  <si>
    <t>Ծրագրի դասիչը</t>
  </si>
  <si>
    <t>Ծրագրի անվանումը</t>
  </si>
  <si>
    <t>Ծրագրի միջոցառումները</t>
  </si>
  <si>
    <t>Ծրագրի դասիչը՝</t>
  </si>
  <si>
    <t>Միջոցառման դասիչը՝</t>
  </si>
  <si>
    <t xml:space="preserve"> Ինն ամիս </t>
  </si>
  <si>
    <t xml:space="preserve"> Տարի </t>
  </si>
  <si>
    <t>Միջոցառման անվանումը՝</t>
  </si>
  <si>
    <t>Նկարագրությունը՝</t>
  </si>
  <si>
    <t>Միջոցառման տեսակը՝</t>
  </si>
  <si>
    <t xml:space="preserve">Միջոցառումն իրականացնողի անվանումը </t>
  </si>
  <si>
    <t>Արդյունքի չափորոշիչներ</t>
  </si>
  <si>
    <t>Միջոցառման վրա կատարվող ծախսը (հազար դրամ)</t>
  </si>
  <si>
    <t xml:space="preserve">ՀՀ կառավարության 2019 թվականի </t>
  </si>
  <si>
    <t>Ծրագրի անվանումը՝</t>
  </si>
  <si>
    <t>Ծրագրի նպատակը՝</t>
  </si>
  <si>
    <t>Վերջնական արդյունքի նկարագրությունը՝</t>
  </si>
  <si>
    <t>Ծրագրի միջոցառումներ</t>
  </si>
  <si>
    <t>Ծրագիր</t>
  </si>
  <si>
    <t xml:space="preserve">Ինն ամիս    </t>
  </si>
  <si>
    <t xml:space="preserve">Տարի </t>
  </si>
  <si>
    <t>Բյուջետային հատկացումների գլխավոր կարգադրիչների,  ծրագրերի և միջոցառումների անվանումները</t>
  </si>
  <si>
    <t xml:space="preserve"> Ծրագրային դասիչը</t>
  </si>
  <si>
    <t xml:space="preserve"> Ինն ամիս</t>
  </si>
  <si>
    <t xml:space="preserve"> Տարի</t>
  </si>
  <si>
    <t xml:space="preserve"> Բաժին</t>
  </si>
  <si>
    <t xml:space="preserve"> Խումբ</t>
  </si>
  <si>
    <t xml:space="preserve"> Ծրագիր</t>
  </si>
  <si>
    <t xml:space="preserve"> Միջոցա ռում</t>
  </si>
  <si>
    <t xml:space="preserve"> այդ թվում`</t>
  </si>
  <si>
    <t xml:space="preserve"> այդ թվում` բյուջետային ծախսերի տնտեսագիտական դասակարգման հոդվածներ</t>
  </si>
  <si>
    <t>հազար դրամ</t>
  </si>
  <si>
    <t>Ընդամենը</t>
  </si>
  <si>
    <t>ՄԱՍ 1. ՊԵՏԱԿԱՆ ՄԱՐՄՆԻ ԳԾՈՎ ԱՐԴՅՈՒՆՔԱՅԻՆ (ԿԱՏԱՐՈՂԱԿԱՆ) ՑՈՒՑԱՆԻՇՆԵՐԸ</t>
  </si>
  <si>
    <t>այդ թվում` ըստ կատարողների</t>
  </si>
  <si>
    <t>Միջոցառում</t>
  </si>
  <si>
    <t>Դաս</t>
  </si>
  <si>
    <t>Ծառայությունների մատուցում</t>
  </si>
  <si>
    <t>08</t>
  </si>
  <si>
    <t xml:space="preserve"> ՀԱՆԳԻՍՏ, ՄՇԱԿՈՒՅԹ և ԿՐՈՆ</t>
  </si>
  <si>
    <t>ԸՆԹԱՑԻԿ ԾԱԽՍԵՐ</t>
  </si>
  <si>
    <t xml:space="preserve">Ցուցանիշների փոփոխությունը (ավելացումները նշված են դրական նշանով, նվազեցումները` փակագծերում)  </t>
  </si>
  <si>
    <t>Ցուցանիշների փոփոխությունը (ավելացումները նշված են դրական նշանով, նվազեցումները` փակագծերում)</t>
  </si>
  <si>
    <t>01</t>
  </si>
  <si>
    <t>Հանգստի և սպորտի ծառայություններ</t>
  </si>
  <si>
    <t>այդ թվում՝</t>
  </si>
  <si>
    <t>ԾԱՌԱՅՈՒԹՅՈՒՆՆԵՐԻ ԵՎ ԱՊՐԱՆՔՆԵՐԻ ՁԵՌՔԲԵՐՈՒՄ</t>
  </si>
  <si>
    <t>«Գնումների մասին» ՀՀ օրենքի համաձայն ընտրված կազմակերպություն</t>
  </si>
  <si>
    <t>Կոդը</t>
  </si>
  <si>
    <t>Անվանումը</t>
  </si>
  <si>
    <t>Գնման ձևը</t>
  </si>
  <si>
    <t>Չափի
միավորը</t>
  </si>
  <si>
    <t>Միավորի գինը</t>
  </si>
  <si>
    <t>քանակը</t>
  </si>
  <si>
    <t>գումարը (հազար դրամով)</t>
  </si>
  <si>
    <t>Բաժին N 08</t>
  </si>
  <si>
    <t xml:space="preserve">   Խումբ N 01    Դաս N 01</t>
  </si>
  <si>
    <t>ԸՆԴԱՄԵՆԸ ԾԱԽՍԵՐ</t>
  </si>
  <si>
    <t>Պայմանագրային այլ ծառայությունների ձեռքբերում</t>
  </si>
  <si>
    <t>Միջոցառումների թիվ, հատ</t>
  </si>
  <si>
    <r>
      <t xml:space="preserve"> ԸՆԴԱՄԵՆԸ ԾԱԽՍԵՐ,  </t>
    </r>
    <r>
      <rPr>
        <sz val="11"/>
        <rFont val="GHEA Grapalat"/>
        <family val="2"/>
      </rPr>
      <t>այդ թվում`</t>
    </r>
  </si>
  <si>
    <t>ՀԱՅԱՍՏԱՆԻ ՀԱՆՐԱՊԵՏՈՒԹՅԱՆ ԿԱՌԱՎԱՐՈՒԹՅԱՆ 2018 ԹՎԱԿԱՆԻ ԴԵԿՏԵՄԲԵՐԻ 27-Ի № 1515-Ն ՈՐՈՇՄԱՆ № 11 ՀԱՎԵԼՎԱԾԻ 
№ 11.22 ԱՂՅՈՒՍԱԿՈՒՄ ԿԱՏԱՐՎՈՂ ՓՈՓՈԽՈՒԹՅՈՒՆՆԵՐԸ ԵՎ ԼՐԱՑՈՒՄՆԵՐԸ</t>
  </si>
  <si>
    <t xml:space="preserve"> Բյուջետային ծախսերի գործառնական դասակարգման բաժինների, խմբերի և դասերի, բյուջետային ծրագրերի միջոցառումների,  բյուջետային հատկացումների գլխավոր կարգադրիչների անվանումները</t>
  </si>
  <si>
    <t>___________  ___-ի № _______ -Ն    որոշման</t>
  </si>
  <si>
    <t>Հավելված № 6</t>
  </si>
  <si>
    <t>ՀԱՅԱՍՏԱՆԻ ՀԱՆՐԱՊԵՏՈՒԹՅԱՆ ԿԱՌԱՎԱՐՈՒԹՅԱՆ 2018 ԹՎԱԿԱՆԻ ԴԵԿՏԵՄԲԵՐԻ 27-Ի № 1515-Ն ՈՐՈՇՄԱՆ № 12 ՀԱՎԵԼՎԱԾԻ ՑՈՒՑԱՆԻՇՆԵՐՈՒՄ ԿԱՏԱՐՎՈՂ ԼՐԱՑՈՒՄՆԵՐԸ ԵՎ ՓՈՓՈԽՈՒԹՅՈՒՆՆԵՐԸ</t>
  </si>
  <si>
    <t>ՀԱՅԱՍՏԱՆԻ ՀԱՆՐԱՊԵՏՈՒԹՅԱՆ ԿԱՌԱՎԱՐՈՒԹՅԱՆ 2018 ԹՎԱԿԱՆԻ ԴԵԿՏԵՄԲԵՐԻ 27-Ի № 1515-Ն ՈՐՈՇՄԱՆ № 3 ԵՎ № 4 ՀԱՎԵԼՎԱԾՆԵՐՈՒՄ ԿԱՏԱՐՎՈՂ  ՓՈՓՈԽՈՒԹՅՈՒՆՆԵՐԸ ԵՎ ԼՐԱՑՈՒՄՆԵՐԸ</t>
  </si>
  <si>
    <t>______________ ի № ___-Ն որոշման</t>
  </si>
  <si>
    <t xml:space="preserve"> Գործառնական դասիչը</t>
  </si>
  <si>
    <t>Ծրագրային դասիչը</t>
  </si>
  <si>
    <t>Մեծ նվաճումների սպորտ</t>
  </si>
  <si>
    <t>Նպաստել Հայաստանում մեծ սպորտի շարունակական զարգացմանը և միջազգային հարթակներում ՀՀ դիրքի բարելավմանը</t>
  </si>
  <si>
    <t>ՀՀ առաջնությունների ընդլայնում, միջազգային սպորտային միջոցառումներին մասնակցության և նվաճումների ապահովում</t>
  </si>
  <si>
    <t>Միջոցառման նկարագրությունը՝</t>
  </si>
  <si>
    <r>
      <t xml:space="preserve">«ՀԱՅԱՍՏԱՆԻ ՀԱՆՐԱՊԵՏՈՒԹՅԱՆ 2019 ԹՎԱԿԱՆԻ ՊԵՏԱԿԱՆ ԲՅՈՒՋԵԻ ՄԱՍԻՆ» ՕՐԵՆՔԻ № 1 ՀԱՎԵԼՎԱԾԻ № 2 ԱՂՅՈՒՍԱԿՈՒՄ ԵՎ ՀԱՅԱՍՏԱՆԻ ՀԱՆՐԱՊԵՏՈՒԹՅԱՆ ԿԱՌԱՎԱՐՈՒԹՅԱՆ 2018 ԹՎԱԿԱՆԻ ԴԵԿՏԵՄԲԵՐԻ 27-Ի № 1515-Ն ՈՐՈՇՄԱՆ № 5 ՀԱՎԵԼՎԱԾԻ
№ 1 ԱՂՅՈՒՍԱԿՈՒՄ ԿԱՏԱՐՎՈՂ </t>
    </r>
    <r>
      <rPr>
        <b/>
        <sz val="10"/>
        <rFont val="GHEA Grapalat"/>
        <family val="3"/>
      </rPr>
      <t>ՓՈՓՈԽՈՒԹՅՈՒՆՆԵՐԸ ԵՎ ԼՐԱՑՈՒՄՆԵՐԸ</t>
    </r>
  </si>
  <si>
    <t>Հավելված № 3</t>
  </si>
  <si>
    <t>Հավելված № 4</t>
  </si>
  <si>
    <t xml:space="preserve">Հավելված 1 </t>
  </si>
  <si>
    <t>«ՀԱՅԱՍՏԱՆԻ ՀԱՆՐԱՊԵՏՈՒԹՅԱՆ 2019 ԹՎԱԿԱՆԻ ՊԵՏԱԿԱՆ ԲՅՈՒՋԵԻ ՄԱՍԻՆ» ՀԱՅԱՍՏԱՆԻ ՀԱՆՐԱՊԵՏՈՒԹՅԱՆ ՕՐԵՆՔԻ 2-ՐԴ ՀՈԴՎԱԾԻ ԱՂՅՈՒՍԱԿՈՒՄ ԿԱՏԱՐՎՈՂ ՓՈՓՈԽՈՒԹՅՈՒՆՆԵՐԸ</t>
  </si>
  <si>
    <t>(հազ. դրամ)</t>
  </si>
  <si>
    <t>Ցուցանիշների փոփոխությունը (ավելացումը նշված Է դրական նշանով)</t>
  </si>
  <si>
    <t>Եկամուտների գծով</t>
  </si>
  <si>
    <t>Ծախսերի գծով</t>
  </si>
  <si>
    <t>Դիֆիցիտը (պակասորդը)</t>
  </si>
  <si>
    <t>Հավելված 2</t>
  </si>
  <si>
    <t>«ՀԱՅԱՍՏԱՆԻ ՀԱՆՐԱՊԵՏՈՒԹՅԱՆ 2019 ԹՎԱԿԱՆԻ ՊԵՏԱԿԱՆ ԲՅՈՒՋԵԻ ՄԱՍԻՆ» ՀԱՅԱՍՏԱՆԻ ՀԱՆՐԱՊԵՏՈՒԹՅԱՆ ՕՐԵՆՔԻ 6-ՐԴ ՀՈԴՎԱԾԻ ԱՂՅՈՒՍԱԿՈՒՄ ԵՎ ՀԱՅԱՍՏԱՆԻ ՀԱՆՐԱՊԵՏՈՒԹՅԱՆ ԿԱՌԱՎԱՐՈՒԹՅԱՆ 2018 ԹՎԱԿԱՆԻ ԴԵԿՏԵՄԲԵՐԻ 27-Ի  №  1515-Ն ՈՐՈՇՄԱՆ N 2 ՀԱՎԵԼՎԱԾՈՒՄ ԿԱՏԱՐՎՈՂ ՓՈՓՈԽՈՒԹՅՈՒՆՆԵՐԸ</t>
  </si>
  <si>
    <t>Եկամտատեսակ</t>
  </si>
  <si>
    <t>Ինն ամիս</t>
  </si>
  <si>
    <t xml:space="preserve">Ընդամենը </t>
  </si>
  <si>
    <t>այդ թվում</t>
  </si>
  <si>
    <t>Հարկային եկամուտներ և պետական տուրքեր</t>
  </si>
  <si>
    <t>Հավելված № 5</t>
  </si>
  <si>
    <t>Հավելված № 7</t>
  </si>
  <si>
    <t xml:space="preserve">1041 11021 </t>
  </si>
  <si>
    <t xml:space="preserve"> - հատուկ նպատակային այլ նյութեր</t>
  </si>
  <si>
    <t>Բայդարկայի գոգնոց</t>
  </si>
  <si>
    <t>Բասկետբոլի գնդակ</t>
  </si>
  <si>
    <t xml:space="preserve">Բասկետբոլի լուսատախտակ </t>
  </si>
  <si>
    <t>Բասկետբոլի կանգնակ</t>
  </si>
  <si>
    <t>Բասկետբոլի ցանց</t>
  </si>
  <si>
    <t>Բուլավա</t>
  </si>
  <si>
    <t>Բռնցքամարտի խրտվիլակ</t>
  </si>
  <si>
    <t>Բռնցքամարտի ձեռնոց</t>
  </si>
  <si>
    <t>Բռնցքամարտի պատի բարձ</t>
  </si>
  <si>
    <t>Բռնցքամարտի պարկ</t>
  </si>
  <si>
    <t>Բռնցքամարտի տանձիկ</t>
  </si>
  <si>
    <t>Բռնքցամարտի ռինգ</t>
  </si>
  <si>
    <t xml:space="preserve">Գոնգ </t>
  </si>
  <si>
    <t>Դարպասի ցանց</t>
  </si>
  <si>
    <t>Ըմբշամարտի գորգի ծածկոց</t>
  </si>
  <si>
    <t>Ըմբշամարտի խրտվիլակ</t>
  </si>
  <si>
    <t>Թենիսի ցանց</t>
  </si>
  <si>
    <t>Խոցասուսերի լար</t>
  </si>
  <si>
    <t>Ծանրաձողի կանգնակ</t>
  </si>
  <si>
    <t xml:space="preserve">Ծանրաձողի հենակ </t>
  </si>
  <si>
    <t>Կշռաքար</t>
  </si>
  <si>
    <t>Հանդբոլի գնդակ</t>
  </si>
  <si>
    <t>Ճկասուսերի լար</t>
  </si>
  <si>
    <t>Մարմնամարզական նստարան</t>
  </si>
  <si>
    <t>Շախմատի քարեր</t>
  </si>
  <si>
    <t>Պտտաձող</t>
  </si>
  <si>
    <t>Ռետինե հատակ</t>
  </si>
  <si>
    <t xml:space="preserve">Սեղանի թենիսի ցանց </t>
  </si>
  <si>
    <t>Վոլեյբոլի գնդակ</t>
  </si>
  <si>
    <t>Վոլեյբոլի կանգնակ</t>
  </si>
  <si>
    <t xml:space="preserve">Վոլեյբոլի ցանց </t>
  </si>
  <si>
    <t>______________ ի   № ___Ն որոշման</t>
  </si>
  <si>
    <t>______________ ի  №  ___Ն որոշման</t>
  </si>
  <si>
    <t>ՀԱՅԱՍՏԱՆԻ ՀԱՆՐԱՊԵՏՈՒԹՅԱՆ ԿԱՌԱՎԱՐՈՒԹՅԱՆ 2018 ԹՎԱԿԱՆԻ ԴԵԿՏԵՄԲԵՐԻ 27-Ի № 1515-Ն ՈՐՈՇՄԱՆ № 11.1 ՀԱՎԵԼՎԱԾԻ № 11.1.22 ԱՂՅՈՒՍԱԿՈՒՄ ԿԱՏԱՐՎՈՂ ՓՈՓՈԽՈՒԹՅՈՒՆՆԵՐԸ ԵՎ ԼՐԱՑՈՒՄՆԵՐԸ</t>
  </si>
  <si>
    <t>Հայաստանի Հանրապետության հանրակրթական, միջին մասնագիտական և  բարձրագույն ուսումնական հաստատություններին, ինչպես նաև մանկապատանեկան մարզադպրոցներին, մարզաձևերի ազգային ֆեդերացիաներին և այլ մարզական հասարակական կազմակերպություններին գույքով ապահովում</t>
  </si>
  <si>
    <t xml:space="preserve">Ֆիզիկական կուլտուրայի և սպորտի զարգացման նպատակով հանրակրթական, միջին մասնագիտական և բարձրագույն ուսումնական հաստատություններին ինչպես նաև մարզակառույցներին, մարզադպրոցներին, մարզական հասարակական կազմակերպություններին մարզական և այլ անհրաժեշտ գույքի տրամադրում </t>
  </si>
  <si>
    <t>ՄԱՍ I. ԱՊՐՔԱՆՔՆԵՐ</t>
  </si>
  <si>
    <t>հատ</t>
  </si>
  <si>
    <t>լրակազմ</t>
  </si>
  <si>
    <t>զույգ</t>
  </si>
  <si>
    <t>կգ</t>
  </si>
  <si>
    <t>Բադմինթոնի կորտ</t>
  </si>
  <si>
    <t>Ըմբշամարտի ներքնակ</t>
  </si>
  <si>
    <t xml:space="preserve">Ճկասուսերի էլեկտրական բաճկոն </t>
  </si>
  <si>
    <t>Մարմնամարզական պատ</t>
  </si>
  <si>
    <t xml:space="preserve">Մեծ նվաճումների սպորտ, այդ թվում՝ </t>
  </si>
  <si>
    <t>ՀՀ կրթության, գիտության, մշակույթի և սպորտի նախարարություն</t>
  </si>
  <si>
    <t>39531700/1</t>
  </si>
  <si>
    <t>ք.մ</t>
  </si>
  <si>
    <t>3751620/1</t>
  </si>
  <si>
    <t>3751620/2</t>
  </si>
  <si>
    <t>Թեթև ատլետիկայի սարքեր</t>
  </si>
  <si>
    <t>Բարձրացատկի կանգնակներ և ձող</t>
  </si>
  <si>
    <t>Ցատկաձողեր</t>
  </si>
  <si>
    <t>Բռնցքամարտի մարզաթաթ(լապա)</t>
  </si>
  <si>
    <t xml:space="preserve">Մարմնամարզական օղակ </t>
  </si>
  <si>
    <t xml:space="preserve">Հոկեյի մական </t>
  </si>
  <si>
    <t>39295420/1</t>
  </si>
  <si>
    <t xml:space="preserve">Զուգափայտեր   </t>
  </si>
  <si>
    <t>39295420/2</t>
  </si>
  <si>
    <t>Էլեկտրոնային կշեռքներ և պարագաներ</t>
  </si>
  <si>
    <t>37421300/1</t>
  </si>
  <si>
    <t>Մարմնամարզական ներքնակներ</t>
  </si>
  <si>
    <t xml:space="preserve">Թենիսի գնդակներ </t>
  </si>
  <si>
    <t>Թենիսի ձեռնաթիակներ</t>
  </si>
  <si>
    <t>39531700/2</t>
  </si>
  <si>
    <t>Ուղեգորգեր</t>
  </si>
  <si>
    <t>37411130/1</t>
  </si>
  <si>
    <t>Դահուկներ</t>
  </si>
  <si>
    <t>37411130/2</t>
  </si>
  <si>
    <t>37421260/1</t>
  </si>
  <si>
    <t>Սուսերի շեղբեր</t>
  </si>
  <si>
    <t>37431282/1</t>
  </si>
  <si>
    <t xml:space="preserve">Ծանրաձողեր </t>
  </si>
  <si>
    <t>37431282/2</t>
  </si>
  <si>
    <t>37431282/3</t>
  </si>
  <si>
    <t>37431282/4</t>
  </si>
  <si>
    <t xml:space="preserve">Ծանրամարտի հարթակ </t>
  </si>
  <si>
    <t xml:space="preserve">Ծանրամարտի ձող </t>
  </si>
  <si>
    <t>37421152/1</t>
  </si>
  <si>
    <t>Մարմնամարզական կամրջակ</t>
  </si>
  <si>
    <t>37421152/2</t>
  </si>
  <si>
    <t>34521240/1</t>
  </si>
  <si>
    <t>Կանոեներ</t>
  </si>
  <si>
    <t>34521240/2</t>
  </si>
  <si>
    <t>34431100/1</t>
  </si>
  <si>
    <t>34431100/2</t>
  </si>
  <si>
    <t>Առանց շարժիչի հեծանիվներ</t>
  </si>
  <si>
    <t>37421260/2</t>
  </si>
  <si>
    <t>37421181/1</t>
  </si>
  <si>
    <t>37421181/2</t>
  </si>
  <si>
    <t>Մագնեզիում</t>
  </si>
  <si>
    <t>37411210/1</t>
  </si>
  <si>
    <t>Հոկեի մականներ</t>
  </si>
  <si>
    <t>37411210/2</t>
  </si>
  <si>
    <t>37411210/3</t>
  </si>
  <si>
    <t>Հրաձգության մանրագնդակներ</t>
  </si>
  <si>
    <t>37421300/2</t>
  </si>
  <si>
    <t>37421151/1</t>
  </si>
  <si>
    <t>35321110/1</t>
  </si>
  <si>
    <t>37461340/1</t>
  </si>
  <si>
    <t>Սպորտային փամփուշտ</t>
  </si>
  <si>
    <t>37421151/2</t>
  </si>
  <si>
    <t>37421141/1</t>
  </si>
  <si>
    <t>37421141/2</t>
  </si>
  <si>
    <t xml:space="preserve">Սեղանի թենիսի գնդակ </t>
  </si>
  <si>
    <t>37421210/1</t>
  </si>
  <si>
    <t xml:space="preserve">Վարժասարք </t>
  </si>
  <si>
    <t xml:space="preserve">Սեղանի թենիսի սեղան </t>
  </si>
  <si>
    <t>37421210/2</t>
  </si>
  <si>
    <t>37421210/3</t>
  </si>
  <si>
    <t>37421210/4</t>
  </si>
  <si>
    <t>37461340/2</t>
  </si>
  <si>
    <t xml:space="preserve"> Բադմինտոնի փետրավոր գնդակներ (վոլան)</t>
  </si>
  <si>
    <t>Փրկարարական բաճկոներ</t>
  </si>
  <si>
    <t>Փրկագոտի</t>
  </si>
  <si>
    <t>35321110/2</t>
  </si>
  <si>
    <t>Ատրճանակներ</t>
  </si>
  <si>
    <t>35321120/1</t>
  </si>
  <si>
    <t>Ֆուտբոլի գնդակներ</t>
  </si>
  <si>
    <t>Հրացան</t>
  </si>
  <si>
    <t>Ժամացույցներ</t>
  </si>
  <si>
    <t>Սեղաններ</t>
  </si>
  <si>
    <t>Դաշտային հոկեյի գնդակներ</t>
  </si>
  <si>
    <t>Մարմնամարզական պարան` մագլցման համար</t>
  </si>
  <si>
    <t>Նիզակներ նետման համար</t>
  </si>
  <si>
    <t>Գնդեր (հրման համար)</t>
  </si>
  <si>
    <t xml:space="preserve">Սկավառակներ </t>
  </si>
  <si>
    <t>Բադմինտոնի ձեռնաթիակներ</t>
  </si>
  <si>
    <t>Սաղավարտներ</t>
  </si>
  <si>
    <t xml:space="preserve">Մարմնամարզության գորգեր </t>
  </si>
  <si>
    <t>Ծածկոցով ըմբշամարտի գորգ</t>
  </si>
  <si>
    <t>Սեղանի թենիսի ձեռնաթիակներ</t>
  </si>
  <si>
    <t>Մարզման ցատկացանցեր (բատուտ)</t>
  </si>
  <si>
    <t xml:space="preserve"> մարմնամարզության ժապավեն </t>
  </si>
  <si>
    <t>37451840/1</t>
  </si>
  <si>
    <t>37451840/2</t>
  </si>
  <si>
    <t>37451840/3</t>
  </si>
  <si>
    <t>37431312/1</t>
  </si>
  <si>
    <t>37431312/2</t>
  </si>
  <si>
    <t xml:space="preserve"> շախմատ</t>
  </si>
  <si>
    <t>35331100/1</t>
  </si>
  <si>
    <t>35331100/3</t>
  </si>
  <si>
    <t xml:space="preserve"> ֆուտբոլի դարպասներ </t>
  </si>
  <si>
    <t xml:space="preserve">Գիր </t>
  </si>
  <si>
    <t>Գիր</t>
  </si>
  <si>
    <t>Մարմնամարզական ցատկերի սարքեր</t>
  </si>
  <si>
    <t>37451860/2</t>
  </si>
  <si>
    <t xml:space="preserve"> դարպասի ցանց</t>
  </si>
  <si>
    <t>37451860/1</t>
  </si>
  <si>
    <t>այլ մասնագիտացված նավակներ</t>
  </si>
  <si>
    <t>34521140/1</t>
  </si>
  <si>
    <t>34521140/2</t>
  </si>
  <si>
    <t>գնդակ</t>
  </si>
  <si>
    <t xml:space="preserve"> գնդակ</t>
  </si>
  <si>
    <t>35331100/4</t>
  </si>
  <si>
    <t>ԳՀ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</si>
</sst>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(* #,##0.00_);_(* \(#,##0.00\);_(* &quot;-&quot;??_);_(@_)"/>
    <numFmt numFmtId="164" formatCode="_-* #,##0.00_р_._-;\-* #,##0.00_р_._-;_-* &quot;-&quot;??_р_._-;_-@_-"/>
    <numFmt numFmtId="165" formatCode="#,##0.0"/>
    <numFmt numFmtId="166" formatCode="_ * #,##0_)\ &quot;$&quot;_ ;_ * \(#,##0\)\ &quot;$&quot;_ ;_ * &quot;-&quot;_)\ &quot;$&quot;_ ;_ @_ "/>
    <numFmt numFmtId="167" formatCode="##,##0.0;\(##,##0.0\);\-"/>
    <numFmt numFmtId="168" formatCode="##,##0.00;\(##,##0.00\);\-"/>
    <numFmt numFmtId="169" formatCode="#,##0.0_);\(#,##0.0\)"/>
    <numFmt numFmtId="170" formatCode="0.0"/>
    <numFmt numFmtId="171" formatCode="_(* #,##0.0_);_(* \(#,##0.0\);_(* &quot;-&quot;??_);_(@_)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GHEA Grapalat"/>
      <family val="3"/>
    </font>
    <font>
      <b/>
      <sz val="10"/>
      <color theme="1"/>
      <name val="GHEA Grapalat"/>
      <family val="3"/>
    </font>
    <font>
      <sz val="11"/>
      <color theme="1"/>
      <name val="Calibri"/>
      <family val="2"/>
      <charset val="1"/>
      <scheme val="minor"/>
    </font>
    <font>
      <sz val="12"/>
      <color theme="1"/>
      <name val="GHEA Grapalat"/>
      <family val="3"/>
    </font>
    <font>
      <sz val="11"/>
      <color theme="1"/>
      <name val="GHEA Grapalat"/>
      <family val="3"/>
    </font>
    <font>
      <sz val="11"/>
      <color theme="1"/>
      <name val="Calibri"/>
      <family val="2"/>
      <scheme val="minor"/>
    </font>
    <font>
      <sz val="10"/>
      <name val="Times Armenian"/>
      <family val="1"/>
    </font>
    <font>
      <sz val="10"/>
      <name val="Arial Armenian"/>
      <family val="2"/>
    </font>
    <font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8"/>
      <name val="Arial Armenian"/>
      <family val="2"/>
    </font>
    <font>
      <sz val="10"/>
      <color indexed="8"/>
      <name val="MS Sans Serif"/>
      <family val="2"/>
      <charset val="204"/>
    </font>
    <font>
      <sz val="8"/>
      <name val="GHEA Grapalat"/>
      <family val="2"/>
    </font>
    <font>
      <sz val="12"/>
      <name val="GHEA Grapalat"/>
      <family val="2"/>
    </font>
    <font>
      <b/>
      <sz val="12"/>
      <name val="GHEA Grapalat"/>
      <family val="2"/>
    </font>
    <font>
      <b/>
      <sz val="8"/>
      <name val="GHEA Grapalat"/>
      <family val="2"/>
    </font>
    <font>
      <b/>
      <sz val="10"/>
      <name val="GHEA Grapalat"/>
      <family val="3"/>
    </font>
    <font>
      <sz val="10"/>
      <name val="GHEA Grapalat"/>
      <family val="2"/>
    </font>
    <font>
      <sz val="10"/>
      <name val="GHEA Grapalat"/>
      <family val="3"/>
    </font>
    <font>
      <b/>
      <sz val="11"/>
      <color theme="1"/>
      <name val="GHEA Grapalat"/>
      <family val="3"/>
    </font>
    <font>
      <sz val="11"/>
      <name val="GHEA Grapalat"/>
      <family val="2"/>
    </font>
    <font>
      <b/>
      <sz val="11"/>
      <name val="GHEA Grapalat"/>
      <family val="3"/>
    </font>
    <font>
      <b/>
      <sz val="10"/>
      <name val="GHEA Grapalat"/>
      <family val="2"/>
    </font>
    <font>
      <sz val="10"/>
      <color indexed="8"/>
      <name val="GHEA Grapalat"/>
      <family val="3"/>
    </font>
    <font>
      <b/>
      <sz val="10"/>
      <color indexed="8"/>
      <name val="GHEA Grapalat"/>
      <family val="3"/>
    </font>
    <font>
      <b/>
      <sz val="11"/>
      <color indexed="8"/>
      <name val="GHEA Grapalat"/>
      <family val="3"/>
    </font>
    <font>
      <sz val="11"/>
      <name val="GHEA Grapalat"/>
      <family val="3"/>
    </font>
    <font>
      <sz val="11"/>
      <color indexed="8"/>
      <name val="GHEA Grapalat"/>
      <family val="3"/>
    </font>
    <font>
      <i/>
      <sz val="11"/>
      <color indexed="8"/>
      <name val="GHEA Grapalat"/>
      <family val="3"/>
    </font>
    <font>
      <sz val="10"/>
      <color theme="1"/>
      <name val="Calibri"/>
      <family val="2"/>
      <charset val="1"/>
      <scheme val="minor"/>
    </font>
    <font>
      <sz val="12"/>
      <name val="GHEA Grapalat"/>
      <family val="3"/>
    </font>
    <font>
      <i/>
      <sz val="12"/>
      <name val="GHEA Grapalat"/>
      <family val="3"/>
    </font>
    <font>
      <b/>
      <sz val="12"/>
      <name val="GHEA Grapalat"/>
      <family val="3"/>
    </font>
    <font>
      <sz val="10"/>
      <color indexed="8"/>
      <name val="GHEA Mariam"/>
      <family val="3"/>
    </font>
    <font>
      <i/>
      <sz val="10"/>
      <color indexed="8"/>
      <name val="GHEA Mariam"/>
      <family val="3"/>
    </font>
    <font>
      <sz val="8"/>
      <name val="GHEA Grapalat"/>
      <family val="3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</borders>
  <cellStyleXfs count="34">
    <xf numFmtId="0" fontId="0" fillId="0" borderId="0"/>
    <xf numFmtId="0" fontId="4" fillId="0" borderId="0"/>
    <xf numFmtId="0" fontId="8" fillId="0" borderId="0"/>
    <xf numFmtId="0" fontId="9" fillId="0" borderId="0"/>
    <xf numFmtId="0" fontId="7" fillId="0" borderId="0"/>
    <xf numFmtId="0" fontId="10" fillId="0" borderId="0"/>
    <xf numFmtId="0" fontId="1" fillId="0" borderId="0"/>
    <xf numFmtId="0" fontId="11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3" fillId="0" borderId="0"/>
    <xf numFmtId="0" fontId="9" fillId="0" borderId="0"/>
    <xf numFmtId="0" fontId="1" fillId="0" borderId="0"/>
    <xf numFmtId="0" fontId="14" fillId="0" borderId="0"/>
    <xf numFmtId="9" fontId="9" fillId="0" borderId="0" applyFont="0" applyFill="0" applyBorder="0" applyAlignment="0" applyProtection="0"/>
    <xf numFmtId="0" fontId="15" fillId="0" borderId="0"/>
    <xf numFmtId="0" fontId="9" fillId="0" borderId="0"/>
    <xf numFmtId="0" fontId="11" fillId="0" borderId="0"/>
    <xf numFmtId="0" fontId="15" fillId="0" borderId="0"/>
    <xf numFmtId="164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6" fillId="0" borderId="0">
      <alignment horizontal="left" vertical="top" wrapText="1"/>
    </xf>
    <xf numFmtId="167" fontId="19" fillId="0" borderId="0" applyFill="0" applyBorder="0" applyProtection="0">
      <alignment horizontal="right" vertical="top"/>
    </xf>
    <xf numFmtId="167" fontId="16" fillId="0" borderId="0" applyFill="0" applyBorder="0" applyProtection="0">
      <alignment horizontal="right" vertical="top"/>
    </xf>
    <xf numFmtId="0" fontId="15" fillId="0" borderId="0"/>
    <xf numFmtId="43" fontId="16" fillId="0" borderId="0" applyFont="0" applyFill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3" fillId="0" borderId="0"/>
  </cellStyleXfs>
  <cellXfs count="194">
    <xf numFmtId="0" fontId="0" fillId="0" borderId="0" xfId="0"/>
    <xf numFmtId="0" fontId="2" fillId="0" borderId="0" xfId="0" applyFont="1"/>
    <xf numFmtId="0" fontId="5" fillId="0" borderId="0" xfId="0" applyFont="1"/>
    <xf numFmtId="0" fontId="6" fillId="0" borderId="0" xfId="0" applyFont="1"/>
    <xf numFmtId="0" fontId="25" fillId="0" borderId="0" xfId="0" applyFont="1"/>
    <xf numFmtId="0" fontId="20" fillId="0" borderId="0" xfId="0" applyFont="1" applyFill="1" applyBorder="1" applyAlignment="1">
      <alignment vertical="top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/>
    <xf numFmtId="0" fontId="22" fillId="0" borderId="0" xfId="25" applyFont="1" applyFill="1" applyAlignment="1">
      <alignment horizontal="right"/>
    </xf>
    <xf numFmtId="0" fontId="22" fillId="0" borderId="13" xfId="28" applyFont="1" applyFill="1" applyBorder="1" applyAlignment="1" applyProtection="1">
      <alignment vertical="center" wrapText="1"/>
      <protection locked="0"/>
    </xf>
    <xf numFmtId="0" fontId="5" fillId="0" borderId="0" xfId="0" applyFont="1" applyFill="1"/>
    <xf numFmtId="0" fontId="6" fillId="0" borderId="0" xfId="0" applyFont="1" applyFill="1"/>
    <xf numFmtId="0" fontId="6" fillId="0" borderId="0" xfId="0" applyFont="1" applyFill="1" applyBorder="1"/>
    <xf numFmtId="0" fontId="17" fillId="0" borderId="0" xfId="25" applyFont="1" applyFill="1">
      <alignment horizontal="left" vertical="top" wrapText="1"/>
    </xf>
    <xf numFmtId="0" fontId="17" fillId="0" borderId="0" xfId="25" applyFont="1" applyFill="1" applyAlignment="1">
      <alignment horizontal="left" vertical="top" wrapText="1"/>
    </xf>
    <xf numFmtId="0" fontId="21" fillId="0" borderId="0" xfId="25" applyFont="1" applyFill="1" applyAlignment="1">
      <alignment horizontal="left" vertical="top" wrapText="1"/>
    </xf>
    <xf numFmtId="0" fontId="21" fillId="0" borderId="11" xfId="25" applyFont="1" applyFill="1" applyBorder="1" applyAlignment="1">
      <alignment horizontal="center" vertical="center" wrapText="1"/>
    </xf>
    <xf numFmtId="0" fontId="21" fillId="0" borderId="13" xfId="25" applyFont="1" applyFill="1" applyBorder="1" applyAlignment="1">
      <alignment horizontal="center" vertical="top" wrapText="1"/>
    </xf>
    <xf numFmtId="0" fontId="17" fillId="0" borderId="11" xfId="25" applyFont="1" applyFill="1" applyBorder="1" applyAlignment="1">
      <alignment horizontal="center" vertical="top" wrapText="1"/>
    </xf>
    <xf numFmtId="0" fontId="20" fillId="0" borderId="11" xfId="25" applyFont="1" applyFill="1" applyBorder="1" applyAlignment="1">
      <alignment horizontal="left" vertical="top" wrapText="1"/>
    </xf>
    <xf numFmtId="165" fontId="26" fillId="0" borderId="11" xfId="26" applyNumberFormat="1" applyFont="1" applyFill="1" applyBorder="1" applyAlignment="1">
      <alignment horizontal="center" vertical="center"/>
    </xf>
    <xf numFmtId="49" fontId="20" fillId="0" borderId="11" xfId="25" applyNumberFormat="1" applyFont="1" applyFill="1" applyBorder="1" applyAlignment="1">
      <alignment horizontal="left" vertical="top" wrapText="1"/>
    </xf>
    <xf numFmtId="0" fontId="21" fillId="0" borderId="11" xfId="25" applyFont="1" applyFill="1" applyBorder="1">
      <alignment horizontal="left" vertical="top" wrapText="1"/>
    </xf>
    <xf numFmtId="165" fontId="21" fillId="0" borderId="11" xfId="25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vertical="top" wrapText="1"/>
    </xf>
    <xf numFmtId="167" fontId="21" fillId="0" borderId="11" xfId="27" applyNumberFormat="1" applyFont="1" applyFill="1" applyBorder="1" applyAlignment="1">
      <alignment horizontal="center" vertical="center"/>
    </xf>
    <xf numFmtId="0" fontId="21" fillId="0" borderId="13" xfId="25" applyFont="1" applyFill="1" applyBorder="1">
      <alignment horizontal="left" vertical="top" wrapText="1"/>
    </xf>
    <xf numFmtId="168" fontId="21" fillId="0" borderId="13" xfId="27" applyNumberFormat="1" applyFont="1" applyFill="1" applyBorder="1" applyAlignment="1">
      <alignment horizontal="center" vertical="center"/>
    </xf>
    <xf numFmtId="167" fontId="21" fillId="0" borderId="13" xfId="27" applyNumberFormat="1" applyFont="1" applyFill="1" applyBorder="1" applyAlignment="1">
      <alignment horizontal="center" vertical="center"/>
    </xf>
    <xf numFmtId="169" fontId="20" fillId="0" borderId="11" xfId="27" applyNumberFormat="1" applyFont="1" applyFill="1" applyBorder="1" applyAlignment="1">
      <alignment horizontal="center" vertical="center"/>
    </xf>
    <xf numFmtId="0" fontId="20" fillId="0" borderId="11" xfId="25" applyFont="1" applyFill="1" applyBorder="1">
      <alignment horizontal="left" vertical="top" wrapText="1"/>
    </xf>
    <xf numFmtId="0" fontId="22" fillId="0" borderId="11" xfId="25" applyFont="1" applyFill="1" applyBorder="1" applyAlignment="1">
      <alignment horizontal="left" vertical="top" wrapText="1"/>
    </xf>
    <xf numFmtId="0" fontId="21" fillId="0" borderId="11" xfId="25" applyFont="1" applyFill="1" applyBorder="1" applyAlignment="1">
      <alignment horizontal="left" vertical="top" wrapText="1"/>
    </xf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165" fontId="2" fillId="0" borderId="1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wrapText="1"/>
    </xf>
    <xf numFmtId="0" fontId="22" fillId="0" borderId="7" xfId="28" applyFont="1" applyFill="1" applyBorder="1" applyAlignment="1" applyProtection="1">
      <alignment vertical="center" wrapText="1"/>
      <protection locked="0"/>
    </xf>
    <xf numFmtId="169" fontId="31" fillId="0" borderId="13" xfId="28" applyNumberFormat="1" applyFont="1" applyFill="1" applyBorder="1" applyProtection="1">
      <protection locked="0"/>
    </xf>
    <xf numFmtId="169" fontId="32" fillId="0" borderId="13" xfId="28" applyNumberFormat="1" applyFont="1" applyFill="1" applyBorder="1" applyAlignment="1" applyProtection="1">
      <alignment horizontal="right" vertical="center"/>
      <protection locked="0"/>
    </xf>
    <xf numFmtId="0" fontId="27" fillId="0" borderId="0" xfId="28" applyFont="1" applyFill="1" applyAlignment="1" applyProtection="1">
      <alignment horizontal="left" wrapText="1"/>
      <protection locked="0"/>
    </xf>
    <xf numFmtId="0" fontId="28" fillId="0" borderId="0" xfId="28" applyFont="1" applyFill="1" applyAlignment="1" applyProtection="1">
      <protection locked="0"/>
    </xf>
    <xf numFmtId="0" fontId="28" fillId="0" borderId="0" xfId="28" applyFont="1" applyFill="1" applyAlignment="1" applyProtection="1">
      <alignment horizontal="right"/>
      <protection locked="0"/>
    </xf>
    <xf numFmtId="0" fontId="27" fillId="0" borderId="0" xfId="28" applyFont="1" applyFill="1" applyProtection="1">
      <protection locked="0"/>
    </xf>
    <xf numFmtId="0" fontId="27" fillId="0" borderId="0" xfId="28" applyFont="1" applyFill="1" applyAlignment="1" applyProtection="1">
      <alignment horizontal="center"/>
      <protection locked="0"/>
    </xf>
    <xf numFmtId="0" fontId="6" fillId="0" borderId="13" xfId="25" applyFont="1" applyFill="1" applyBorder="1" applyAlignment="1">
      <alignment horizontal="left" vertical="center" wrapText="1"/>
    </xf>
    <xf numFmtId="169" fontId="30" fillId="0" borderId="13" xfId="30" applyNumberFormat="1" applyFont="1" applyFill="1" applyBorder="1" applyAlignment="1" applyProtection="1">
      <alignment horizontal="right" vertical="center" wrapText="1"/>
      <protection locked="0"/>
    </xf>
    <xf numFmtId="165" fontId="6" fillId="0" borderId="13" xfId="25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2" fillId="0" borderId="0" xfId="0" applyFont="1" applyFill="1" applyAlignment="1">
      <alignment horizontal="justify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0" fontId="2" fillId="0" borderId="0" xfId="0" applyFont="1" applyFill="1" applyAlignment="1">
      <alignment horizontal="right"/>
    </xf>
    <xf numFmtId="0" fontId="22" fillId="0" borderId="13" xfId="0" applyFont="1" applyBorder="1"/>
    <xf numFmtId="0" fontId="2" fillId="0" borderId="0" xfId="0" applyFont="1" applyFill="1" applyBorder="1"/>
    <xf numFmtId="0" fontId="3" fillId="0" borderId="0" xfId="0" applyFont="1" applyFill="1" applyAlignment="1">
      <alignment horizontal="center" wrapText="1"/>
    </xf>
    <xf numFmtId="0" fontId="3" fillId="0" borderId="12" xfId="0" applyFont="1" applyFill="1" applyBorder="1" applyAlignment="1">
      <alignment horizontal="center" vertical="center" wrapText="1"/>
    </xf>
    <xf numFmtId="0" fontId="22" fillId="0" borderId="0" xfId="0" applyFont="1"/>
    <xf numFmtId="0" fontId="22" fillId="0" borderId="13" xfId="0" applyFont="1" applyBorder="1" applyAlignment="1">
      <alignment horizontal="left"/>
    </xf>
    <xf numFmtId="0" fontId="22" fillId="0" borderId="13" xfId="0" applyFont="1" applyBorder="1" applyAlignment="1">
      <alignment wrapText="1"/>
    </xf>
    <xf numFmtId="0" fontId="22" fillId="0" borderId="10" xfId="0" applyFont="1" applyBorder="1" applyAlignment="1">
      <alignment wrapText="1"/>
    </xf>
    <xf numFmtId="0" fontId="22" fillId="0" borderId="12" xfId="0" applyFont="1" applyBorder="1"/>
    <xf numFmtId="0" fontId="20" fillId="0" borderId="0" xfId="0" applyFont="1" applyFill="1"/>
    <xf numFmtId="0" fontId="2" fillId="0" borderId="0" xfId="3" applyFont="1" applyFill="1"/>
    <xf numFmtId="0" fontId="33" fillId="0" borderId="0" xfId="3" applyFont="1" applyFill="1"/>
    <xf numFmtId="0" fontId="2" fillId="0" borderId="1" xfId="0" applyFont="1" applyFill="1" applyBorder="1" applyAlignment="1">
      <alignment horizontal="left" vertical="top" wrapText="1"/>
    </xf>
    <xf numFmtId="0" fontId="22" fillId="0" borderId="13" xfId="0" applyFont="1" applyBorder="1" applyAlignment="1">
      <alignment horizontal="left" vertical="top" wrapText="1"/>
    </xf>
    <xf numFmtId="0" fontId="2" fillId="0" borderId="0" xfId="0" applyFont="1" applyFill="1" applyAlignment="1">
      <alignment horizontal="right"/>
    </xf>
    <xf numFmtId="169" fontId="2" fillId="0" borderId="0" xfId="0" applyNumberFormat="1" applyFont="1" applyFill="1"/>
    <xf numFmtId="2" fontId="17" fillId="0" borderId="0" xfId="25" applyNumberFormat="1" applyFont="1" applyFill="1">
      <alignment horizontal="left" vertical="top" wrapText="1"/>
    </xf>
    <xf numFmtId="169" fontId="2" fillId="0" borderId="0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1" applyFont="1" applyAlignment="1">
      <alignment horizontal="right" vertical="center" wrapText="1"/>
    </xf>
    <xf numFmtId="0" fontId="34" fillId="0" borderId="0" xfId="31" applyFont="1"/>
    <xf numFmtId="0" fontId="35" fillId="0" borderId="0" xfId="31" applyFont="1" applyAlignment="1"/>
    <xf numFmtId="0" fontId="35" fillId="0" borderId="0" xfId="31" applyFont="1" applyFill="1" applyBorder="1" applyAlignment="1"/>
    <xf numFmtId="0" fontId="35" fillId="0" borderId="0" xfId="31" applyFont="1" applyFill="1" applyBorder="1"/>
    <xf numFmtId="0" fontId="35" fillId="0" borderId="0" xfId="31" applyFont="1" applyFill="1" applyBorder="1" applyAlignment="1">
      <alignment horizontal="left"/>
    </xf>
    <xf numFmtId="0" fontId="34" fillId="0" borderId="0" xfId="31" applyFont="1" applyFill="1" applyAlignment="1">
      <alignment horizontal="left"/>
    </xf>
    <xf numFmtId="0" fontId="34" fillId="0" borderId="0" xfId="31" applyFont="1" applyFill="1"/>
    <xf numFmtId="0" fontId="34" fillId="0" borderId="0" xfId="31" applyFont="1" applyFill="1" applyAlignment="1">
      <alignment horizontal="centerContinuous"/>
    </xf>
    <xf numFmtId="0" fontId="34" fillId="0" borderId="0" xfId="31" applyFont="1" applyFill="1" applyBorder="1" applyAlignment="1">
      <alignment horizontal="centerContinuous"/>
    </xf>
    <xf numFmtId="0" fontId="34" fillId="0" borderId="0" xfId="31" applyFont="1" applyFill="1" applyBorder="1" applyAlignment="1">
      <alignment horizontal="right"/>
    </xf>
    <xf numFmtId="0" fontId="34" fillId="0" borderId="0" xfId="31" applyFont="1" applyFill="1" applyBorder="1" applyAlignment="1">
      <alignment vertical="center" wrapText="1"/>
    </xf>
    <xf numFmtId="0" fontId="34" fillId="0" borderId="0" xfId="31" applyFont="1" applyFill="1" applyBorder="1" applyAlignment="1">
      <alignment wrapText="1"/>
    </xf>
    <xf numFmtId="0" fontId="34" fillId="0" borderId="0" xfId="31" applyFont="1" applyBorder="1"/>
    <xf numFmtId="0" fontId="36" fillId="0" borderId="0" xfId="31" applyFont="1" applyBorder="1" applyAlignment="1">
      <alignment horizontal="center" vertical="center" wrapText="1"/>
    </xf>
    <xf numFmtId="0" fontId="36" fillId="0" borderId="0" xfId="31" applyFont="1" applyBorder="1" applyAlignment="1">
      <alignment vertical="top" wrapText="1"/>
    </xf>
    <xf numFmtId="0" fontId="34" fillId="0" borderId="13" xfId="31" applyFont="1" applyBorder="1"/>
    <xf numFmtId="0" fontId="36" fillId="0" borderId="13" xfId="31" applyFont="1" applyBorder="1" applyAlignment="1">
      <alignment horizontal="center" vertical="center" wrapText="1"/>
    </xf>
    <xf numFmtId="0" fontId="36" fillId="0" borderId="0" xfId="31" applyFont="1" applyBorder="1" applyAlignment="1">
      <alignment horizontal="center" vertical="top" wrapText="1"/>
    </xf>
    <xf numFmtId="0" fontId="5" fillId="0" borderId="13" xfId="1" applyFont="1" applyBorder="1" applyAlignment="1">
      <alignment horizontal="left" vertical="center" wrapText="1"/>
    </xf>
    <xf numFmtId="171" fontId="36" fillId="0" borderId="13" xfId="32" applyNumberFormat="1" applyFont="1" applyBorder="1" applyAlignment="1">
      <alignment horizontal="center" vertical="top" wrapText="1"/>
    </xf>
    <xf numFmtId="0" fontId="34" fillId="0" borderId="13" xfId="31" applyFont="1" applyBorder="1" applyAlignment="1">
      <alignment horizontal="center" vertical="center" wrapText="1"/>
    </xf>
    <xf numFmtId="0" fontId="34" fillId="0" borderId="12" xfId="31" applyFont="1" applyBorder="1" applyAlignment="1">
      <alignment horizontal="left" vertical="center"/>
    </xf>
    <xf numFmtId="0" fontId="34" fillId="0" borderId="13" xfId="31" applyFont="1" applyBorder="1" applyAlignment="1">
      <alignment horizontal="left" vertical="center"/>
    </xf>
    <xf numFmtId="165" fontId="22" fillId="0" borderId="13" xfId="0" applyNumberFormat="1" applyFont="1" applyBorder="1" applyAlignment="1"/>
    <xf numFmtId="171" fontId="34" fillId="0" borderId="13" xfId="32" applyNumberFormat="1" applyFont="1" applyFill="1" applyBorder="1" applyAlignment="1">
      <alignment vertical="center" wrapText="1"/>
    </xf>
    <xf numFmtId="171" fontId="34" fillId="0" borderId="13" xfId="32" applyNumberFormat="1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wrapText="1"/>
    </xf>
    <xf numFmtId="0" fontId="37" fillId="0" borderId="0" xfId="28" applyFont="1" applyFill="1"/>
    <xf numFmtId="0" fontId="38" fillId="0" borderId="0" xfId="28" applyFont="1" applyFill="1"/>
    <xf numFmtId="0" fontId="16" fillId="0" borderId="0" xfId="25" applyFill="1" applyAlignment="1"/>
    <xf numFmtId="170" fontId="16" fillId="0" borderId="0" xfId="25" applyNumberFormat="1" applyFill="1" applyAlignment="1"/>
    <xf numFmtId="1" fontId="6" fillId="0" borderId="13" xfId="25" applyNumberFormat="1" applyFont="1" applyFill="1" applyBorder="1" applyAlignment="1" applyProtection="1">
      <alignment horizontal="center" vertical="center" wrapText="1"/>
      <protection locked="0"/>
    </xf>
    <xf numFmtId="3" fontId="6" fillId="0" borderId="13" xfId="29" applyNumberFormat="1" applyFont="1" applyFill="1" applyBorder="1" applyAlignment="1" applyProtection="1">
      <alignment horizontal="center" vertical="center" wrapText="1"/>
      <protection locked="0"/>
    </xf>
    <xf numFmtId="37" fontId="6" fillId="0" borderId="13" xfId="29" applyNumberFormat="1" applyFont="1" applyFill="1" applyBorder="1" applyAlignment="1">
      <alignment horizontal="center" vertical="center"/>
    </xf>
    <xf numFmtId="0" fontId="22" fillId="0" borderId="13" xfId="28" applyFont="1" applyFill="1" applyBorder="1" applyAlignment="1" applyProtection="1">
      <alignment horizontal="center" vertical="center" wrapText="1"/>
      <protection locked="0"/>
    </xf>
    <xf numFmtId="0" fontId="6" fillId="0" borderId="13" xfId="0" applyFont="1" applyFill="1" applyBorder="1" applyAlignment="1">
      <alignment horizontal="left" wrapText="1"/>
    </xf>
    <xf numFmtId="170" fontId="6" fillId="0" borderId="13" xfId="0" applyNumberFormat="1" applyFont="1" applyFill="1" applyBorder="1" applyAlignment="1">
      <alignment horizontal="right" wrapText="1"/>
    </xf>
    <xf numFmtId="0" fontId="34" fillId="0" borderId="0" xfId="0" applyFont="1" applyFill="1"/>
    <xf numFmtId="0" fontId="30" fillId="0" borderId="0" xfId="0" applyFont="1" applyFill="1"/>
    <xf numFmtId="0" fontId="22" fillId="0" borderId="0" xfId="28" applyFont="1" applyFill="1"/>
    <xf numFmtId="0" fontId="30" fillId="0" borderId="13" xfId="25" applyFont="1" applyFill="1" applyBorder="1" applyAlignment="1">
      <alignment horizontal="left" vertical="center"/>
    </xf>
    <xf numFmtId="0" fontId="30" fillId="0" borderId="13" xfId="0" applyFont="1" applyFill="1" applyBorder="1" applyAlignment="1">
      <alignment horizontal="left" wrapText="1"/>
    </xf>
    <xf numFmtId="0" fontId="39" fillId="0" borderId="0" xfId="25" applyFont="1" applyFill="1" applyAlignment="1"/>
    <xf numFmtId="0" fontId="34" fillId="0" borderId="0" xfId="31" applyFont="1" applyFill="1" applyBorder="1" applyAlignment="1">
      <alignment horizontal="center" vertical="center" wrapText="1"/>
    </xf>
    <xf numFmtId="0" fontId="36" fillId="0" borderId="10" xfId="31" applyFont="1" applyBorder="1" applyAlignment="1">
      <alignment horizontal="center" vertical="center"/>
    </xf>
    <xf numFmtId="0" fontId="36" fillId="0" borderId="12" xfId="31" applyFont="1" applyBorder="1" applyAlignment="1">
      <alignment horizontal="center" vertical="center"/>
    </xf>
    <xf numFmtId="0" fontId="36" fillId="0" borderId="7" xfId="31" applyFont="1" applyBorder="1" applyAlignment="1">
      <alignment horizontal="center" vertical="center" wrapText="1"/>
    </xf>
    <xf numFmtId="0" fontId="36" fillId="0" borderId="9" xfId="31" applyFont="1" applyBorder="1" applyAlignment="1">
      <alignment horizontal="center" vertical="center" wrapText="1"/>
    </xf>
    <xf numFmtId="0" fontId="2" fillId="0" borderId="0" xfId="1" applyFont="1" applyAlignment="1">
      <alignment horizontal="right" vertical="center" wrapText="1"/>
    </xf>
    <xf numFmtId="0" fontId="36" fillId="0" borderId="14" xfId="31" applyFont="1" applyBorder="1" applyAlignment="1">
      <alignment horizontal="right" vertical="center" wrapText="1"/>
    </xf>
    <xf numFmtId="165" fontId="22" fillId="0" borderId="10" xfId="0" applyNumberFormat="1" applyFont="1" applyBorder="1" applyAlignment="1">
      <alignment horizontal="center"/>
    </xf>
    <xf numFmtId="165" fontId="22" fillId="0" borderId="2" xfId="0" applyNumberFormat="1" applyFont="1" applyBorder="1" applyAlignment="1">
      <alignment horizontal="center"/>
    </xf>
    <xf numFmtId="165" fontId="22" fillId="0" borderId="12" xfId="0" applyNumberFormat="1" applyFont="1" applyBorder="1" applyAlignment="1">
      <alignment horizontal="center"/>
    </xf>
    <xf numFmtId="165" fontId="22" fillId="0" borderId="10" xfId="0" applyNumberFormat="1" applyFont="1" applyFill="1" applyBorder="1" applyAlignment="1">
      <alignment horizontal="center"/>
    </xf>
    <xf numFmtId="165" fontId="22" fillId="0" borderId="2" xfId="0" applyNumberFormat="1" applyFont="1" applyFill="1" applyBorder="1" applyAlignment="1">
      <alignment horizontal="center"/>
    </xf>
    <xf numFmtId="165" fontId="22" fillId="0" borderId="12" xfId="0" applyNumberFormat="1" applyFont="1" applyFill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22" fillId="0" borderId="7" xfId="0" applyFont="1" applyBorder="1" applyAlignment="1">
      <alignment horizontal="center" wrapText="1"/>
    </xf>
    <xf numFmtId="0" fontId="22" fillId="0" borderId="8" xfId="0" applyFont="1" applyBorder="1" applyAlignment="1">
      <alignment horizontal="center" wrapText="1"/>
    </xf>
    <xf numFmtId="0" fontId="22" fillId="0" borderId="9" xfId="0" applyFont="1" applyBorder="1" applyAlignment="1">
      <alignment horizontal="center" wrapText="1"/>
    </xf>
    <xf numFmtId="0" fontId="22" fillId="0" borderId="10" xfId="0" applyFont="1" applyBorder="1" applyAlignment="1">
      <alignment horizontal="center" vertical="top"/>
    </xf>
    <xf numFmtId="0" fontId="22" fillId="0" borderId="2" xfId="0" applyFont="1" applyBorder="1" applyAlignment="1">
      <alignment horizontal="center" vertical="top"/>
    </xf>
    <xf numFmtId="0" fontId="22" fillId="0" borderId="12" xfId="0" applyFont="1" applyBorder="1" applyAlignment="1">
      <alignment horizontal="center" vertical="top"/>
    </xf>
    <xf numFmtId="0" fontId="22" fillId="0" borderId="7" xfId="0" applyFont="1" applyBorder="1" applyAlignment="1">
      <alignment horizontal="center"/>
    </xf>
    <xf numFmtId="0" fontId="22" fillId="0" borderId="9" xfId="0" applyFont="1" applyBorder="1" applyAlignment="1">
      <alignment horizontal="center"/>
    </xf>
    <xf numFmtId="0" fontId="2" fillId="0" borderId="0" xfId="0" applyFont="1" applyFill="1" applyAlignment="1">
      <alignment horizontal="right"/>
    </xf>
    <xf numFmtId="0" fontId="22" fillId="0" borderId="7" xfId="25" applyFont="1" applyFill="1" applyBorder="1" applyAlignment="1">
      <alignment horizontal="center" vertical="top" wrapText="1"/>
    </xf>
    <xf numFmtId="0" fontId="22" fillId="0" borderId="9" xfId="25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1" fillId="0" borderId="7" xfId="25" applyFont="1" applyFill="1" applyBorder="1" applyAlignment="1">
      <alignment horizontal="center" vertical="center" wrapText="1"/>
    </xf>
    <xf numFmtId="0" fontId="21" fillId="0" borderId="8" xfId="25" applyFont="1" applyFill="1" applyBorder="1" applyAlignment="1">
      <alignment horizontal="center" vertical="center" wrapText="1"/>
    </xf>
    <xf numFmtId="0" fontId="21" fillId="0" borderId="9" xfId="25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21" fillId="0" borderId="10" xfId="25" applyFont="1" applyFill="1" applyBorder="1" applyAlignment="1">
      <alignment horizontal="center" vertical="center" wrapText="1"/>
    </xf>
    <xf numFmtId="0" fontId="21" fillId="0" borderId="12" xfId="25" applyFont="1" applyFill="1" applyBorder="1" applyAlignment="1">
      <alignment horizontal="center" vertical="center" wrapText="1"/>
    </xf>
    <xf numFmtId="0" fontId="21" fillId="0" borderId="7" xfId="25" applyFont="1" applyFill="1" applyBorder="1" applyAlignment="1">
      <alignment horizontal="center" vertical="top" wrapText="1"/>
    </xf>
    <xf numFmtId="0" fontId="21" fillId="0" borderId="9" xfId="25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right"/>
    </xf>
    <xf numFmtId="0" fontId="25" fillId="0" borderId="0" xfId="0" applyFont="1" applyFill="1" applyAlignment="1">
      <alignment horizontal="center" wrapText="1"/>
    </xf>
    <xf numFmtId="0" fontId="18" fillId="0" borderId="0" xfId="25" applyFont="1" applyFill="1" applyAlignment="1">
      <alignment horizontal="center" vertical="top" wrapText="1"/>
    </xf>
    <xf numFmtId="0" fontId="22" fillId="0" borderId="15" xfId="0" applyFont="1" applyFill="1" applyBorder="1" applyAlignment="1">
      <alignment horizontal="left" vertical="center"/>
    </xf>
    <xf numFmtId="0" fontId="22" fillId="0" borderId="9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2" fillId="0" borderId="10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0" fontId="23" fillId="0" borderId="0" xfId="0" applyFont="1" applyAlignment="1">
      <alignment horizontal="center" wrapText="1"/>
    </xf>
    <xf numFmtId="0" fontId="23" fillId="0" borderId="0" xfId="0" applyFont="1" applyAlignment="1">
      <alignment horizontal="center"/>
    </xf>
    <xf numFmtId="0" fontId="27" fillId="0" borderId="7" xfId="28" applyFont="1" applyFill="1" applyBorder="1" applyAlignment="1" applyProtection="1">
      <alignment horizontal="center" vertical="center" wrapText="1"/>
      <protection locked="0"/>
    </xf>
    <xf numFmtId="0" fontId="27" fillId="0" borderId="9" xfId="28" applyFont="1" applyFill="1" applyBorder="1" applyAlignment="1" applyProtection="1">
      <alignment horizontal="center" vertical="center" wrapText="1"/>
      <protection locked="0"/>
    </xf>
    <xf numFmtId="0" fontId="30" fillId="0" borderId="13" xfId="28" applyFont="1" applyFill="1" applyBorder="1" applyAlignment="1" applyProtection="1">
      <alignment horizontal="left" vertical="center" wrapText="1"/>
      <protection locked="0"/>
    </xf>
    <xf numFmtId="0" fontId="30" fillId="0" borderId="7" xfId="28" applyFont="1" applyFill="1" applyBorder="1" applyAlignment="1" applyProtection="1">
      <alignment horizontal="left" vertical="center" wrapText="1"/>
      <protection locked="0"/>
    </xf>
    <xf numFmtId="0" fontId="30" fillId="0" borderId="8" xfId="28" applyFont="1" applyFill="1" applyBorder="1" applyAlignment="1" applyProtection="1">
      <alignment horizontal="left" vertical="center" wrapText="1"/>
      <protection locked="0"/>
    </xf>
    <xf numFmtId="0" fontId="30" fillId="0" borderId="9" xfId="28" applyFont="1" applyFill="1" applyBorder="1" applyAlignment="1" applyProtection="1">
      <alignment horizontal="left" vertical="center" wrapText="1"/>
      <protection locked="0"/>
    </xf>
    <xf numFmtId="0" fontId="22" fillId="0" borderId="7" xfId="28" applyFont="1" applyFill="1" applyBorder="1" applyAlignment="1" applyProtection="1">
      <alignment horizontal="left" vertical="center" wrapText="1"/>
      <protection locked="0"/>
    </xf>
    <xf numFmtId="0" fontId="22" fillId="0" borderId="8" xfId="28" applyFont="1" applyFill="1" applyBorder="1" applyAlignment="1" applyProtection="1">
      <alignment horizontal="left" vertical="center" wrapText="1"/>
      <protection locked="0"/>
    </xf>
    <xf numFmtId="0" fontId="22" fillId="0" borderId="9" xfId="28" applyFont="1" applyFill="1" applyBorder="1" applyAlignment="1" applyProtection="1">
      <alignment horizontal="left" vertical="center" wrapText="1"/>
      <protection locked="0"/>
    </xf>
    <xf numFmtId="0" fontId="27" fillId="0" borderId="0" xfId="28" applyFont="1" applyFill="1" applyAlignment="1" applyProtection="1">
      <alignment horizontal="right"/>
      <protection locked="0"/>
    </xf>
    <xf numFmtId="0" fontId="29" fillId="0" borderId="0" xfId="28" applyFont="1" applyFill="1" applyAlignment="1" applyProtection="1">
      <alignment horizontal="center" vertical="center" wrapText="1"/>
      <protection locked="0"/>
    </xf>
    <xf numFmtId="0" fontId="22" fillId="0" borderId="13" xfId="28" applyFont="1" applyFill="1" applyBorder="1" applyAlignment="1">
      <alignment horizontal="center" vertical="center" wrapText="1"/>
    </xf>
    <xf numFmtId="0" fontId="22" fillId="0" borderId="13" xfId="28" applyFont="1" applyFill="1" applyBorder="1" applyAlignment="1">
      <alignment horizontal="center" vertical="center"/>
    </xf>
    <xf numFmtId="0" fontId="22" fillId="0" borderId="13" xfId="28" applyFont="1" applyFill="1" applyBorder="1" applyAlignment="1" applyProtection="1">
      <alignment horizontal="center" vertical="center" wrapText="1"/>
      <protection locked="0"/>
    </xf>
    <xf numFmtId="0" fontId="22" fillId="0" borderId="10" xfId="28" applyFont="1" applyFill="1" applyBorder="1" applyAlignment="1" applyProtection="1">
      <alignment horizontal="center" vertical="center" wrapText="1"/>
      <protection locked="0"/>
    </xf>
    <xf numFmtId="0" fontId="22" fillId="0" borderId="12" xfId="28" applyFont="1" applyFill="1" applyBorder="1" applyAlignment="1" applyProtection="1">
      <alignment horizontal="center" vertical="center" wrapText="1"/>
      <protection locked="0"/>
    </xf>
  </cellXfs>
  <cellStyles count="34">
    <cellStyle name="_artabyuje" xfId="7"/>
    <cellStyle name="Comma 2" xfId="8"/>
    <cellStyle name="Comma 2 2" xfId="9"/>
    <cellStyle name="Comma 3" xfId="10"/>
    <cellStyle name="Comma 4" xfId="11"/>
    <cellStyle name="Comma 4 2" xfId="32"/>
    <cellStyle name="Comma 5" xfId="12"/>
    <cellStyle name="Comma 6" xfId="29"/>
    <cellStyle name="Comma 7" xfId="13"/>
    <cellStyle name="Normal" xfId="0" builtinId="0"/>
    <cellStyle name="Normal 11" xfId="14"/>
    <cellStyle name="Normal 2" xfId="3"/>
    <cellStyle name="Normal 2 2" xfId="15"/>
    <cellStyle name="Normal 2 2 2" xfId="5"/>
    <cellStyle name="Normal 2 3" xfId="33"/>
    <cellStyle name="Normal 3" xfId="2"/>
    <cellStyle name="Normal 4" xfId="1"/>
    <cellStyle name="Normal 4 2" xfId="30"/>
    <cellStyle name="Normal 5" xfId="6"/>
    <cellStyle name="Normal 5 2" xfId="4"/>
    <cellStyle name="Normal 6" xfId="16"/>
    <cellStyle name="Normal 7" xfId="17"/>
    <cellStyle name="Normal 7 2" xfId="31"/>
    <cellStyle name="Normal 8" xfId="25"/>
    <cellStyle name="Normal_MVD artabyug" xfId="28"/>
    <cellStyle name="Percent 2" xfId="18"/>
    <cellStyle name="SN_241" xfId="27"/>
    <cellStyle name="SN_b" xfId="26"/>
    <cellStyle name="Style 1" xfId="19"/>
    <cellStyle name="Обычный 2" xfId="20"/>
    <cellStyle name="Обычный 3" xfId="21"/>
    <cellStyle name="Стиль 1" xfId="22"/>
    <cellStyle name="Финансовый 2" xfId="23"/>
    <cellStyle name="Финансовый 3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G21"/>
  <sheetViews>
    <sheetView topLeftCell="A4" workbookViewId="0">
      <selection activeCell="A14" sqref="A14"/>
    </sheetView>
  </sheetViews>
  <sheetFormatPr defaultRowHeight="17.7" x14ac:dyDescent="0.35"/>
  <cols>
    <col min="1" max="1" width="88.375" style="83" customWidth="1"/>
    <col min="2" max="2" width="35.625" style="83" customWidth="1"/>
    <col min="3" max="3" width="28.375" style="83" customWidth="1"/>
    <col min="4" max="256" width="9.125" style="83"/>
    <col min="257" max="257" width="88.375" style="83" customWidth="1"/>
    <col min="258" max="258" width="35.625" style="83" customWidth="1"/>
    <col min="259" max="259" width="28.375" style="83" customWidth="1"/>
    <col min="260" max="512" width="9.125" style="83"/>
    <col min="513" max="513" width="88.375" style="83" customWidth="1"/>
    <col min="514" max="514" width="35.625" style="83" customWidth="1"/>
    <col min="515" max="515" width="28.375" style="83" customWidth="1"/>
    <col min="516" max="768" width="9.125" style="83"/>
    <col min="769" max="769" width="88.375" style="83" customWidth="1"/>
    <col min="770" max="770" width="35.625" style="83" customWidth="1"/>
    <col min="771" max="771" width="28.375" style="83" customWidth="1"/>
    <col min="772" max="1024" width="9.125" style="83"/>
    <col min="1025" max="1025" width="88.375" style="83" customWidth="1"/>
    <col min="1026" max="1026" width="35.625" style="83" customWidth="1"/>
    <col min="1027" max="1027" width="28.375" style="83" customWidth="1"/>
    <col min="1028" max="1280" width="9.125" style="83"/>
    <col min="1281" max="1281" width="88.375" style="83" customWidth="1"/>
    <col min="1282" max="1282" width="35.625" style="83" customWidth="1"/>
    <col min="1283" max="1283" width="28.375" style="83" customWidth="1"/>
    <col min="1284" max="1536" width="9.125" style="83"/>
    <col min="1537" max="1537" width="88.375" style="83" customWidth="1"/>
    <col min="1538" max="1538" width="35.625" style="83" customWidth="1"/>
    <col min="1539" max="1539" width="28.375" style="83" customWidth="1"/>
    <col min="1540" max="1792" width="9.125" style="83"/>
    <col min="1793" max="1793" width="88.375" style="83" customWidth="1"/>
    <col min="1794" max="1794" width="35.625" style="83" customWidth="1"/>
    <col min="1795" max="1795" width="28.375" style="83" customWidth="1"/>
    <col min="1796" max="2048" width="9.125" style="83"/>
    <col min="2049" max="2049" width="88.375" style="83" customWidth="1"/>
    <col min="2050" max="2050" width="35.625" style="83" customWidth="1"/>
    <col min="2051" max="2051" width="28.375" style="83" customWidth="1"/>
    <col min="2052" max="2304" width="9.125" style="83"/>
    <col min="2305" max="2305" width="88.375" style="83" customWidth="1"/>
    <col min="2306" max="2306" width="35.625" style="83" customWidth="1"/>
    <col min="2307" max="2307" width="28.375" style="83" customWidth="1"/>
    <col min="2308" max="2560" width="9.125" style="83"/>
    <col min="2561" max="2561" width="88.375" style="83" customWidth="1"/>
    <col min="2562" max="2562" width="35.625" style="83" customWidth="1"/>
    <col min="2563" max="2563" width="28.375" style="83" customWidth="1"/>
    <col min="2564" max="2816" width="9.125" style="83"/>
    <col min="2817" max="2817" width="88.375" style="83" customWidth="1"/>
    <col min="2818" max="2818" width="35.625" style="83" customWidth="1"/>
    <col min="2819" max="2819" width="28.375" style="83" customWidth="1"/>
    <col min="2820" max="3072" width="9.125" style="83"/>
    <col min="3073" max="3073" width="88.375" style="83" customWidth="1"/>
    <col min="3074" max="3074" width="35.625" style="83" customWidth="1"/>
    <col min="3075" max="3075" width="28.375" style="83" customWidth="1"/>
    <col min="3076" max="3328" width="9.125" style="83"/>
    <col min="3329" max="3329" width="88.375" style="83" customWidth="1"/>
    <col min="3330" max="3330" width="35.625" style="83" customWidth="1"/>
    <col min="3331" max="3331" width="28.375" style="83" customWidth="1"/>
    <col min="3332" max="3584" width="9.125" style="83"/>
    <col min="3585" max="3585" width="88.375" style="83" customWidth="1"/>
    <col min="3586" max="3586" width="35.625" style="83" customWidth="1"/>
    <col min="3587" max="3587" width="28.375" style="83" customWidth="1"/>
    <col min="3588" max="3840" width="9.125" style="83"/>
    <col min="3841" max="3841" width="88.375" style="83" customWidth="1"/>
    <col min="3842" max="3842" width="35.625" style="83" customWidth="1"/>
    <col min="3843" max="3843" width="28.375" style="83" customWidth="1"/>
    <col min="3844" max="4096" width="9.125" style="83"/>
    <col min="4097" max="4097" width="88.375" style="83" customWidth="1"/>
    <col min="4098" max="4098" width="35.625" style="83" customWidth="1"/>
    <col min="4099" max="4099" width="28.375" style="83" customWidth="1"/>
    <col min="4100" max="4352" width="9.125" style="83"/>
    <col min="4353" max="4353" width="88.375" style="83" customWidth="1"/>
    <col min="4354" max="4354" width="35.625" style="83" customWidth="1"/>
    <col min="4355" max="4355" width="28.375" style="83" customWidth="1"/>
    <col min="4356" max="4608" width="9.125" style="83"/>
    <col min="4609" max="4609" width="88.375" style="83" customWidth="1"/>
    <col min="4610" max="4610" width="35.625" style="83" customWidth="1"/>
    <col min="4611" max="4611" width="28.375" style="83" customWidth="1"/>
    <col min="4612" max="4864" width="9.125" style="83"/>
    <col min="4865" max="4865" width="88.375" style="83" customWidth="1"/>
    <col min="4866" max="4866" width="35.625" style="83" customWidth="1"/>
    <col min="4867" max="4867" width="28.375" style="83" customWidth="1"/>
    <col min="4868" max="5120" width="9.125" style="83"/>
    <col min="5121" max="5121" width="88.375" style="83" customWidth="1"/>
    <col min="5122" max="5122" width="35.625" style="83" customWidth="1"/>
    <col min="5123" max="5123" width="28.375" style="83" customWidth="1"/>
    <col min="5124" max="5376" width="9.125" style="83"/>
    <col min="5377" max="5377" width="88.375" style="83" customWidth="1"/>
    <col min="5378" max="5378" width="35.625" style="83" customWidth="1"/>
    <col min="5379" max="5379" width="28.375" style="83" customWidth="1"/>
    <col min="5380" max="5632" width="9.125" style="83"/>
    <col min="5633" max="5633" width="88.375" style="83" customWidth="1"/>
    <col min="5634" max="5634" width="35.625" style="83" customWidth="1"/>
    <col min="5635" max="5635" width="28.375" style="83" customWidth="1"/>
    <col min="5636" max="5888" width="9.125" style="83"/>
    <col min="5889" max="5889" width="88.375" style="83" customWidth="1"/>
    <col min="5890" max="5890" width="35.625" style="83" customWidth="1"/>
    <col min="5891" max="5891" width="28.375" style="83" customWidth="1"/>
    <col min="5892" max="6144" width="9.125" style="83"/>
    <col min="6145" max="6145" width="88.375" style="83" customWidth="1"/>
    <col min="6146" max="6146" width="35.625" style="83" customWidth="1"/>
    <col min="6147" max="6147" width="28.375" style="83" customWidth="1"/>
    <col min="6148" max="6400" width="9.125" style="83"/>
    <col min="6401" max="6401" width="88.375" style="83" customWidth="1"/>
    <col min="6402" max="6402" width="35.625" style="83" customWidth="1"/>
    <col min="6403" max="6403" width="28.375" style="83" customWidth="1"/>
    <col min="6404" max="6656" width="9.125" style="83"/>
    <col min="6657" max="6657" width="88.375" style="83" customWidth="1"/>
    <col min="6658" max="6658" width="35.625" style="83" customWidth="1"/>
    <col min="6659" max="6659" width="28.375" style="83" customWidth="1"/>
    <col min="6660" max="6912" width="9.125" style="83"/>
    <col min="6913" max="6913" width="88.375" style="83" customWidth="1"/>
    <col min="6914" max="6914" width="35.625" style="83" customWidth="1"/>
    <col min="6915" max="6915" width="28.375" style="83" customWidth="1"/>
    <col min="6916" max="7168" width="9.125" style="83"/>
    <col min="7169" max="7169" width="88.375" style="83" customWidth="1"/>
    <col min="7170" max="7170" width="35.625" style="83" customWidth="1"/>
    <col min="7171" max="7171" width="28.375" style="83" customWidth="1"/>
    <col min="7172" max="7424" width="9.125" style="83"/>
    <col min="7425" max="7425" width="88.375" style="83" customWidth="1"/>
    <col min="7426" max="7426" width="35.625" style="83" customWidth="1"/>
    <col min="7427" max="7427" width="28.375" style="83" customWidth="1"/>
    <col min="7428" max="7680" width="9.125" style="83"/>
    <col min="7681" max="7681" width="88.375" style="83" customWidth="1"/>
    <col min="7682" max="7682" width="35.625" style="83" customWidth="1"/>
    <col min="7683" max="7683" width="28.375" style="83" customWidth="1"/>
    <col min="7684" max="7936" width="9.125" style="83"/>
    <col min="7937" max="7937" width="88.375" style="83" customWidth="1"/>
    <col min="7938" max="7938" width="35.625" style="83" customWidth="1"/>
    <col min="7939" max="7939" width="28.375" style="83" customWidth="1"/>
    <col min="7940" max="8192" width="9.125" style="83"/>
    <col min="8193" max="8193" width="88.375" style="83" customWidth="1"/>
    <col min="8194" max="8194" width="35.625" style="83" customWidth="1"/>
    <col min="8195" max="8195" width="28.375" style="83" customWidth="1"/>
    <col min="8196" max="8448" width="9.125" style="83"/>
    <col min="8449" max="8449" width="88.375" style="83" customWidth="1"/>
    <col min="8450" max="8450" width="35.625" style="83" customWidth="1"/>
    <col min="8451" max="8451" width="28.375" style="83" customWidth="1"/>
    <col min="8452" max="8704" width="9.125" style="83"/>
    <col min="8705" max="8705" width="88.375" style="83" customWidth="1"/>
    <col min="8706" max="8706" width="35.625" style="83" customWidth="1"/>
    <col min="8707" max="8707" width="28.375" style="83" customWidth="1"/>
    <col min="8708" max="8960" width="9.125" style="83"/>
    <col min="8961" max="8961" width="88.375" style="83" customWidth="1"/>
    <col min="8962" max="8962" width="35.625" style="83" customWidth="1"/>
    <col min="8963" max="8963" width="28.375" style="83" customWidth="1"/>
    <col min="8964" max="9216" width="9.125" style="83"/>
    <col min="9217" max="9217" width="88.375" style="83" customWidth="1"/>
    <col min="9218" max="9218" width="35.625" style="83" customWidth="1"/>
    <col min="9219" max="9219" width="28.375" style="83" customWidth="1"/>
    <col min="9220" max="9472" width="9.125" style="83"/>
    <col min="9473" max="9473" width="88.375" style="83" customWidth="1"/>
    <col min="9474" max="9474" width="35.625" style="83" customWidth="1"/>
    <col min="9475" max="9475" width="28.375" style="83" customWidth="1"/>
    <col min="9476" max="9728" width="9.125" style="83"/>
    <col min="9729" max="9729" width="88.375" style="83" customWidth="1"/>
    <col min="9730" max="9730" width="35.625" style="83" customWidth="1"/>
    <col min="9731" max="9731" width="28.375" style="83" customWidth="1"/>
    <col min="9732" max="9984" width="9.125" style="83"/>
    <col min="9985" max="9985" width="88.375" style="83" customWidth="1"/>
    <col min="9986" max="9986" width="35.625" style="83" customWidth="1"/>
    <col min="9987" max="9987" width="28.375" style="83" customWidth="1"/>
    <col min="9988" max="10240" width="9.125" style="83"/>
    <col min="10241" max="10241" width="88.375" style="83" customWidth="1"/>
    <col min="10242" max="10242" width="35.625" style="83" customWidth="1"/>
    <col min="10243" max="10243" width="28.375" style="83" customWidth="1"/>
    <col min="10244" max="10496" width="9.125" style="83"/>
    <col min="10497" max="10497" width="88.375" style="83" customWidth="1"/>
    <col min="10498" max="10498" width="35.625" style="83" customWidth="1"/>
    <col min="10499" max="10499" width="28.375" style="83" customWidth="1"/>
    <col min="10500" max="10752" width="9.125" style="83"/>
    <col min="10753" max="10753" width="88.375" style="83" customWidth="1"/>
    <col min="10754" max="10754" width="35.625" style="83" customWidth="1"/>
    <col min="10755" max="10755" width="28.375" style="83" customWidth="1"/>
    <col min="10756" max="11008" width="9.125" style="83"/>
    <col min="11009" max="11009" width="88.375" style="83" customWidth="1"/>
    <col min="11010" max="11010" width="35.625" style="83" customWidth="1"/>
    <col min="11011" max="11011" width="28.375" style="83" customWidth="1"/>
    <col min="11012" max="11264" width="9.125" style="83"/>
    <col min="11265" max="11265" width="88.375" style="83" customWidth="1"/>
    <col min="11266" max="11266" width="35.625" style="83" customWidth="1"/>
    <col min="11267" max="11267" width="28.375" style="83" customWidth="1"/>
    <col min="11268" max="11520" width="9.125" style="83"/>
    <col min="11521" max="11521" width="88.375" style="83" customWidth="1"/>
    <col min="11522" max="11522" width="35.625" style="83" customWidth="1"/>
    <col min="11523" max="11523" width="28.375" style="83" customWidth="1"/>
    <col min="11524" max="11776" width="9.125" style="83"/>
    <col min="11777" max="11777" width="88.375" style="83" customWidth="1"/>
    <col min="11778" max="11778" width="35.625" style="83" customWidth="1"/>
    <col min="11779" max="11779" width="28.375" style="83" customWidth="1"/>
    <col min="11780" max="12032" width="9.125" style="83"/>
    <col min="12033" max="12033" width="88.375" style="83" customWidth="1"/>
    <col min="12034" max="12034" width="35.625" style="83" customWidth="1"/>
    <col min="12035" max="12035" width="28.375" style="83" customWidth="1"/>
    <col min="12036" max="12288" width="9.125" style="83"/>
    <col min="12289" max="12289" width="88.375" style="83" customWidth="1"/>
    <col min="12290" max="12290" width="35.625" style="83" customWidth="1"/>
    <col min="12291" max="12291" width="28.375" style="83" customWidth="1"/>
    <col min="12292" max="12544" width="9.125" style="83"/>
    <col min="12545" max="12545" width="88.375" style="83" customWidth="1"/>
    <col min="12546" max="12546" width="35.625" style="83" customWidth="1"/>
    <col min="12547" max="12547" width="28.375" style="83" customWidth="1"/>
    <col min="12548" max="12800" width="9.125" style="83"/>
    <col min="12801" max="12801" width="88.375" style="83" customWidth="1"/>
    <col min="12802" max="12802" width="35.625" style="83" customWidth="1"/>
    <col min="12803" max="12803" width="28.375" style="83" customWidth="1"/>
    <col min="12804" max="13056" width="9.125" style="83"/>
    <col min="13057" max="13057" width="88.375" style="83" customWidth="1"/>
    <col min="13058" max="13058" width="35.625" style="83" customWidth="1"/>
    <col min="13059" max="13059" width="28.375" style="83" customWidth="1"/>
    <col min="13060" max="13312" width="9.125" style="83"/>
    <col min="13313" max="13313" width="88.375" style="83" customWidth="1"/>
    <col min="13314" max="13314" width="35.625" style="83" customWidth="1"/>
    <col min="13315" max="13315" width="28.375" style="83" customWidth="1"/>
    <col min="13316" max="13568" width="9.125" style="83"/>
    <col min="13569" max="13569" width="88.375" style="83" customWidth="1"/>
    <col min="13570" max="13570" width="35.625" style="83" customWidth="1"/>
    <col min="13571" max="13571" width="28.375" style="83" customWidth="1"/>
    <col min="13572" max="13824" width="9.125" style="83"/>
    <col min="13825" max="13825" width="88.375" style="83" customWidth="1"/>
    <col min="13826" max="13826" width="35.625" style="83" customWidth="1"/>
    <col min="13827" max="13827" width="28.375" style="83" customWidth="1"/>
    <col min="13828" max="14080" width="9.125" style="83"/>
    <col min="14081" max="14081" width="88.375" style="83" customWidth="1"/>
    <col min="14082" max="14082" width="35.625" style="83" customWidth="1"/>
    <col min="14083" max="14083" width="28.375" style="83" customWidth="1"/>
    <col min="14084" max="14336" width="9.125" style="83"/>
    <col min="14337" max="14337" width="88.375" style="83" customWidth="1"/>
    <col min="14338" max="14338" width="35.625" style="83" customWidth="1"/>
    <col min="14339" max="14339" width="28.375" style="83" customWidth="1"/>
    <col min="14340" max="14592" width="9.125" style="83"/>
    <col min="14593" max="14593" width="88.375" style="83" customWidth="1"/>
    <col min="14594" max="14594" width="35.625" style="83" customWidth="1"/>
    <col min="14595" max="14595" width="28.375" style="83" customWidth="1"/>
    <col min="14596" max="14848" width="9.125" style="83"/>
    <col min="14849" max="14849" width="88.375" style="83" customWidth="1"/>
    <col min="14850" max="14850" width="35.625" style="83" customWidth="1"/>
    <col min="14851" max="14851" width="28.375" style="83" customWidth="1"/>
    <col min="14852" max="15104" width="9.125" style="83"/>
    <col min="15105" max="15105" width="88.375" style="83" customWidth="1"/>
    <col min="15106" max="15106" width="35.625" style="83" customWidth="1"/>
    <col min="15107" max="15107" width="28.375" style="83" customWidth="1"/>
    <col min="15108" max="15360" width="9.125" style="83"/>
    <col min="15361" max="15361" width="88.375" style="83" customWidth="1"/>
    <col min="15362" max="15362" width="35.625" style="83" customWidth="1"/>
    <col min="15363" max="15363" width="28.375" style="83" customWidth="1"/>
    <col min="15364" max="15616" width="9.125" style="83"/>
    <col min="15617" max="15617" width="88.375" style="83" customWidth="1"/>
    <col min="15618" max="15618" width="35.625" style="83" customWidth="1"/>
    <col min="15619" max="15619" width="28.375" style="83" customWidth="1"/>
    <col min="15620" max="15872" width="9.125" style="83"/>
    <col min="15873" max="15873" width="88.375" style="83" customWidth="1"/>
    <col min="15874" max="15874" width="35.625" style="83" customWidth="1"/>
    <col min="15875" max="15875" width="28.375" style="83" customWidth="1"/>
    <col min="15876" max="16128" width="9.125" style="83"/>
    <col min="16129" max="16129" width="88.375" style="83" customWidth="1"/>
    <col min="16130" max="16130" width="35.625" style="83" customWidth="1"/>
    <col min="16131" max="16131" width="28.375" style="83" customWidth="1"/>
    <col min="16132" max="16384" width="9.125" style="83"/>
  </cols>
  <sheetData>
    <row r="1" spans="1:241" x14ac:dyDescent="0.35">
      <c r="A1" s="82"/>
      <c r="B1" s="82" t="s">
        <v>79</v>
      </c>
    </row>
    <row r="2" spans="1:241" x14ac:dyDescent="0.35">
      <c r="A2" s="82"/>
      <c r="B2" s="82" t="s">
        <v>0</v>
      </c>
      <c r="C2" s="84"/>
    </row>
    <row r="3" spans="1:241" s="89" customFormat="1" x14ac:dyDescent="0.35">
      <c r="A3" s="82"/>
      <c r="B3" s="82" t="s">
        <v>128</v>
      </c>
      <c r="C3" s="85"/>
      <c r="D3" s="86"/>
      <c r="E3" s="87"/>
      <c r="F3" s="88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90"/>
      <c r="DK3" s="90"/>
      <c r="DL3" s="90"/>
      <c r="DM3" s="90"/>
      <c r="DN3" s="90"/>
      <c r="DO3" s="90"/>
      <c r="DP3" s="90"/>
      <c r="DQ3" s="90"/>
      <c r="DR3" s="90"/>
      <c r="DS3" s="90"/>
      <c r="DT3" s="90"/>
      <c r="DU3" s="90"/>
      <c r="DV3" s="90"/>
      <c r="DW3" s="90"/>
      <c r="DX3" s="90"/>
      <c r="DY3" s="90"/>
      <c r="DZ3" s="90"/>
      <c r="EA3" s="90"/>
      <c r="EB3" s="90"/>
      <c r="EC3" s="90"/>
      <c r="ED3" s="90"/>
      <c r="EE3" s="90"/>
      <c r="EF3" s="90"/>
      <c r="EG3" s="90"/>
      <c r="EH3" s="90"/>
      <c r="EI3" s="90"/>
      <c r="EJ3" s="90"/>
      <c r="EK3" s="90"/>
      <c r="EL3" s="90"/>
      <c r="EM3" s="90"/>
      <c r="EN3" s="90"/>
      <c r="EO3" s="90"/>
      <c r="EP3" s="90"/>
      <c r="EQ3" s="90"/>
      <c r="ER3" s="90"/>
      <c r="ES3" s="90"/>
      <c r="ET3" s="90"/>
      <c r="EU3" s="90"/>
      <c r="EV3" s="90"/>
      <c r="EW3" s="90"/>
      <c r="EX3" s="90"/>
      <c r="EY3" s="90"/>
      <c r="EZ3" s="90"/>
      <c r="FA3" s="90"/>
      <c r="FB3" s="90"/>
      <c r="FC3" s="90"/>
      <c r="FD3" s="90"/>
      <c r="FE3" s="90"/>
      <c r="FF3" s="90"/>
      <c r="FG3" s="90"/>
      <c r="FH3" s="90"/>
      <c r="FI3" s="90"/>
      <c r="FJ3" s="90"/>
      <c r="FK3" s="90"/>
      <c r="FL3" s="90"/>
      <c r="FM3" s="90"/>
      <c r="FN3" s="90"/>
      <c r="FO3" s="90"/>
      <c r="FP3" s="90"/>
      <c r="FQ3" s="90"/>
      <c r="FR3" s="90"/>
      <c r="FS3" s="90"/>
      <c r="FT3" s="90"/>
      <c r="FU3" s="90"/>
      <c r="FV3" s="90"/>
      <c r="FW3" s="90"/>
      <c r="FX3" s="90"/>
      <c r="FY3" s="90"/>
      <c r="FZ3" s="90"/>
      <c r="GA3" s="90"/>
      <c r="GB3" s="90"/>
      <c r="GC3" s="90"/>
      <c r="GD3" s="90"/>
      <c r="GE3" s="90"/>
      <c r="GF3" s="90"/>
      <c r="GG3" s="90"/>
      <c r="GH3" s="90"/>
      <c r="GI3" s="90"/>
      <c r="GJ3" s="90"/>
      <c r="GK3" s="90"/>
      <c r="GL3" s="90"/>
      <c r="GM3" s="90"/>
      <c r="GN3" s="90"/>
      <c r="GO3" s="90"/>
      <c r="GP3" s="90"/>
      <c r="GQ3" s="90"/>
      <c r="GR3" s="90"/>
      <c r="GS3" s="90"/>
      <c r="GT3" s="90"/>
      <c r="GU3" s="90"/>
      <c r="GV3" s="90"/>
      <c r="GW3" s="90"/>
      <c r="GX3" s="90"/>
      <c r="GY3" s="90"/>
      <c r="GZ3" s="90"/>
      <c r="HA3" s="90"/>
      <c r="HB3" s="90"/>
      <c r="HC3" s="90"/>
      <c r="HD3" s="90"/>
      <c r="HE3" s="90"/>
      <c r="HF3" s="90"/>
      <c r="HG3" s="90"/>
      <c r="HH3" s="90"/>
      <c r="HI3" s="90"/>
      <c r="HJ3" s="90"/>
      <c r="HK3" s="90"/>
      <c r="HL3" s="90"/>
      <c r="HM3" s="90"/>
      <c r="HN3" s="90"/>
      <c r="HO3" s="90"/>
      <c r="HP3" s="90"/>
      <c r="HQ3" s="90"/>
      <c r="HR3" s="90"/>
      <c r="HS3" s="90"/>
      <c r="HT3" s="90"/>
      <c r="HU3" s="90"/>
      <c r="HV3" s="90"/>
      <c r="HW3" s="90"/>
      <c r="HX3" s="90"/>
      <c r="HY3" s="90"/>
      <c r="HZ3" s="90"/>
      <c r="IA3" s="90"/>
      <c r="IB3" s="90"/>
      <c r="IC3" s="90"/>
      <c r="ID3" s="90"/>
      <c r="IE3" s="90"/>
      <c r="IF3" s="90"/>
      <c r="IG3" s="90"/>
    </row>
    <row r="4" spans="1:241" s="89" customFormat="1" x14ac:dyDescent="0.35">
      <c r="A4" s="91"/>
      <c r="B4" s="92"/>
      <c r="C4" s="85"/>
      <c r="D4" s="85"/>
      <c r="E4" s="85"/>
      <c r="F4" s="85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  <c r="GS4" s="90"/>
      <c r="GT4" s="90"/>
      <c r="GU4" s="90"/>
      <c r="GV4" s="90"/>
      <c r="GW4" s="90"/>
      <c r="GX4" s="90"/>
      <c r="GY4" s="90"/>
      <c r="GZ4" s="90"/>
      <c r="HA4" s="90"/>
      <c r="HB4" s="90"/>
      <c r="HC4" s="90"/>
      <c r="HD4" s="90"/>
      <c r="HE4" s="90"/>
      <c r="HF4" s="90"/>
      <c r="HG4" s="90"/>
      <c r="HH4" s="90"/>
      <c r="HI4" s="90"/>
      <c r="HJ4" s="90"/>
      <c r="HK4" s="90"/>
      <c r="HL4" s="90"/>
      <c r="HM4" s="90"/>
      <c r="HN4" s="90"/>
      <c r="HO4" s="90"/>
      <c r="HP4" s="90"/>
      <c r="HQ4" s="90"/>
      <c r="HR4" s="90"/>
      <c r="HS4" s="90"/>
      <c r="HT4" s="90"/>
      <c r="HU4" s="90"/>
      <c r="HV4" s="90"/>
      <c r="HW4" s="90"/>
      <c r="HX4" s="90"/>
      <c r="HY4" s="90"/>
      <c r="HZ4" s="90"/>
      <c r="IA4" s="90"/>
      <c r="IB4" s="90"/>
      <c r="IC4" s="90"/>
      <c r="ID4" s="90"/>
      <c r="IE4" s="90"/>
      <c r="IF4" s="90"/>
      <c r="IG4" s="90"/>
    </row>
    <row r="5" spans="1:241" s="89" customFormat="1" ht="46.55" customHeight="1" x14ac:dyDescent="0.35">
      <c r="A5" s="126" t="s">
        <v>80</v>
      </c>
      <c r="B5" s="126"/>
      <c r="C5" s="93"/>
      <c r="D5" s="94"/>
      <c r="E5" s="94"/>
      <c r="F5" s="94"/>
      <c r="G5" s="94"/>
      <c r="H5" s="94"/>
    </row>
    <row r="7" spans="1:241" ht="27" customHeight="1" x14ac:dyDescent="0.35">
      <c r="A7" s="95"/>
      <c r="B7" s="96" t="s">
        <v>81</v>
      </c>
      <c r="C7" s="97"/>
    </row>
    <row r="8" spans="1:241" ht="64.55" customHeight="1" x14ac:dyDescent="0.35">
      <c r="A8" s="98"/>
      <c r="B8" s="99" t="s">
        <v>82</v>
      </c>
      <c r="C8" s="100"/>
    </row>
    <row r="9" spans="1:241" ht="35.35" customHeight="1" x14ac:dyDescent="0.35">
      <c r="A9" s="101" t="s">
        <v>83</v>
      </c>
      <c r="B9" s="107">
        <v>523400</v>
      </c>
      <c r="C9" s="100"/>
    </row>
    <row r="10" spans="1:241" ht="35.35" customHeight="1" x14ac:dyDescent="0.35">
      <c r="A10" s="101" t="s">
        <v>84</v>
      </c>
      <c r="B10" s="107">
        <v>523400</v>
      </c>
      <c r="C10" s="100"/>
    </row>
    <row r="11" spans="1:241" ht="35.35" customHeight="1" x14ac:dyDescent="0.35">
      <c r="A11" s="101" t="s">
        <v>85</v>
      </c>
      <c r="B11" s="102">
        <f>B9-B10</f>
        <v>0</v>
      </c>
      <c r="C11" s="100"/>
    </row>
    <row r="12" spans="1:241" x14ac:dyDescent="0.35">
      <c r="A12" s="95"/>
      <c r="B12" s="100"/>
      <c r="C12" s="100"/>
    </row>
    <row r="13" spans="1:241" x14ac:dyDescent="0.35">
      <c r="A13" s="95"/>
      <c r="B13" s="100"/>
      <c r="C13" s="100"/>
    </row>
    <row r="14" spans="1:241" x14ac:dyDescent="0.35">
      <c r="A14" s="95"/>
      <c r="B14" s="100"/>
      <c r="C14" s="100"/>
    </row>
    <row r="15" spans="1:241" x14ac:dyDescent="0.35">
      <c r="A15" s="95"/>
      <c r="B15" s="100"/>
      <c r="C15" s="100"/>
    </row>
    <row r="16" spans="1:241" x14ac:dyDescent="0.35">
      <c r="A16" s="95"/>
      <c r="B16" s="100"/>
      <c r="C16" s="100"/>
    </row>
    <row r="17" spans="1:3" x14ac:dyDescent="0.35">
      <c r="A17" s="95"/>
      <c r="B17" s="100"/>
      <c r="C17" s="100"/>
    </row>
    <row r="18" spans="1:3" x14ac:dyDescent="0.35">
      <c r="A18" s="95"/>
      <c r="B18" s="100"/>
      <c r="C18" s="100"/>
    </row>
    <row r="19" spans="1:3" x14ac:dyDescent="0.35">
      <c r="A19" s="95"/>
      <c r="B19" s="100"/>
      <c r="C19" s="100"/>
    </row>
    <row r="20" spans="1:3" x14ac:dyDescent="0.35">
      <c r="A20" s="95"/>
      <c r="B20" s="100"/>
      <c r="C20" s="100"/>
    </row>
    <row r="21" spans="1:3" x14ac:dyDescent="0.35">
      <c r="A21" s="95"/>
      <c r="B21" s="100"/>
      <c r="C21" s="100"/>
    </row>
  </sheetData>
  <mergeCells count="1">
    <mergeCell ref="A5:B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selection activeCell="C17" sqref="C17"/>
    </sheetView>
  </sheetViews>
  <sheetFormatPr defaultRowHeight="17.7" x14ac:dyDescent="0.35"/>
  <cols>
    <col min="1" max="1" width="88.375" style="83" customWidth="1"/>
    <col min="2" max="2" width="19" style="83" customWidth="1"/>
    <col min="3" max="3" width="18.875" style="83" bestFit="1" customWidth="1"/>
    <col min="4" max="256" width="9.125" style="83"/>
    <col min="257" max="257" width="88.375" style="83" customWidth="1"/>
    <col min="258" max="258" width="19" style="83" customWidth="1"/>
    <col min="259" max="259" width="18.875" style="83" bestFit="1" customWidth="1"/>
    <col min="260" max="512" width="9.125" style="83"/>
    <col min="513" max="513" width="88.375" style="83" customWidth="1"/>
    <col min="514" max="514" width="19" style="83" customWidth="1"/>
    <col min="515" max="515" width="18.875" style="83" bestFit="1" customWidth="1"/>
    <col min="516" max="768" width="9.125" style="83"/>
    <col min="769" max="769" width="88.375" style="83" customWidth="1"/>
    <col min="770" max="770" width="19" style="83" customWidth="1"/>
    <col min="771" max="771" width="18.875" style="83" bestFit="1" customWidth="1"/>
    <col min="772" max="1024" width="9.125" style="83"/>
    <col min="1025" max="1025" width="88.375" style="83" customWidth="1"/>
    <col min="1026" max="1026" width="19" style="83" customWidth="1"/>
    <col min="1027" max="1027" width="18.875" style="83" bestFit="1" customWidth="1"/>
    <col min="1028" max="1280" width="9.125" style="83"/>
    <col min="1281" max="1281" width="88.375" style="83" customWidth="1"/>
    <col min="1282" max="1282" width="19" style="83" customWidth="1"/>
    <col min="1283" max="1283" width="18.875" style="83" bestFit="1" customWidth="1"/>
    <col min="1284" max="1536" width="9.125" style="83"/>
    <col min="1537" max="1537" width="88.375" style="83" customWidth="1"/>
    <col min="1538" max="1538" width="19" style="83" customWidth="1"/>
    <col min="1539" max="1539" width="18.875" style="83" bestFit="1" customWidth="1"/>
    <col min="1540" max="1792" width="9.125" style="83"/>
    <col min="1793" max="1793" width="88.375" style="83" customWidth="1"/>
    <col min="1794" max="1794" width="19" style="83" customWidth="1"/>
    <col min="1795" max="1795" width="18.875" style="83" bestFit="1" customWidth="1"/>
    <col min="1796" max="2048" width="9.125" style="83"/>
    <col min="2049" max="2049" width="88.375" style="83" customWidth="1"/>
    <col min="2050" max="2050" width="19" style="83" customWidth="1"/>
    <col min="2051" max="2051" width="18.875" style="83" bestFit="1" customWidth="1"/>
    <col min="2052" max="2304" width="9.125" style="83"/>
    <col min="2305" max="2305" width="88.375" style="83" customWidth="1"/>
    <col min="2306" max="2306" width="19" style="83" customWidth="1"/>
    <col min="2307" max="2307" width="18.875" style="83" bestFit="1" customWidth="1"/>
    <col min="2308" max="2560" width="9.125" style="83"/>
    <col min="2561" max="2561" width="88.375" style="83" customWidth="1"/>
    <col min="2562" max="2562" width="19" style="83" customWidth="1"/>
    <col min="2563" max="2563" width="18.875" style="83" bestFit="1" customWidth="1"/>
    <col min="2564" max="2816" width="9.125" style="83"/>
    <col min="2817" max="2817" width="88.375" style="83" customWidth="1"/>
    <col min="2818" max="2818" width="19" style="83" customWidth="1"/>
    <col min="2819" max="2819" width="18.875" style="83" bestFit="1" customWidth="1"/>
    <col min="2820" max="3072" width="9.125" style="83"/>
    <col min="3073" max="3073" width="88.375" style="83" customWidth="1"/>
    <col min="3074" max="3074" width="19" style="83" customWidth="1"/>
    <col min="3075" max="3075" width="18.875" style="83" bestFit="1" customWidth="1"/>
    <col min="3076" max="3328" width="9.125" style="83"/>
    <col min="3329" max="3329" width="88.375" style="83" customWidth="1"/>
    <col min="3330" max="3330" width="19" style="83" customWidth="1"/>
    <col min="3331" max="3331" width="18.875" style="83" bestFit="1" customWidth="1"/>
    <col min="3332" max="3584" width="9.125" style="83"/>
    <col min="3585" max="3585" width="88.375" style="83" customWidth="1"/>
    <col min="3586" max="3586" width="19" style="83" customWidth="1"/>
    <col min="3587" max="3587" width="18.875" style="83" bestFit="1" customWidth="1"/>
    <col min="3588" max="3840" width="9.125" style="83"/>
    <col min="3841" max="3841" width="88.375" style="83" customWidth="1"/>
    <col min="3842" max="3842" width="19" style="83" customWidth="1"/>
    <col min="3843" max="3843" width="18.875" style="83" bestFit="1" customWidth="1"/>
    <col min="3844" max="4096" width="9.125" style="83"/>
    <col min="4097" max="4097" width="88.375" style="83" customWidth="1"/>
    <col min="4098" max="4098" width="19" style="83" customWidth="1"/>
    <col min="4099" max="4099" width="18.875" style="83" bestFit="1" customWidth="1"/>
    <col min="4100" max="4352" width="9.125" style="83"/>
    <col min="4353" max="4353" width="88.375" style="83" customWidth="1"/>
    <col min="4354" max="4354" width="19" style="83" customWidth="1"/>
    <col min="4355" max="4355" width="18.875" style="83" bestFit="1" customWidth="1"/>
    <col min="4356" max="4608" width="9.125" style="83"/>
    <col min="4609" max="4609" width="88.375" style="83" customWidth="1"/>
    <col min="4610" max="4610" width="19" style="83" customWidth="1"/>
    <col min="4611" max="4611" width="18.875" style="83" bestFit="1" customWidth="1"/>
    <col min="4612" max="4864" width="9.125" style="83"/>
    <col min="4865" max="4865" width="88.375" style="83" customWidth="1"/>
    <col min="4866" max="4866" width="19" style="83" customWidth="1"/>
    <col min="4867" max="4867" width="18.875" style="83" bestFit="1" customWidth="1"/>
    <col min="4868" max="5120" width="9.125" style="83"/>
    <col min="5121" max="5121" width="88.375" style="83" customWidth="1"/>
    <col min="5122" max="5122" width="19" style="83" customWidth="1"/>
    <col min="5123" max="5123" width="18.875" style="83" bestFit="1" customWidth="1"/>
    <col min="5124" max="5376" width="9.125" style="83"/>
    <col min="5377" max="5377" width="88.375" style="83" customWidth="1"/>
    <col min="5378" max="5378" width="19" style="83" customWidth="1"/>
    <col min="5379" max="5379" width="18.875" style="83" bestFit="1" customWidth="1"/>
    <col min="5380" max="5632" width="9.125" style="83"/>
    <col min="5633" max="5633" width="88.375" style="83" customWidth="1"/>
    <col min="5634" max="5634" width="19" style="83" customWidth="1"/>
    <col min="5635" max="5635" width="18.875" style="83" bestFit="1" customWidth="1"/>
    <col min="5636" max="5888" width="9.125" style="83"/>
    <col min="5889" max="5889" width="88.375" style="83" customWidth="1"/>
    <col min="5890" max="5890" width="19" style="83" customWidth="1"/>
    <col min="5891" max="5891" width="18.875" style="83" bestFit="1" customWidth="1"/>
    <col min="5892" max="6144" width="9.125" style="83"/>
    <col min="6145" max="6145" width="88.375" style="83" customWidth="1"/>
    <col min="6146" max="6146" width="19" style="83" customWidth="1"/>
    <col min="6147" max="6147" width="18.875" style="83" bestFit="1" customWidth="1"/>
    <col min="6148" max="6400" width="9.125" style="83"/>
    <col min="6401" max="6401" width="88.375" style="83" customWidth="1"/>
    <col min="6402" max="6402" width="19" style="83" customWidth="1"/>
    <col min="6403" max="6403" width="18.875" style="83" bestFit="1" customWidth="1"/>
    <col min="6404" max="6656" width="9.125" style="83"/>
    <col min="6657" max="6657" width="88.375" style="83" customWidth="1"/>
    <col min="6658" max="6658" width="19" style="83" customWidth="1"/>
    <col min="6659" max="6659" width="18.875" style="83" bestFit="1" customWidth="1"/>
    <col min="6660" max="6912" width="9.125" style="83"/>
    <col min="6913" max="6913" width="88.375" style="83" customWidth="1"/>
    <col min="6914" max="6914" width="19" style="83" customWidth="1"/>
    <col min="6915" max="6915" width="18.875" style="83" bestFit="1" customWidth="1"/>
    <col min="6916" max="7168" width="9.125" style="83"/>
    <col min="7169" max="7169" width="88.375" style="83" customWidth="1"/>
    <col min="7170" max="7170" width="19" style="83" customWidth="1"/>
    <col min="7171" max="7171" width="18.875" style="83" bestFit="1" customWidth="1"/>
    <col min="7172" max="7424" width="9.125" style="83"/>
    <col min="7425" max="7425" width="88.375" style="83" customWidth="1"/>
    <col min="7426" max="7426" width="19" style="83" customWidth="1"/>
    <col min="7427" max="7427" width="18.875" style="83" bestFit="1" customWidth="1"/>
    <col min="7428" max="7680" width="9.125" style="83"/>
    <col min="7681" max="7681" width="88.375" style="83" customWidth="1"/>
    <col min="7682" max="7682" width="19" style="83" customWidth="1"/>
    <col min="7683" max="7683" width="18.875" style="83" bestFit="1" customWidth="1"/>
    <col min="7684" max="7936" width="9.125" style="83"/>
    <col min="7937" max="7937" width="88.375" style="83" customWidth="1"/>
    <col min="7938" max="7938" width="19" style="83" customWidth="1"/>
    <col min="7939" max="7939" width="18.875" style="83" bestFit="1" customWidth="1"/>
    <col min="7940" max="8192" width="9.125" style="83"/>
    <col min="8193" max="8193" width="88.375" style="83" customWidth="1"/>
    <col min="8194" max="8194" width="19" style="83" customWidth="1"/>
    <col min="8195" max="8195" width="18.875" style="83" bestFit="1" customWidth="1"/>
    <col min="8196" max="8448" width="9.125" style="83"/>
    <col min="8449" max="8449" width="88.375" style="83" customWidth="1"/>
    <col min="8450" max="8450" width="19" style="83" customWidth="1"/>
    <col min="8451" max="8451" width="18.875" style="83" bestFit="1" customWidth="1"/>
    <col min="8452" max="8704" width="9.125" style="83"/>
    <col min="8705" max="8705" width="88.375" style="83" customWidth="1"/>
    <col min="8706" max="8706" width="19" style="83" customWidth="1"/>
    <col min="8707" max="8707" width="18.875" style="83" bestFit="1" customWidth="1"/>
    <col min="8708" max="8960" width="9.125" style="83"/>
    <col min="8961" max="8961" width="88.375" style="83" customWidth="1"/>
    <col min="8962" max="8962" width="19" style="83" customWidth="1"/>
    <col min="8963" max="8963" width="18.875" style="83" bestFit="1" customWidth="1"/>
    <col min="8964" max="9216" width="9.125" style="83"/>
    <col min="9217" max="9217" width="88.375" style="83" customWidth="1"/>
    <col min="9218" max="9218" width="19" style="83" customWidth="1"/>
    <col min="9219" max="9219" width="18.875" style="83" bestFit="1" customWidth="1"/>
    <col min="9220" max="9472" width="9.125" style="83"/>
    <col min="9473" max="9473" width="88.375" style="83" customWidth="1"/>
    <col min="9474" max="9474" width="19" style="83" customWidth="1"/>
    <col min="9475" max="9475" width="18.875" style="83" bestFit="1" customWidth="1"/>
    <col min="9476" max="9728" width="9.125" style="83"/>
    <col min="9729" max="9729" width="88.375" style="83" customWidth="1"/>
    <col min="9730" max="9730" width="19" style="83" customWidth="1"/>
    <col min="9731" max="9731" width="18.875" style="83" bestFit="1" customWidth="1"/>
    <col min="9732" max="9984" width="9.125" style="83"/>
    <col min="9985" max="9985" width="88.375" style="83" customWidth="1"/>
    <col min="9986" max="9986" width="19" style="83" customWidth="1"/>
    <col min="9987" max="9987" width="18.875" style="83" bestFit="1" customWidth="1"/>
    <col min="9988" max="10240" width="9.125" style="83"/>
    <col min="10241" max="10241" width="88.375" style="83" customWidth="1"/>
    <col min="10242" max="10242" width="19" style="83" customWidth="1"/>
    <col min="10243" max="10243" width="18.875" style="83" bestFit="1" customWidth="1"/>
    <col min="10244" max="10496" width="9.125" style="83"/>
    <col min="10497" max="10497" width="88.375" style="83" customWidth="1"/>
    <col min="10498" max="10498" width="19" style="83" customWidth="1"/>
    <col min="10499" max="10499" width="18.875" style="83" bestFit="1" customWidth="1"/>
    <col min="10500" max="10752" width="9.125" style="83"/>
    <col min="10753" max="10753" width="88.375" style="83" customWidth="1"/>
    <col min="10754" max="10754" width="19" style="83" customWidth="1"/>
    <col min="10755" max="10755" width="18.875" style="83" bestFit="1" customWidth="1"/>
    <col min="10756" max="11008" width="9.125" style="83"/>
    <col min="11009" max="11009" width="88.375" style="83" customWidth="1"/>
    <col min="11010" max="11010" width="19" style="83" customWidth="1"/>
    <col min="11011" max="11011" width="18.875" style="83" bestFit="1" customWidth="1"/>
    <col min="11012" max="11264" width="9.125" style="83"/>
    <col min="11265" max="11265" width="88.375" style="83" customWidth="1"/>
    <col min="11266" max="11266" width="19" style="83" customWidth="1"/>
    <col min="11267" max="11267" width="18.875" style="83" bestFit="1" customWidth="1"/>
    <col min="11268" max="11520" width="9.125" style="83"/>
    <col min="11521" max="11521" width="88.375" style="83" customWidth="1"/>
    <col min="11522" max="11522" width="19" style="83" customWidth="1"/>
    <col min="11523" max="11523" width="18.875" style="83" bestFit="1" customWidth="1"/>
    <col min="11524" max="11776" width="9.125" style="83"/>
    <col min="11777" max="11777" width="88.375" style="83" customWidth="1"/>
    <col min="11778" max="11778" width="19" style="83" customWidth="1"/>
    <col min="11779" max="11779" width="18.875" style="83" bestFit="1" customWidth="1"/>
    <col min="11780" max="12032" width="9.125" style="83"/>
    <col min="12033" max="12033" width="88.375" style="83" customWidth="1"/>
    <col min="12034" max="12034" width="19" style="83" customWidth="1"/>
    <col min="12035" max="12035" width="18.875" style="83" bestFit="1" customWidth="1"/>
    <col min="12036" max="12288" width="9.125" style="83"/>
    <col min="12289" max="12289" width="88.375" style="83" customWidth="1"/>
    <col min="12290" max="12290" width="19" style="83" customWidth="1"/>
    <col min="12291" max="12291" width="18.875" style="83" bestFit="1" customWidth="1"/>
    <col min="12292" max="12544" width="9.125" style="83"/>
    <col min="12545" max="12545" width="88.375" style="83" customWidth="1"/>
    <col min="12546" max="12546" width="19" style="83" customWidth="1"/>
    <col min="12547" max="12547" width="18.875" style="83" bestFit="1" customWidth="1"/>
    <col min="12548" max="12800" width="9.125" style="83"/>
    <col min="12801" max="12801" width="88.375" style="83" customWidth="1"/>
    <col min="12802" max="12802" width="19" style="83" customWidth="1"/>
    <col min="12803" max="12803" width="18.875" style="83" bestFit="1" customWidth="1"/>
    <col min="12804" max="13056" width="9.125" style="83"/>
    <col min="13057" max="13057" width="88.375" style="83" customWidth="1"/>
    <col min="13058" max="13058" width="19" style="83" customWidth="1"/>
    <col min="13059" max="13059" width="18.875" style="83" bestFit="1" customWidth="1"/>
    <col min="13060" max="13312" width="9.125" style="83"/>
    <col min="13313" max="13313" width="88.375" style="83" customWidth="1"/>
    <col min="13314" max="13314" width="19" style="83" customWidth="1"/>
    <col min="13315" max="13315" width="18.875" style="83" bestFit="1" customWidth="1"/>
    <col min="13316" max="13568" width="9.125" style="83"/>
    <col min="13569" max="13569" width="88.375" style="83" customWidth="1"/>
    <col min="13570" max="13570" width="19" style="83" customWidth="1"/>
    <col min="13571" max="13571" width="18.875" style="83" bestFit="1" customWidth="1"/>
    <col min="13572" max="13824" width="9.125" style="83"/>
    <col min="13825" max="13825" width="88.375" style="83" customWidth="1"/>
    <col min="13826" max="13826" width="19" style="83" customWidth="1"/>
    <col min="13827" max="13827" width="18.875" style="83" bestFit="1" customWidth="1"/>
    <col min="13828" max="14080" width="9.125" style="83"/>
    <col min="14081" max="14081" width="88.375" style="83" customWidth="1"/>
    <col min="14082" max="14082" width="19" style="83" customWidth="1"/>
    <col min="14083" max="14083" width="18.875" style="83" bestFit="1" customWidth="1"/>
    <col min="14084" max="14336" width="9.125" style="83"/>
    <col min="14337" max="14337" width="88.375" style="83" customWidth="1"/>
    <col min="14338" max="14338" width="19" style="83" customWidth="1"/>
    <col min="14339" max="14339" width="18.875" style="83" bestFit="1" customWidth="1"/>
    <col min="14340" max="14592" width="9.125" style="83"/>
    <col min="14593" max="14593" width="88.375" style="83" customWidth="1"/>
    <col min="14594" max="14594" width="19" style="83" customWidth="1"/>
    <col min="14595" max="14595" width="18.875" style="83" bestFit="1" customWidth="1"/>
    <col min="14596" max="14848" width="9.125" style="83"/>
    <col min="14849" max="14849" width="88.375" style="83" customWidth="1"/>
    <col min="14850" max="14850" width="19" style="83" customWidth="1"/>
    <col min="14851" max="14851" width="18.875" style="83" bestFit="1" customWidth="1"/>
    <col min="14852" max="15104" width="9.125" style="83"/>
    <col min="15105" max="15105" width="88.375" style="83" customWidth="1"/>
    <col min="15106" max="15106" width="19" style="83" customWidth="1"/>
    <col min="15107" max="15107" width="18.875" style="83" bestFit="1" customWidth="1"/>
    <col min="15108" max="15360" width="9.125" style="83"/>
    <col min="15361" max="15361" width="88.375" style="83" customWidth="1"/>
    <col min="15362" max="15362" width="19" style="83" customWidth="1"/>
    <col min="15363" max="15363" width="18.875" style="83" bestFit="1" customWidth="1"/>
    <col min="15364" max="15616" width="9.125" style="83"/>
    <col min="15617" max="15617" width="88.375" style="83" customWidth="1"/>
    <col min="15618" max="15618" width="19" style="83" customWidth="1"/>
    <col min="15619" max="15619" width="18.875" style="83" bestFit="1" customWidth="1"/>
    <col min="15620" max="15872" width="9.125" style="83"/>
    <col min="15873" max="15873" width="88.375" style="83" customWidth="1"/>
    <col min="15874" max="15874" width="19" style="83" customWidth="1"/>
    <col min="15875" max="15875" width="18.875" style="83" bestFit="1" customWidth="1"/>
    <col min="15876" max="16128" width="9.125" style="83"/>
    <col min="16129" max="16129" width="88.375" style="83" customWidth="1"/>
    <col min="16130" max="16130" width="19" style="83" customWidth="1"/>
    <col min="16131" max="16131" width="18.875" style="83" bestFit="1" customWidth="1"/>
    <col min="16132" max="16384" width="9.125" style="83"/>
  </cols>
  <sheetData>
    <row r="1" spans="1:3" x14ac:dyDescent="0.35">
      <c r="B1" s="131" t="s">
        <v>86</v>
      </c>
      <c r="C1" s="131"/>
    </row>
    <row r="2" spans="1:3" x14ac:dyDescent="0.35">
      <c r="A2" s="84"/>
      <c r="B2" s="131" t="s">
        <v>0</v>
      </c>
      <c r="C2" s="131"/>
    </row>
    <row r="3" spans="1:3" s="89" customFormat="1" x14ac:dyDescent="0.35">
      <c r="A3" s="91"/>
      <c r="B3" s="131" t="s">
        <v>129</v>
      </c>
      <c r="C3" s="131"/>
    </row>
    <row r="4" spans="1:3" s="89" customFormat="1" x14ac:dyDescent="0.35">
      <c r="A4" s="91"/>
      <c r="B4" s="92"/>
      <c r="C4" s="85"/>
    </row>
    <row r="5" spans="1:3" s="89" customFormat="1" ht="80.349999999999994" customHeight="1" x14ac:dyDescent="0.35">
      <c r="A5" s="126" t="s">
        <v>87</v>
      </c>
      <c r="B5" s="126"/>
      <c r="C5" s="126"/>
    </row>
    <row r="7" spans="1:3" x14ac:dyDescent="0.35">
      <c r="A7" s="95"/>
      <c r="B7" s="132"/>
      <c r="C7" s="132"/>
    </row>
    <row r="8" spans="1:3" ht="64.55" customHeight="1" x14ac:dyDescent="0.35">
      <c r="A8" s="127" t="s">
        <v>88</v>
      </c>
      <c r="B8" s="129" t="s">
        <v>82</v>
      </c>
      <c r="C8" s="130"/>
    </row>
    <row r="9" spans="1:3" ht="51.8" customHeight="1" x14ac:dyDescent="0.35">
      <c r="A9" s="128"/>
      <c r="B9" s="103" t="s">
        <v>89</v>
      </c>
      <c r="C9" s="103" t="s">
        <v>22</v>
      </c>
    </row>
    <row r="10" spans="1:3" ht="33.799999999999997" customHeight="1" x14ac:dyDescent="0.35">
      <c r="A10" s="104" t="s">
        <v>90</v>
      </c>
      <c r="B10" s="108">
        <f>B12</f>
        <v>523400</v>
      </c>
      <c r="C10" s="108">
        <f>C12</f>
        <v>523400</v>
      </c>
    </row>
    <row r="11" spans="1:3" ht="33.799999999999997" customHeight="1" x14ac:dyDescent="0.35">
      <c r="A11" s="104" t="s">
        <v>91</v>
      </c>
      <c r="B11" s="108"/>
      <c r="C11" s="108"/>
    </row>
    <row r="12" spans="1:3" ht="33.799999999999997" customHeight="1" x14ac:dyDescent="0.35">
      <c r="A12" s="105" t="s">
        <v>92</v>
      </c>
      <c r="B12" s="108">
        <v>523400</v>
      </c>
      <c r="C12" s="108">
        <v>523400</v>
      </c>
    </row>
    <row r="13" spans="1:3" x14ac:dyDescent="0.35">
      <c r="A13" s="95"/>
      <c r="B13" s="100"/>
      <c r="C13" s="100"/>
    </row>
    <row r="14" spans="1:3" x14ac:dyDescent="0.35">
      <c r="A14" s="95"/>
      <c r="B14" s="100"/>
      <c r="C14" s="100"/>
    </row>
    <row r="15" spans="1:3" x14ac:dyDescent="0.35">
      <c r="A15" s="95"/>
      <c r="B15" s="100"/>
      <c r="C15" s="100"/>
    </row>
    <row r="16" spans="1:3" x14ac:dyDescent="0.35">
      <c r="A16" s="95"/>
      <c r="B16" s="100"/>
      <c r="C16" s="100"/>
    </row>
    <row r="17" spans="1:3" x14ac:dyDescent="0.35">
      <c r="A17" s="95"/>
      <c r="B17" s="100"/>
      <c r="C17" s="100"/>
    </row>
    <row r="18" spans="1:3" x14ac:dyDescent="0.35">
      <c r="A18" s="95"/>
      <c r="B18" s="100"/>
      <c r="C18" s="100"/>
    </row>
    <row r="19" spans="1:3" x14ac:dyDescent="0.35">
      <c r="A19" s="95"/>
      <c r="B19" s="100"/>
      <c r="C19" s="100"/>
    </row>
    <row r="20" spans="1:3" x14ac:dyDescent="0.35">
      <c r="A20" s="95"/>
      <c r="B20" s="100"/>
      <c r="C20" s="100"/>
    </row>
    <row r="21" spans="1:3" x14ac:dyDescent="0.35">
      <c r="A21" s="95"/>
      <c r="B21" s="100"/>
      <c r="C21" s="100"/>
    </row>
    <row r="22" spans="1:3" x14ac:dyDescent="0.35">
      <c r="A22" s="95"/>
      <c r="B22" s="100"/>
      <c r="C22" s="100"/>
    </row>
  </sheetData>
  <mergeCells count="7">
    <mergeCell ref="A8:A9"/>
    <mergeCell ref="B8:C8"/>
    <mergeCell ref="B1:C1"/>
    <mergeCell ref="B2:C2"/>
    <mergeCell ref="B3:C3"/>
    <mergeCell ref="A5:C5"/>
    <mergeCell ref="B7:C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N26"/>
  <sheetViews>
    <sheetView topLeftCell="A7" workbookViewId="0">
      <selection activeCell="C11" sqref="C11"/>
    </sheetView>
  </sheetViews>
  <sheetFormatPr defaultColWidth="9.125" defaultRowHeight="14.95" x14ac:dyDescent="0.3"/>
  <cols>
    <col min="1" max="1" width="12.75" style="33" customWidth="1"/>
    <col min="2" max="2" width="18.125" style="33" customWidth="1"/>
    <col min="3" max="3" width="65" style="33" customWidth="1"/>
    <col min="4" max="4" width="15.375" style="33" customWidth="1"/>
    <col min="5" max="5" width="16.25" style="33" customWidth="1"/>
    <col min="6" max="16384" width="9.125" style="33"/>
  </cols>
  <sheetData>
    <row r="1" spans="1:40" ht="23.95" customHeight="1" x14ac:dyDescent="0.3">
      <c r="A1" s="81"/>
      <c r="B1" s="81"/>
      <c r="C1" s="150" t="s">
        <v>77</v>
      </c>
      <c r="D1" s="150"/>
      <c r="E1" s="150"/>
      <c r="F1" s="7"/>
      <c r="G1" s="7"/>
      <c r="H1" s="7"/>
    </row>
    <row r="2" spans="1:40" x14ac:dyDescent="0.3">
      <c r="A2" s="150" t="s">
        <v>15</v>
      </c>
      <c r="B2" s="150"/>
      <c r="C2" s="150"/>
      <c r="D2" s="150"/>
      <c r="E2" s="150"/>
      <c r="F2" s="7"/>
      <c r="G2" s="7"/>
      <c r="H2" s="7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</row>
    <row r="3" spans="1:40" ht="15.8" customHeight="1" x14ac:dyDescent="0.3">
      <c r="A3" s="150" t="s">
        <v>65</v>
      </c>
      <c r="B3" s="150"/>
      <c r="C3" s="150"/>
      <c r="D3" s="150"/>
      <c r="E3" s="150"/>
      <c r="F3" s="7"/>
      <c r="G3" s="7"/>
      <c r="H3" s="7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</row>
    <row r="4" spans="1:40" ht="26.35" customHeight="1" x14ac:dyDescent="0.3">
      <c r="D4" s="150"/>
      <c r="E4" s="150"/>
      <c r="F4" s="7"/>
      <c r="G4" s="60"/>
    </row>
    <row r="5" spans="1:40" ht="15.8" customHeight="1" x14ac:dyDescent="0.3">
      <c r="D5" s="75"/>
      <c r="E5" s="60"/>
      <c r="F5" s="60"/>
      <c r="G5" s="60"/>
    </row>
    <row r="6" spans="1:40" ht="72" customHeight="1" x14ac:dyDescent="0.3">
      <c r="A6" s="153" t="s">
        <v>76</v>
      </c>
      <c r="B6" s="153"/>
      <c r="C6" s="153"/>
      <c r="D6" s="153"/>
      <c r="E6" s="153"/>
      <c r="F6" s="63"/>
      <c r="G6" s="63"/>
    </row>
    <row r="7" spans="1:40" x14ac:dyDescent="0.3">
      <c r="B7" s="63"/>
      <c r="C7" s="63"/>
      <c r="D7" s="63"/>
      <c r="E7" s="6" t="s">
        <v>33</v>
      </c>
      <c r="F7" s="63"/>
      <c r="G7" s="63"/>
    </row>
    <row r="8" spans="1:40" ht="58.6" customHeight="1" x14ac:dyDescent="0.3">
      <c r="A8" s="154" t="s">
        <v>71</v>
      </c>
      <c r="B8" s="155"/>
      <c r="C8" s="156" t="s">
        <v>23</v>
      </c>
      <c r="D8" s="151" t="s">
        <v>44</v>
      </c>
      <c r="E8" s="152"/>
    </row>
    <row r="9" spans="1:40" ht="25.5" customHeight="1" x14ac:dyDescent="0.3">
      <c r="A9" s="34" t="s">
        <v>20</v>
      </c>
      <c r="B9" s="34" t="s">
        <v>37</v>
      </c>
      <c r="C9" s="157"/>
      <c r="D9" s="35" t="s">
        <v>21</v>
      </c>
      <c r="E9" s="35" t="s">
        <v>22</v>
      </c>
    </row>
    <row r="10" spans="1:40" x14ac:dyDescent="0.3">
      <c r="A10" s="36"/>
      <c r="B10" s="37"/>
      <c r="C10" s="64" t="s">
        <v>34</v>
      </c>
      <c r="D10" s="38">
        <f>D11</f>
        <v>523400</v>
      </c>
      <c r="E10" s="38">
        <f>E11</f>
        <v>523400</v>
      </c>
    </row>
    <row r="11" spans="1:40" s="65" customFormat="1" ht="26.35" customHeight="1" x14ac:dyDescent="0.3">
      <c r="A11" s="148"/>
      <c r="B11" s="149"/>
      <c r="C11" s="39" t="s">
        <v>143</v>
      </c>
      <c r="D11" s="106">
        <f>D12</f>
        <v>523400</v>
      </c>
      <c r="E11" s="106">
        <f>E12</f>
        <v>523400</v>
      </c>
    </row>
    <row r="12" spans="1:40" s="65" customFormat="1" x14ac:dyDescent="0.3">
      <c r="A12" s="66">
        <v>1041</v>
      </c>
      <c r="B12" s="61"/>
      <c r="C12" s="61" t="s">
        <v>16</v>
      </c>
      <c r="D12" s="133">
        <f>D19</f>
        <v>523400</v>
      </c>
      <c r="E12" s="133">
        <f>E19</f>
        <v>523400</v>
      </c>
    </row>
    <row r="13" spans="1:40" s="65" customFormat="1" x14ac:dyDescent="0.3">
      <c r="A13" s="139"/>
      <c r="B13" s="139"/>
      <c r="C13" s="61" t="s">
        <v>72</v>
      </c>
      <c r="D13" s="134"/>
      <c r="E13" s="134"/>
    </row>
    <row r="14" spans="1:40" s="65" customFormat="1" x14ac:dyDescent="0.3">
      <c r="A14" s="140"/>
      <c r="B14" s="140"/>
      <c r="C14" s="61" t="s">
        <v>17</v>
      </c>
      <c r="D14" s="134"/>
      <c r="E14" s="134"/>
    </row>
    <row r="15" spans="1:40" s="65" customFormat="1" ht="29.9" x14ac:dyDescent="0.3">
      <c r="A15" s="140"/>
      <c r="B15" s="140"/>
      <c r="C15" s="67" t="s">
        <v>73</v>
      </c>
      <c r="D15" s="134"/>
      <c r="E15" s="134"/>
    </row>
    <row r="16" spans="1:40" s="65" customFormat="1" x14ac:dyDescent="0.3">
      <c r="A16" s="140"/>
      <c r="B16" s="140"/>
      <c r="C16" s="61" t="s">
        <v>18</v>
      </c>
      <c r="D16" s="134"/>
      <c r="E16" s="134"/>
    </row>
    <row r="17" spans="1:5" s="65" customFormat="1" ht="29.9" x14ac:dyDescent="0.3">
      <c r="A17" s="141"/>
      <c r="B17" s="141"/>
      <c r="C17" s="68" t="s">
        <v>74</v>
      </c>
      <c r="D17" s="135"/>
      <c r="E17" s="135"/>
    </row>
    <row r="18" spans="1:5" s="65" customFormat="1" ht="13.6" customHeight="1" x14ac:dyDescent="0.3">
      <c r="A18" s="142" t="s">
        <v>19</v>
      </c>
      <c r="B18" s="143"/>
      <c r="C18" s="143"/>
      <c r="D18" s="144"/>
      <c r="E18" s="61"/>
    </row>
    <row r="19" spans="1:5" s="65" customFormat="1" x14ac:dyDescent="0.3">
      <c r="A19" s="139"/>
      <c r="B19" s="145">
        <v>11021</v>
      </c>
      <c r="C19" s="69" t="s">
        <v>9</v>
      </c>
      <c r="D19" s="136">
        <v>523400</v>
      </c>
      <c r="E19" s="136">
        <v>523400</v>
      </c>
    </row>
    <row r="20" spans="1:5" s="65" customFormat="1" ht="85.6" customHeight="1" x14ac:dyDescent="0.3">
      <c r="A20" s="140"/>
      <c r="B20" s="146"/>
      <c r="C20" s="109" t="s">
        <v>131</v>
      </c>
      <c r="D20" s="137"/>
      <c r="E20" s="137"/>
    </row>
    <row r="21" spans="1:5" s="65" customFormat="1" x14ac:dyDescent="0.3">
      <c r="A21" s="140"/>
      <c r="B21" s="146"/>
      <c r="C21" s="69" t="s">
        <v>75</v>
      </c>
      <c r="D21" s="137"/>
      <c r="E21" s="137"/>
    </row>
    <row r="22" spans="1:5" s="65" customFormat="1" ht="77.3" customHeight="1" x14ac:dyDescent="0.3">
      <c r="A22" s="140"/>
      <c r="B22" s="146"/>
      <c r="C22" s="109" t="s">
        <v>132</v>
      </c>
      <c r="D22" s="137"/>
      <c r="E22" s="137"/>
    </row>
    <row r="23" spans="1:5" s="65" customFormat="1" x14ac:dyDescent="0.3">
      <c r="A23" s="140"/>
      <c r="B23" s="146"/>
      <c r="C23" s="69" t="s">
        <v>11</v>
      </c>
      <c r="D23" s="137"/>
      <c r="E23" s="137"/>
    </row>
    <row r="24" spans="1:5" s="65" customFormat="1" x14ac:dyDescent="0.3">
      <c r="A24" s="141"/>
      <c r="B24" s="147"/>
      <c r="C24" s="61" t="s">
        <v>39</v>
      </c>
      <c r="D24" s="138"/>
      <c r="E24" s="138"/>
    </row>
    <row r="26" spans="1:5" x14ac:dyDescent="0.3">
      <c r="D26" s="7"/>
      <c r="E26" s="7"/>
    </row>
  </sheetData>
  <mergeCells count="18">
    <mergeCell ref="A11:B11"/>
    <mergeCell ref="C1:E1"/>
    <mergeCell ref="A2:E2"/>
    <mergeCell ref="A3:E3"/>
    <mergeCell ref="D8:E8"/>
    <mergeCell ref="A6:E6"/>
    <mergeCell ref="A8:B8"/>
    <mergeCell ref="C8:C9"/>
    <mergeCell ref="D4:E4"/>
    <mergeCell ref="D12:D17"/>
    <mergeCell ref="E12:E17"/>
    <mergeCell ref="D19:D24"/>
    <mergeCell ref="E19:E24"/>
    <mergeCell ref="A13:A17"/>
    <mergeCell ref="B13:B17"/>
    <mergeCell ref="A18:D18"/>
    <mergeCell ref="A19:A24"/>
    <mergeCell ref="B19:B24"/>
  </mergeCells>
  <pageMargins left="0" right="0" top="0" bottom="0" header="0" footer="0"/>
  <pageSetup paperSize="9" scale="8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N25"/>
  <sheetViews>
    <sheetView workbookViewId="0">
      <selection activeCell="F19" sqref="F19"/>
    </sheetView>
  </sheetViews>
  <sheetFormatPr defaultColWidth="9.125" defaultRowHeight="17.7" x14ac:dyDescent="0.25"/>
  <cols>
    <col min="1" max="1" width="9.25" style="13" bestFit="1" customWidth="1"/>
    <col min="2" max="2" width="8.875" style="13" bestFit="1" customWidth="1"/>
    <col min="3" max="3" width="7" style="13" bestFit="1" customWidth="1"/>
    <col min="4" max="5" width="10" style="13" customWidth="1"/>
    <col min="6" max="6" width="73.75" style="14" customWidth="1"/>
    <col min="7" max="7" width="11.125" style="14" customWidth="1"/>
    <col min="8" max="8" width="12.25" style="14" customWidth="1"/>
    <col min="9" max="9" width="9.125" style="13"/>
    <col min="10" max="10" width="14.25" style="13" customWidth="1"/>
    <col min="11" max="11" width="11.375" style="13" bestFit="1" customWidth="1"/>
    <col min="12" max="12" width="11.125" style="13" bestFit="1" customWidth="1"/>
    <col min="13" max="16384" width="9.125" style="13"/>
  </cols>
  <sheetData>
    <row r="1" spans="1:40" s="10" customFormat="1" ht="23.95" customHeight="1" x14ac:dyDescent="0.35">
      <c r="D1" s="79"/>
      <c r="E1" s="79"/>
      <c r="F1" s="150" t="s">
        <v>78</v>
      </c>
      <c r="G1" s="150"/>
      <c r="H1" s="150"/>
    </row>
    <row r="2" spans="1:40" s="11" customFormat="1" ht="15.65" x14ac:dyDescent="0.3">
      <c r="D2" s="150" t="s">
        <v>15</v>
      </c>
      <c r="E2" s="150"/>
      <c r="F2" s="150"/>
      <c r="G2" s="150"/>
      <c r="H2" s="150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</row>
    <row r="3" spans="1:40" s="11" customFormat="1" ht="15.8" customHeight="1" x14ac:dyDescent="0.3">
      <c r="D3" s="150" t="s">
        <v>65</v>
      </c>
      <c r="E3" s="150"/>
      <c r="F3" s="150"/>
      <c r="G3" s="150"/>
      <c r="H3" s="150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</row>
    <row r="4" spans="1:40" s="10" customFormat="1" ht="15.8" customHeight="1" x14ac:dyDescent="0.35">
      <c r="D4" s="166"/>
      <c r="E4" s="166"/>
      <c r="F4" s="166"/>
      <c r="G4" s="80"/>
    </row>
    <row r="5" spans="1:40" s="10" customFormat="1" ht="40.6" customHeight="1" x14ac:dyDescent="0.35">
      <c r="A5" s="167" t="s">
        <v>68</v>
      </c>
      <c r="B5" s="167"/>
      <c r="C5" s="167"/>
      <c r="D5" s="167"/>
      <c r="E5" s="167"/>
      <c r="F5" s="167"/>
      <c r="G5" s="167"/>
      <c r="H5" s="167"/>
    </row>
    <row r="6" spans="1:40" ht="7.5" customHeight="1" x14ac:dyDescent="0.25"/>
    <row r="7" spans="1:40" ht="21.75" customHeight="1" x14ac:dyDescent="0.25">
      <c r="A7" s="168"/>
      <c r="B7" s="168"/>
      <c r="C7" s="168"/>
      <c r="D7" s="168"/>
      <c r="E7" s="168"/>
      <c r="F7" s="168"/>
      <c r="H7" s="15" t="s">
        <v>33</v>
      </c>
    </row>
    <row r="8" spans="1:40" ht="92.25" customHeight="1" x14ac:dyDescent="0.25">
      <c r="A8" s="158" t="s">
        <v>70</v>
      </c>
      <c r="B8" s="159"/>
      <c r="C8" s="160"/>
      <c r="D8" s="158" t="s">
        <v>24</v>
      </c>
      <c r="E8" s="161"/>
      <c r="F8" s="162" t="s">
        <v>64</v>
      </c>
      <c r="G8" s="164" t="s">
        <v>44</v>
      </c>
      <c r="H8" s="165"/>
    </row>
    <row r="9" spans="1:40" ht="29.9" x14ac:dyDescent="0.25">
      <c r="A9" s="16" t="s">
        <v>27</v>
      </c>
      <c r="B9" s="16" t="s">
        <v>28</v>
      </c>
      <c r="C9" s="16" t="s">
        <v>38</v>
      </c>
      <c r="D9" s="16" t="s">
        <v>29</v>
      </c>
      <c r="E9" s="16" t="s">
        <v>30</v>
      </c>
      <c r="F9" s="163"/>
      <c r="G9" s="17" t="s">
        <v>25</v>
      </c>
      <c r="H9" s="17" t="s">
        <v>26</v>
      </c>
    </row>
    <row r="10" spans="1:40" ht="39.75" customHeight="1" x14ac:dyDescent="0.25">
      <c r="A10" s="18"/>
      <c r="B10" s="18"/>
      <c r="C10" s="18"/>
      <c r="D10" s="18"/>
      <c r="E10" s="18"/>
      <c r="F10" s="19" t="s">
        <v>62</v>
      </c>
      <c r="G10" s="20">
        <f>+G11</f>
        <v>523400</v>
      </c>
      <c r="H10" s="20">
        <f>+H11</f>
        <v>523400</v>
      </c>
    </row>
    <row r="11" spans="1:40" x14ac:dyDescent="0.25">
      <c r="A11" s="21" t="s">
        <v>40</v>
      </c>
      <c r="B11" s="22"/>
      <c r="C11" s="22"/>
      <c r="D11" s="22"/>
      <c r="E11" s="22"/>
      <c r="F11" s="19" t="s">
        <v>41</v>
      </c>
      <c r="G11" s="29">
        <f t="shared" ref="G11" si="0">+G13</f>
        <v>523400</v>
      </c>
      <c r="H11" s="29">
        <f>+H13</f>
        <v>523400</v>
      </c>
    </row>
    <row r="12" spans="1:40" x14ac:dyDescent="0.25">
      <c r="A12" s="22"/>
      <c r="B12" s="22"/>
      <c r="C12" s="22"/>
      <c r="D12" s="22"/>
      <c r="E12" s="22"/>
      <c r="F12" s="19" t="s">
        <v>31</v>
      </c>
      <c r="G12" s="23"/>
      <c r="H12" s="23"/>
    </row>
    <row r="13" spans="1:40" x14ac:dyDescent="0.25">
      <c r="A13" s="22"/>
      <c r="B13" s="21" t="s">
        <v>45</v>
      </c>
      <c r="C13" s="22"/>
      <c r="D13" s="22"/>
      <c r="E13" s="22"/>
      <c r="F13" s="19" t="s">
        <v>46</v>
      </c>
      <c r="G13" s="29">
        <f t="shared" ref="G13:H13" si="1">+G15</f>
        <v>523400</v>
      </c>
      <c r="H13" s="29">
        <f t="shared" si="1"/>
        <v>523400</v>
      </c>
    </row>
    <row r="14" spans="1:40" x14ac:dyDescent="0.25">
      <c r="A14" s="22"/>
      <c r="B14" s="22"/>
      <c r="C14" s="22"/>
      <c r="D14" s="22"/>
      <c r="E14" s="22"/>
      <c r="F14" s="19" t="s">
        <v>47</v>
      </c>
      <c r="G14" s="23"/>
      <c r="H14" s="23"/>
    </row>
    <row r="15" spans="1:40" x14ac:dyDescent="0.25">
      <c r="A15" s="22"/>
      <c r="B15" s="22"/>
      <c r="C15" s="21" t="s">
        <v>45</v>
      </c>
      <c r="D15" s="22"/>
      <c r="E15" s="22"/>
      <c r="F15" s="19" t="s">
        <v>46</v>
      </c>
      <c r="G15" s="29">
        <f t="shared" ref="G15:H15" si="2">G16</f>
        <v>523400</v>
      </c>
      <c r="H15" s="29">
        <f t="shared" si="2"/>
        <v>523400</v>
      </c>
    </row>
    <row r="16" spans="1:40" x14ac:dyDescent="0.25">
      <c r="A16" s="22"/>
      <c r="B16" s="22"/>
      <c r="C16" s="22"/>
      <c r="D16" s="19">
        <v>1041</v>
      </c>
      <c r="E16" s="19"/>
      <c r="F16" s="19" t="s">
        <v>142</v>
      </c>
      <c r="G16" s="29">
        <f>+G17</f>
        <v>523400</v>
      </c>
      <c r="H16" s="29">
        <f>+H17</f>
        <v>523400</v>
      </c>
    </row>
    <row r="17" spans="1:12" ht="72.7" customHeight="1" x14ac:dyDescent="0.3">
      <c r="A17" s="22"/>
      <c r="B17" s="22"/>
      <c r="C17" s="22"/>
      <c r="D17" s="30"/>
      <c r="E17" s="31">
        <v>11021</v>
      </c>
      <c r="F17" s="109" t="s">
        <v>131</v>
      </c>
      <c r="G17" s="25">
        <f t="shared" ref="G17:H17" si="3">+G19</f>
        <v>523400</v>
      </c>
      <c r="H17" s="25">
        <f t="shared" si="3"/>
        <v>523400</v>
      </c>
    </row>
    <row r="18" spans="1:12" x14ac:dyDescent="0.25">
      <c r="A18" s="26"/>
      <c r="B18" s="26"/>
      <c r="C18" s="26"/>
      <c r="D18" s="22"/>
      <c r="E18" s="22"/>
      <c r="F18" s="24" t="s">
        <v>36</v>
      </c>
      <c r="G18" s="27"/>
      <c r="H18" s="27"/>
    </row>
    <row r="19" spans="1:12" x14ac:dyDescent="0.25">
      <c r="A19" s="26"/>
      <c r="B19" s="26"/>
      <c r="C19" s="26"/>
      <c r="D19" s="32"/>
      <c r="E19" s="22"/>
      <c r="F19" s="39" t="s">
        <v>143</v>
      </c>
      <c r="G19" s="25">
        <f t="shared" ref="G19:H19" si="4">+G21</f>
        <v>523400</v>
      </c>
      <c r="H19" s="25">
        <f t="shared" si="4"/>
        <v>523400</v>
      </c>
    </row>
    <row r="20" spans="1:12" x14ac:dyDescent="0.25">
      <c r="A20" s="26"/>
      <c r="B20" s="26"/>
      <c r="C20" s="26"/>
      <c r="D20" s="22"/>
      <c r="E20" s="22"/>
      <c r="F20" s="24" t="s">
        <v>32</v>
      </c>
      <c r="G20" s="27"/>
      <c r="H20" s="27"/>
    </row>
    <row r="21" spans="1:12" x14ac:dyDescent="0.25">
      <c r="A21" s="26"/>
      <c r="B21" s="26"/>
      <c r="C21" s="26"/>
      <c r="D21" s="22"/>
      <c r="E21" s="22"/>
      <c r="F21" s="24" t="s">
        <v>59</v>
      </c>
      <c r="G21" s="25">
        <f>+G22</f>
        <v>523400</v>
      </c>
      <c r="H21" s="25">
        <f t="shared" ref="G21:H24" si="5">+H22</f>
        <v>523400</v>
      </c>
      <c r="L21" s="77"/>
    </row>
    <row r="22" spans="1:12" x14ac:dyDescent="0.25">
      <c r="A22" s="26"/>
      <c r="B22" s="26"/>
      <c r="C22" s="26"/>
      <c r="D22" s="22"/>
      <c r="E22" s="22"/>
      <c r="F22" s="24" t="s">
        <v>42</v>
      </c>
      <c r="G22" s="25">
        <f>+G23</f>
        <v>523400</v>
      </c>
      <c r="H22" s="25">
        <f>+H23</f>
        <v>523400</v>
      </c>
    </row>
    <row r="23" spans="1:12" x14ac:dyDescent="0.25">
      <c r="A23" s="26"/>
      <c r="B23" s="26"/>
      <c r="C23" s="26"/>
      <c r="D23" s="22"/>
      <c r="E23" s="22"/>
      <c r="F23" s="24" t="s">
        <v>48</v>
      </c>
      <c r="G23" s="28">
        <f t="shared" si="5"/>
        <v>523400</v>
      </c>
      <c r="H23" s="28">
        <f t="shared" si="5"/>
        <v>523400</v>
      </c>
    </row>
    <row r="24" spans="1:12" x14ac:dyDescent="0.25">
      <c r="A24" s="26"/>
      <c r="B24" s="26"/>
      <c r="C24" s="26"/>
      <c r="D24" s="26"/>
      <c r="E24" s="26"/>
      <c r="F24" s="24" t="s">
        <v>60</v>
      </c>
      <c r="G24" s="28">
        <f t="shared" si="5"/>
        <v>523400</v>
      </c>
      <c r="H24" s="28">
        <f t="shared" si="5"/>
        <v>523400</v>
      </c>
    </row>
    <row r="25" spans="1:12" x14ac:dyDescent="0.25">
      <c r="A25" s="26"/>
      <c r="B25" s="26"/>
      <c r="C25" s="26"/>
      <c r="D25" s="22"/>
      <c r="E25" s="22"/>
      <c r="F25" s="24" t="s">
        <v>96</v>
      </c>
      <c r="G25" s="25">
        <v>523400</v>
      </c>
      <c r="H25" s="25">
        <v>523400</v>
      </c>
    </row>
  </sheetData>
  <mergeCells count="10">
    <mergeCell ref="A8:C8"/>
    <mergeCell ref="D8:E8"/>
    <mergeCell ref="F8:F9"/>
    <mergeCell ref="G8:H8"/>
    <mergeCell ref="F1:H1"/>
    <mergeCell ref="D2:H2"/>
    <mergeCell ref="D3:H3"/>
    <mergeCell ref="D4:F4"/>
    <mergeCell ref="A5:H5"/>
    <mergeCell ref="A7:F7"/>
  </mergeCells>
  <pageMargins left="0" right="0" top="0" bottom="0" header="0" footer="0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30"/>
  <sheetViews>
    <sheetView topLeftCell="A10" workbookViewId="0">
      <selection activeCell="A7" sqref="A7:D7"/>
    </sheetView>
  </sheetViews>
  <sheetFormatPr defaultColWidth="9.125" defaultRowHeight="14.95" x14ac:dyDescent="0.3"/>
  <cols>
    <col min="1" max="1" width="51.125" style="33" customWidth="1"/>
    <col min="2" max="2" width="62.125" style="33" customWidth="1"/>
    <col min="3" max="3" width="14.625" style="33" customWidth="1"/>
    <col min="4" max="4" width="15.375" style="33" customWidth="1"/>
    <col min="5" max="5" width="49.875" style="33" customWidth="1"/>
    <col min="6" max="16384" width="9.125" style="33"/>
  </cols>
  <sheetData>
    <row r="1" spans="1:4" ht="14.95" customHeight="1" x14ac:dyDescent="0.35">
      <c r="A1" s="10"/>
      <c r="B1" s="150" t="s">
        <v>93</v>
      </c>
      <c r="C1" s="150"/>
      <c r="D1" s="150"/>
    </row>
    <row r="2" spans="1:4" ht="15.65" x14ac:dyDescent="0.3">
      <c r="A2" s="11"/>
      <c r="B2" s="150" t="s">
        <v>0</v>
      </c>
      <c r="C2" s="150"/>
      <c r="D2" s="150"/>
    </row>
    <row r="3" spans="1:4" x14ac:dyDescent="0.3">
      <c r="A3" s="150" t="s">
        <v>69</v>
      </c>
      <c r="B3" s="150"/>
      <c r="C3" s="150"/>
      <c r="D3" s="150"/>
    </row>
    <row r="5" spans="1:4" ht="45" customHeight="1" x14ac:dyDescent="0.3">
      <c r="A5" s="153" t="s">
        <v>63</v>
      </c>
      <c r="B5" s="153"/>
      <c r="C5" s="153"/>
      <c r="D5" s="153"/>
    </row>
    <row r="7" spans="1:4" x14ac:dyDescent="0.3">
      <c r="A7" s="172" t="s">
        <v>143</v>
      </c>
      <c r="B7" s="172"/>
      <c r="C7" s="172"/>
      <c r="D7" s="172"/>
    </row>
    <row r="9" spans="1:4" x14ac:dyDescent="0.3">
      <c r="A9" s="70" t="s">
        <v>1</v>
      </c>
    </row>
    <row r="12" spans="1:4" x14ac:dyDescent="0.3">
      <c r="A12" s="54" t="s">
        <v>2</v>
      </c>
      <c r="B12" s="54" t="s">
        <v>3</v>
      </c>
    </row>
    <row r="13" spans="1:4" x14ac:dyDescent="0.3">
      <c r="A13" s="73">
        <v>1041</v>
      </c>
      <c r="B13" s="40" t="s">
        <v>72</v>
      </c>
    </row>
    <row r="14" spans="1:4" x14ac:dyDescent="0.3">
      <c r="A14" s="55"/>
    </row>
    <row r="15" spans="1:4" x14ac:dyDescent="0.3">
      <c r="A15" s="5" t="s">
        <v>4</v>
      </c>
    </row>
    <row r="16" spans="1:4" ht="15.8" customHeight="1" x14ac:dyDescent="0.3">
      <c r="A16" s="55"/>
    </row>
    <row r="17" spans="1:7" ht="63" customHeight="1" x14ac:dyDescent="0.3">
      <c r="A17" s="41" t="s">
        <v>5</v>
      </c>
      <c r="B17" s="74">
        <v>1041</v>
      </c>
      <c r="C17" s="151" t="s">
        <v>44</v>
      </c>
      <c r="D17" s="152"/>
    </row>
    <row r="18" spans="1:7" x14ac:dyDescent="0.3">
      <c r="A18" s="40" t="s">
        <v>6</v>
      </c>
      <c r="B18" s="31">
        <v>11021</v>
      </c>
      <c r="C18" s="56" t="s">
        <v>7</v>
      </c>
      <c r="D18" s="56" t="s">
        <v>8</v>
      </c>
    </row>
    <row r="19" spans="1:7" ht="79.5" customHeight="1" x14ac:dyDescent="0.3">
      <c r="A19" s="40" t="s">
        <v>9</v>
      </c>
      <c r="B19" s="109" t="s">
        <v>131</v>
      </c>
      <c r="C19" s="173"/>
      <c r="D19" s="173"/>
    </row>
    <row r="20" spans="1:7" ht="89.7" x14ac:dyDescent="0.3">
      <c r="A20" s="40" t="s">
        <v>10</v>
      </c>
      <c r="B20" s="109" t="s">
        <v>132</v>
      </c>
      <c r="C20" s="174"/>
      <c r="D20" s="174"/>
    </row>
    <row r="21" spans="1:7" x14ac:dyDescent="0.3">
      <c r="A21" s="40" t="s">
        <v>11</v>
      </c>
      <c r="B21" s="42" t="s">
        <v>39</v>
      </c>
      <c r="C21" s="174"/>
      <c r="D21" s="174"/>
    </row>
    <row r="22" spans="1:7" ht="29.9" x14ac:dyDescent="0.3">
      <c r="A22" s="57" t="s">
        <v>12</v>
      </c>
      <c r="B22" s="24" t="s">
        <v>49</v>
      </c>
      <c r="C22" s="174"/>
      <c r="D22" s="174"/>
    </row>
    <row r="23" spans="1:7" x14ac:dyDescent="0.3">
      <c r="A23" s="58"/>
      <c r="B23" s="59" t="s">
        <v>13</v>
      </c>
      <c r="C23" s="175"/>
      <c r="D23" s="175"/>
    </row>
    <row r="24" spans="1:7" s="72" customFormat="1" x14ac:dyDescent="0.3">
      <c r="A24" s="169" t="s">
        <v>61</v>
      </c>
      <c r="B24" s="170"/>
      <c r="C24" s="25">
        <v>1</v>
      </c>
      <c r="D24" s="25">
        <v>1</v>
      </c>
      <c r="E24" s="71"/>
      <c r="F24" s="71"/>
      <c r="G24" s="71"/>
    </row>
    <row r="25" spans="1:7" x14ac:dyDescent="0.3">
      <c r="A25" s="171" t="s">
        <v>14</v>
      </c>
      <c r="B25" s="171"/>
      <c r="C25" s="25">
        <v>523400</v>
      </c>
      <c r="D25" s="25">
        <v>523400</v>
      </c>
      <c r="E25" s="7"/>
    </row>
    <row r="26" spans="1:7" x14ac:dyDescent="0.3">
      <c r="C26" s="78"/>
    </row>
    <row r="27" spans="1:7" x14ac:dyDescent="0.3">
      <c r="C27" s="78"/>
    </row>
    <row r="28" spans="1:7" x14ac:dyDescent="0.3">
      <c r="C28" s="78"/>
    </row>
    <row r="29" spans="1:7" x14ac:dyDescent="0.3">
      <c r="C29" s="78"/>
      <c r="D29" s="76"/>
    </row>
    <row r="30" spans="1:7" x14ac:dyDescent="0.3">
      <c r="C30" s="78"/>
    </row>
  </sheetData>
  <mergeCells count="10">
    <mergeCell ref="A24:B24"/>
    <mergeCell ref="B1:D1"/>
    <mergeCell ref="B2:D2"/>
    <mergeCell ref="A3:D3"/>
    <mergeCell ref="A25:B25"/>
    <mergeCell ref="A5:D5"/>
    <mergeCell ref="A7:D7"/>
    <mergeCell ref="C19:C23"/>
    <mergeCell ref="D19:D23"/>
    <mergeCell ref="C17:D17"/>
  </mergeCells>
  <pageMargins left="0" right="0" top="0" bottom="0" header="0" footer="0"/>
  <pageSetup paperSize="9" scale="7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opLeftCell="A16" workbookViewId="0">
      <selection activeCell="B18" sqref="B18"/>
    </sheetView>
  </sheetViews>
  <sheetFormatPr defaultColWidth="9.125" defaultRowHeight="14.95" x14ac:dyDescent="0.3"/>
  <cols>
    <col min="1" max="1" width="41.875" style="1" customWidth="1"/>
    <col min="2" max="2" width="62.125" style="1" customWidth="1"/>
    <col min="3" max="3" width="14.625" style="1" customWidth="1"/>
    <col min="4" max="4" width="15.375" style="1" customWidth="1"/>
    <col min="5" max="5" width="49.875" style="1" customWidth="1"/>
    <col min="6" max="16384" width="9.125" style="1"/>
  </cols>
  <sheetData>
    <row r="1" spans="1:4" ht="14.95" customHeight="1" x14ac:dyDescent="0.35">
      <c r="A1" s="10"/>
      <c r="B1" s="150" t="s">
        <v>66</v>
      </c>
      <c r="C1" s="150"/>
      <c r="D1" s="150"/>
    </row>
    <row r="2" spans="1:4" ht="15.65" x14ac:dyDescent="0.3">
      <c r="A2" s="11"/>
      <c r="B2" s="150" t="s">
        <v>0</v>
      </c>
      <c r="C2" s="150"/>
      <c r="D2" s="150"/>
    </row>
    <row r="3" spans="1:4" x14ac:dyDescent="0.3">
      <c r="A3" s="150" t="s">
        <v>69</v>
      </c>
      <c r="B3" s="150"/>
      <c r="C3" s="150"/>
      <c r="D3" s="150"/>
    </row>
    <row r="5" spans="1:4" ht="54.7" customHeight="1" x14ac:dyDescent="0.3">
      <c r="A5" s="176" t="s">
        <v>130</v>
      </c>
      <c r="B5" s="176"/>
      <c r="C5" s="176"/>
      <c r="D5" s="176"/>
    </row>
    <row r="6" spans="1:4" ht="15.65" x14ac:dyDescent="0.3">
      <c r="A6" s="3"/>
      <c r="B6" s="3"/>
      <c r="C6" s="3"/>
      <c r="D6" s="3"/>
    </row>
    <row r="7" spans="1:4" s="2" customFormat="1" ht="17.7" x14ac:dyDescent="0.35">
      <c r="A7" s="177" t="s">
        <v>143</v>
      </c>
      <c r="B7" s="177"/>
      <c r="C7" s="177"/>
      <c r="D7" s="177"/>
    </row>
    <row r="8" spans="1:4" s="2" customFormat="1" ht="17.7" x14ac:dyDescent="0.35">
      <c r="A8" s="3"/>
      <c r="B8" s="3"/>
      <c r="C8" s="3"/>
      <c r="D8" s="3"/>
    </row>
    <row r="9" spans="1:4" s="2" customFormat="1" ht="17.7" x14ac:dyDescent="0.35">
      <c r="A9" s="4" t="s">
        <v>35</v>
      </c>
      <c r="B9" s="3"/>
      <c r="C9" s="3"/>
      <c r="D9" s="3"/>
    </row>
    <row r="10" spans="1:4" s="2" customFormat="1" ht="17.7" x14ac:dyDescent="0.35"/>
    <row r="11" spans="1:4" s="33" customFormat="1" x14ac:dyDescent="0.3">
      <c r="A11" s="54" t="s">
        <v>2</v>
      </c>
      <c r="B11" s="54" t="s">
        <v>3</v>
      </c>
    </row>
    <row r="12" spans="1:4" s="33" customFormat="1" x14ac:dyDescent="0.3">
      <c r="A12" s="73">
        <v>1041</v>
      </c>
      <c r="B12" s="40" t="s">
        <v>72</v>
      </c>
    </row>
    <row r="13" spans="1:4" s="33" customFormat="1" x14ac:dyDescent="0.3">
      <c r="A13" s="55"/>
    </row>
    <row r="14" spans="1:4" s="33" customFormat="1" x14ac:dyDescent="0.3">
      <c r="A14" s="5" t="s">
        <v>4</v>
      </c>
    </row>
    <row r="15" spans="1:4" s="33" customFormat="1" ht="15.8" customHeight="1" x14ac:dyDescent="0.3">
      <c r="A15" s="55"/>
    </row>
    <row r="16" spans="1:4" s="33" customFormat="1" ht="63" customHeight="1" x14ac:dyDescent="0.3">
      <c r="A16" s="41" t="s">
        <v>5</v>
      </c>
      <c r="B16" s="74">
        <v>1041</v>
      </c>
      <c r="C16" s="151" t="s">
        <v>44</v>
      </c>
      <c r="D16" s="152"/>
    </row>
    <row r="17" spans="1:7" s="33" customFormat="1" x14ac:dyDescent="0.3">
      <c r="A17" s="40" t="s">
        <v>6</v>
      </c>
      <c r="B17" s="31">
        <v>11021</v>
      </c>
      <c r="C17" s="56" t="s">
        <v>7</v>
      </c>
      <c r="D17" s="56" t="s">
        <v>8</v>
      </c>
    </row>
    <row r="18" spans="1:7" s="33" customFormat="1" ht="83.25" customHeight="1" x14ac:dyDescent="0.3">
      <c r="A18" s="40" t="s">
        <v>9</v>
      </c>
      <c r="B18" s="67" t="s">
        <v>131</v>
      </c>
      <c r="C18" s="173"/>
      <c r="D18" s="173"/>
    </row>
    <row r="19" spans="1:7" s="33" customFormat="1" ht="89.7" x14ac:dyDescent="0.3">
      <c r="A19" s="40" t="s">
        <v>10</v>
      </c>
      <c r="B19" s="67" t="s">
        <v>132</v>
      </c>
      <c r="C19" s="174"/>
      <c r="D19" s="174"/>
    </row>
    <row r="20" spans="1:7" s="33" customFormat="1" x14ac:dyDescent="0.3">
      <c r="A20" s="40" t="s">
        <v>11</v>
      </c>
      <c r="B20" s="42" t="s">
        <v>39</v>
      </c>
      <c r="C20" s="174"/>
      <c r="D20" s="174"/>
    </row>
    <row r="21" spans="1:7" s="33" customFormat="1" ht="29.9" x14ac:dyDescent="0.3">
      <c r="A21" s="57" t="s">
        <v>12</v>
      </c>
      <c r="B21" s="24" t="s">
        <v>49</v>
      </c>
      <c r="C21" s="174"/>
      <c r="D21" s="174"/>
    </row>
    <row r="22" spans="1:7" s="33" customFormat="1" x14ac:dyDescent="0.3">
      <c r="A22" s="58"/>
      <c r="B22" s="59" t="s">
        <v>13</v>
      </c>
      <c r="C22" s="175"/>
      <c r="D22" s="175"/>
    </row>
    <row r="23" spans="1:7" s="72" customFormat="1" x14ac:dyDescent="0.3">
      <c r="A23" s="169" t="s">
        <v>61</v>
      </c>
      <c r="B23" s="170"/>
      <c r="C23" s="25">
        <v>1</v>
      </c>
      <c r="D23" s="25">
        <v>1</v>
      </c>
      <c r="E23" s="71"/>
      <c r="F23" s="71"/>
      <c r="G23" s="71"/>
    </row>
    <row r="24" spans="1:7" s="33" customFormat="1" x14ac:dyDescent="0.3">
      <c r="A24" s="171" t="s">
        <v>14</v>
      </c>
      <c r="B24" s="171"/>
      <c r="C24" s="25">
        <v>523400</v>
      </c>
      <c r="D24" s="25">
        <v>523400</v>
      </c>
      <c r="E24" s="7"/>
    </row>
  </sheetData>
  <mergeCells count="10">
    <mergeCell ref="B1:D1"/>
    <mergeCell ref="B2:D2"/>
    <mergeCell ref="A3:D3"/>
    <mergeCell ref="C16:D16"/>
    <mergeCell ref="A24:B24"/>
    <mergeCell ref="C18:C22"/>
    <mergeCell ref="D18:D22"/>
    <mergeCell ref="A23:B23"/>
    <mergeCell ref="A5:D5"/>
    <mergeCell ref="A7:D7"/>
  </mergeCells>
  <pageMargins left="0" right="0" top="0" bottom="0" header="0" footer="0"/>
  <pageSetup paperSize="9" scale="8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O132"/>
  <sheetViews>
    <sheetView tabSelected="1" zoomScaleNormal="100" workbookViewId="0">
      <selection activeCell="H101" sqref="H101"/>
    </sheetView>
  </sheetViews>
  <sheetFormatPr defaultRowHeight="12.25" x14ac:dyDescent="0.25"/>
  <cols>
    <col min="1" max="1" width="14.375" style="125" customWidth="1"/>
    <col min="2" max="2" width="40.625" style="112" customWidth="1"/>
    <col min="3" max="3" width="9.75" style="112" customWidth="1"/>
    <col min="4" max="4" width="14.125" style="112" customWidth="1"/>
    <col min="5" max="5" width="19.875" style="112" customWidth="1"/>
    <col min="6" max="6" width="10.25" style="112" customWidth="1"/>
    <col min="7" max="7" width="12.75" style="112" customWidth="1"/>
    <col min="8" max="244" width="9.125" style="112"/>
    <col min="245" max="245" width="14.375" style="112" customWidth="1"/>
    <col min="246" max="246" width="36" style="112" customWidth="1"/>
    <col min="247" max="247" width="9.75" style="112" customWidth="1"/>
    <col min="248" max="248" width="10.875" style="112" customWidth="1"/>
    <col min="249" max="249" width="13.375" style="112" customWidth="1"/>
    <col min="250" max="250" width="10.25" style="112" customWidth="1"/>
    <col min="251" max="251" width="12.75" style="112" customWidth="1"/>
    <col min="252" max="500" width="9.125" style="112"/>
    <col min="501" max="501" width="14.375" style="112" customWidth="1"/>
    <col min="502" max="502" width="36" style="112" customWidth="1"/>
    <col min="503" max="503" width="9.75" style="112" customWidth="1"/>
    <col min="504" max="504" width="10.875" style="112" customWidth="1"/>
    <col min="505" max="505" width="13.375" style="112" customWidth="1"/>
    <col min="506" max="506" width="10.25" style="112" customWidth="1"/>
    <col min="507" max="507" width="12.75" style="112" customWidth="1"/>
    <col min="508" max="756" width="9.125" style="112"/>
    <col min="757" max="757" width="14.375" style="112" customWidth="1"/>
    <col min="758" max="758" width="36" style="112" customWidth="1"/>
    <col min="759" max="759" width="9.75" style="112" customWidth="1"/>
    <col min="760" max="760" width="10.875" style="112" customWidth="1"/>
    <col min="761" max="761" width="13.375" style="112" customWidth="1"/>
    <col min="762" max="762" width="10.25" style="112" customWidth="1"/>
    <col min="763" max="763" width="12.75" style="112" customWidth="1"/>
    <col min="764" max="1012" width="9.125" style="112"/>
    <col min="1013" max="1013" width="14.375" style="112" customWidth="1"/>
    <col min="1014" max="1014" width="36" style="112" customWidth="1"/>
    <col min="1015" max="1015" width="9.75" style="112" customWidth="1"/>
    <col min="1016" max="1016" width="10.875" style="112" customWidth="1"/>
    <col min="1017" max="1017" width="13.375" style="112" customWidth="1"/>
    <col min="1018" max="1018" width="10.25" style="112" customWidth="1"/>
    <col min="1019" max="1019" width="12.75" style="112" customWidth="1"/>
    <col min="1020" max="1268" width="9.125" style="112"/>
    <col min="1269" max="1269" width="14.375" style="112" customWidth="1"/>
    <col min="1270" max="1270" width="36" style="112" customWidth="1"/>
    <col min="1271" max="1271" width="9.75" style="112" customWidth="1"/>
    <col min="1272" max="1272" width="10.875" style="112" customWidth="1"/>
    <col min="1273" max="1273" width="13.375" style="112" customWidth="1"/>
    <col min="1274" max="1274" width="10.25" style="112" customWidth="1"/>
    <col min="1275" max="1275" width="12.75" style="112" customWidth="1"/>
    <col min="1276" max="1524" width="9.125" style="112"/>
    <col min="1525" max="1525" width="14.375" style="112" customWidth="1"/>
    <col min="1526" max="1526" width="36" style="112" customWidth="1"/>
    <col min="1527" max="1527" width="9.75" style="112" customWidth="1"/>
    <col min="1528" max="1528" width="10.875" style="112" customWidth="1"/>
    <col min="1529" max="1529" width="13.375" style="112" customWidth="1"/>
    <col min="1530" max="1530" width="10.25" style="112" customWidth="1"/>
    <col min="1531" max="1531" width="12.75" style="112" customWidth="1"/>
    <col min="1532" max="1780" width="9.125" style="112"/>
    <col min="1781" max="1781" width="14.375" style="112" customWidth="1"/>
    <col min="1782" max="1782" width="36" style="112" customWidth="1"/>
    <col min="1783" max="1783" width="9.75" style="112" customWidth="1"/>
    <col min="1784" max="1784" width="10.875" style="112" customWidth="1"/>
    <col min="1785" max="1785" width="13.375" style="112" customWidth="1"/>
    <col min="1786" max="1786" width="10.25" style="112" customWidth="1"/>
    <col min="1787" max="1787" width="12.75" style="112" customWidth="1"/>
    <col min="1788" max="2036" width="9.125" style="112"/>
    <col min="2037" max="2037" width="14.375" style="112" customWidth="1"/>
    <col min="2038" max="2038" width="36" style="112" customWidth="1"/>
    <col min="2039" max="2039" width="9.75" style="112" customWidth="1"/>
    <col min="2040" max="2040" width="10.875" style="112" customWidth="1"/>
    <col min="2041" max="2041" width="13.375" style="112" customWidth="1"/>
    <col min="2042" max="2042" width="10.25" style="112" customWidth="1"/>
    <col min="2043" max="2043" width="12.75" style="112" customWidth="1"/>
    <col min="2044" max="2292" width="9.125" style="112"/>
    <col min="2293" max="2293" width="14.375" style="112" customWidth="1"/>
    <col min="2294" max="2294" width="36" style="112" customWidth="1"/>
    <col min="2295" max="2295" width="9.75" style="112" customWidth="1"/>
    <col min="2296" max="2296" width="10.875" style="112" customWidth="1"/>
    <col min="2297" max="2297" width="13.375" style="112" customWidth="1"/>
    <col min="2298" max="2298" width="10.25" style="112" customWidth="1"/>
    <col min="2299" max="2299" width="12.75" style="112" customWidth="1"/>
    <col min="2300" max="2548" width="9.125" style="112"/>
    <col min="2549" max="2549" width="14.375" style="112" customWidth="1"/>
    <col min="2550" max="2550" width="36" style="112" customWidth="1"/>
    <col min="2551" max="2551" width="9.75" style="112" customWidth="1"/>
    <col min="2552" max="2552" width="10.875" style="112" customWidth="1"/>
    <col min="2553" max="2553" width="13.375" style="112" customWidth="1"/>
    <col min="2554" max="2554" width="10.25" style="112" customWidth="1"/>
    <col min="2555" max="2555" width="12.75" style="112" customWidth="1"/>
    <col min="2556" max="2804" width="9.125" style="112"/>
    <col min="2805" max="2805" width="14.375" style="112" customWidth="1"/>
    <col min="2806" max="2806" width="36" style="112" customWidth="1"/>
    <col min="2807" max="2807" width="9.75" style="112" customWidth="1"/>
    <col min="2808" max="2808" width="10.875" style="112" customWidth="1"/>
    <col min="2809" max="2809" width="13.375" style="112" customWidth="1"/>
    <col min="2810" max="2810" width="10.25" style="112" customWidth="1"/>
    <col min="2811" max="2811" width="12.75" style="112" customWidth="1"/>
    <col min="2812" max="3060" width="9.125" style="112"/>
    <col min="3061" max="3061" width="14.375" style="112" customWidth="1"/>
    <col min="3062" max="3062" width="36" style="112" customWidth="1"/>
    <col min="3063" max="3063" width="9.75" style="112" customWidth="1"/>
    <col min="3064" max="3064" width="10.875" style="112" customWidth="1"/>
    <col min="3065" max="3065" width="13.375" style="112" customWidth="1"/>
    <col min="3066" max="3066" width="10.25" style="112" customWidth="1"/>
    <col min="3067" max="3067" width="12.75" style="112" customWidth="1"/>
    <col min="3068" max="3316" width="9.125" style="112"/>
    <col min="3317" max="3317" width="14.375" style="112" customWidth="1"/>
    <col min="3318" max="3318" width="36" style="112" customWidth="1"/>
    <col min="3319" max="3319" width="9.75" style="112" customWidth="1"/>
    <col min="3320" max="3320" width="10.875" style="112" customWidth="1"/>
    <col min="3321" max="3321" width="13.375" style="112" customWidth="1"/>
    <col min="3322" max="3322" width="10.25" style="112" customWidth="1"/>
    <col min="3323" max="3323" width="12.75" style="112" customWidth="1"/>
    <col min="3324" max="3572" width="9.125" style="112"/>
    <col min="3573" max="3573" width="14.375" style="112" customWidth="1"/>
    <col min="3574" max="3574" width="36" style="112" customWidth="1"/>
    <col min="3575" max="3575" width="9.75" style="112" customWidth="1"/>
    <col min="3576" max="3576" width="10.875" style="112" customWidth="1"/>
    <col min="3577" max="3577" width="13.375" style="112" customWidth="1"/>
    <col min="3578" max="3578" width="10.25" style="112" customWidth="1"/>
    <col min="3579" max="3579" width="12.75" style="112" customWidth="1"/>
    <col min="3580" max="3828" width="9.125" style="112"/>
    <col min="3829" max="3829" width="14.375" style="112" customWidth="1"/>
    <col min="3830" max="3830" width="36" style="112" customWidth="1"/>
    <col min="3831" max="3831" width="9.75" style="112" customWidth="1"/>
    <col min="3832" max="3832" width="10.875" style="112" customWidth="1"/>
    <col min="3833" max="3833" width="13.375" style="112" customWidth="1"/>
    <col min="3834" max="3834" width="10.25" style="112" customWidth="1"/>
    <col min="3835" max="3835" width="12.75" style="112" customWidth="1"/>
    <col min="3836" max="4084" width="9.125" style="112"/>
    <col min="4085" max="4085" width="14.375" style="112" customWidth="1"/>
    <col min="4086" max="4086" width="36" style="112" customWidth="1"/>
    <col min="4087" max="4087" width="9.75" style="112" customWidth="1"/>
    <col min="4088" max="4088" width="10.875" style="112" customWidth="1"/>
    <col min="4089" max="4089" width="13.375" style="112" customWidth="1"/>
    <col min="4090" max="4090" width="10.25" style="112" customWidth="1"/>
    <col min="4091" max="4091" width="12.75" style="112" customWidth="1"/>
    <col min="4092" max="4340" width="9.125" style="112"/>
    <col min="4341" max="4341" width="14.375" style="112" customWidth="1"/>
    <col min="4342" max="4342" width="36" style="112" customWidth="1"/>
    <col min="4343" max="4343" width="9.75" style="112" customWidth="1"/>
    <col min="4344" max="4344" width="10.875" style="112" customWidth="1"/>
    <col min="4345" max="4345" width="13.375" style="112" customWidth="1"/>
    <col min="4346" max="4346" width="10.25" style="112" customWidth="1"/>
    <col min="4347" max="4347" width="12.75" style="112" customWidth="1"/>
    <col min="4348" max="4596" width="9.125" style="112"/>
    <col min="4597" max="4597" width="14.375" style="112" customWidth="1"/>
    <col min="4598" max="4598" width="36" style="112" customWidth="1"/>
    <col min="4599" max="4599" width="9.75" style="112" customWidth="1"/>
    <col min="4600" max="4600" width="10.875" style="112" customWidth="1"/>
    <col min="4601" max="4601" width="13.375" style="112" customWidth="1"/>
    <col min="4602" max="4602" width="10.25" style="112" customWidth="1"/>
    <col min="4603" max="4603" width="12.75" style="112" customWidth="1"/>
    <col min="4604" max="4852" width="9.125" style="112"/>
    <col min="4853" max="4853" width="14.375" style="112" customWidth="1"/>
    <col min="4854" max="4854" width="36" style="112" customWidth="1"/>
    <col min="4855" max="4855" width="9.75" style="112" customWidth="1"/>
    <col min="4856" max="4856" width="10.875" style="112" customWidth="1"/>
    <col min="4857" max="4857" width="13.375" style="112" customWidth="1"/>
    <col min="4858" max="4858" width="10.25" style="112" customWidth="1"/>
    <col min="4859" max="4859" width="12.75" style="112" customWidth="1"/>
    <col min="4860" max="5108" width="9.125" style="112"/>
    <col min="5109" max="5109" width="14.375" style="112" customWidth="1"/>
    <col min="5110" max="5110" width="36" style="112" customWidth="1"/>
    <col min="5111" max="5111" width="9.75" style="112" customWidth="1"/>
    <col min="5112" max="5112" width="10.875" style="112" customWidth="1"/>
    <col min="5113" max="5113" width="13.375" style="112" customWidth="1"/>
    <col min="5114" max="5114" width="10.25" style="112" customWidth="1"/>
    <col min="5115" max="5115" width="12.75" style="112" customWidth="1"/>
    <col min="5116" max="5364" width="9.125" style="112"/>
    <col min="5365" max="5365" width="14.375" style="112" customWidth="1"/>
    <col min="5366" max="5366" width="36" style="112" customWidth="1"/>
    <col min="5367" max="5367" width="9.75" style="112" customWidth="1"/>
    <col min="5368" max="5368" width="10.875" style="112" customWidth="1"/>
    <col min="5369" max="5369" width="13.375" style="112" customWidth="1"/>
    <col min="5370" max="5370" width="10.25" style="112" customWidth="1"/>
    <col min="5371" max="5371" width="12.75" style="112" customWidth="1"/>
    <col min="5372" max="5620" width="9.125" style="112"/>
    <col min="5621" max="5621" width="14.375" style="112" customWidth="1"/>
    <col min="5622" max="5622" width="36" style="112" customWidth="1"/>
    <col min="5623" max="5623" width="9.75" style="112" customWidth="1"/>
    <col min="5624" max="5624" width="10.875" style="112" customWidth="1"/>
    <col min="5625" max="5625" width="13.375" style="112" customWidth="1"/>
    <col min="5626" max="5626" width="10.25" style="112" customWidth="1"/>
    <col min="5627" max="5627" width="12.75" style="112" customWidth="1"/>
    <col min="5628" max="5876" width="9.125" style="112"/>
    <col min="5877" max="5877" width="14.375" style="112" customWidth="1"/>
    <col min="5878" max="5878" width="36" style="112" customWidth="1"/>
    <col min="5879" max="5879" width="9.75" style="112" customWidth="1"/>
    <col min="5880" max="5880" width="10.875" style="112" customWidth="1"/>
    <col min="5881" max="5881" width="13.375" style="112" customWidth="1"/>
    <col min="5882" max="5882" width="10.25" style="112" customWidth="1"/>
    <col min="5883" max="5883" width="12.75" style="112" customWidth="1"/>
    <col min="5884" max="6132" width="9.125" style="112"/>
    <col min="6133" max="6133" width="14.375" style="112" customWidth="1"/>
    <col min="6134" max="6134" width="36" style="112" customWidth="1"/>
    <col min="6135" max="6135" width="9.75" style="112" customWidth="1"/>
    <col min="6136" max="6136" width="10.875" style="112" customWidth="1"/>
    <col min="6137" max="6137" width="13.375" style="112" customWidth="1"/>
    <col min="6138" max="6138" width="10.25" style="112" customWidth="1"/>
    <col min="6139" max="6139" width="12.75" style="112" customWidth="1"/>
    <col min="6140" max="6388" width="9.125" style="112"/>
    <col min="6389" max="6389" width="14.375" style="112" customWidth="1"/>
    <col min="6390" max="6390" width="36" style="112" customWidth="1"/>
    <col min="6391" max="6391" width="9.75" style="112" customWidth="1"/>
    <col min="6392" max="6392" width="10.875" style="112" customWidth="1"/>
    <col min="6393" max="6393" width="13.375" style="112" customWidth="1"/>
    <col min="6394" max="6394" width="10.25" style="112" customWidth="1"/>
    <col min="6395" max="6395" width="12.75" style="112" customWidth="1"/>
    <col min="6396" max="6644" width="9.125" style="112"/>
    <col min="6645" max="6645" width="14.375" style="112" customWidth="1"/>
    <col min="6646" max="6646" width="36" style="112" customWidth="1"/>
    <col min="6647" max="6647" width="9.75" style="112" customWidth="1"/>
    <col min="6648" max="6648" width="10.875" style="112" customWidth="1"/>
    <col min="6649" max="6649" width="13.375" style="112" customWidth="1"/>
    <col min="6650" max="6650" width="10.25" style="112" customWidth="1"/>
    <col min="6651" max="6651" width="12.75" style="112" customWidth="1"/>
    <col min="6652" max="6900" width="9.125" style="112"/>
    <col min="6901" max="6901" width="14.375" style="112" customWidth="1"/>
    <col min="6902" max="6902" width="36" style="112" customWidth="1"/>
    <col min="6903" max="6903" width="9.75" style="112" customWidth="1"/>
    <col min="6904" max="6904" width="10.875" style="112" customWidth="1"/>
    <col min="6905" max="6905" width="13.375" style="112" customWidth="1"/>
    <col min="6906" max="6906" width="10.25" style="112" customWidth="1"/>
    <col min="6907" max="6907" width="12.75" style="112" customWidth="1"/>
    <col min="6908" max="7156" width="9.125" style="112"/>
    <col min="7157" max="7157" width="14.375" style="112" customWidth="1"/>
    <col min="7158" max="7158" width="36" style="112" customWidth="1"/>
    <col min="7159" max="7159" width="9.75" style="112" customWidth="1"/>
    <col min="7160" max="7160" width="10.875" style="112" customWidth="1"/>
    <col min="7161" max="7161" width="13.375" style="112" customWidth="1"/>
    <col min="7162" max="7162" width="10.25" style="112" customWidth="1"/>
    <col min="7163" max="7163" width="12.75" style="112" customWidth="1"/>
    <col min="7164" max="7412" width="9.125" style="112"/>
    <col min="7413" max="7413" width="14.375" style="112" customWidth="1"/>
    <col min="7414" max="7414" width="36" style="112" customWidth="1"/>
    <col min="7415" max="7415" width="9.75" style="112" customWidth="1"/>
    <col min="7416" max="7416" width="10.875" style="112" customWidth="1"/>
    <col min="7417" max="7417" width="13.375" style="112" customWidth="1"/>
    <col min="7418" max="7418" width="10.25" style="112" customWidth="1"/>
    <col min="7419" max="7419" width="12.75" style="112" customWidth="1"/>
    <col min="7420" max="7668" width="9.125" style="112"/>
    <col min="7669" max="7669" width="14.375" style="112" customWidth="1"/>
    <col min="7670" max="7670" width="36" style="112" customWidth="1"/>
    <col min="7671" max="7671" width="9.75" style="112" customWidth="1"/>
    <col min="7672" max="7672" width="10.875" style="112" customWidth="1"/>
    <col min="7673" max="7673" width="13.375" style="112" customWidth="1"/>
    <col min="7674" max="7674" width="10.25" style="112" customWidth="1"/>
    <col min="7675" max="7675" width="12.75" style="112" customWidth="1"/>
    <col min="7676" max="7924" width="9.125" style="112"/>
    <col min="7925" max="7925" width="14.375" style="112" customWidth="1"/>
    <col min="7926" max="7926" width="36" style="112" customWidth="1"/>
    <col min="7927" max="7927" width="9.75" style="112" customWidth="1"/>
    <col min="7928" max="7928" width="10.875" style="112" customWidth="1"/>
    <col min="7929" max="7929" width="13.375" style="112" customWidth="1"/>
    <col min="7930" max="7930" width="10.25" style="112" customWidth="1"/>
    <col min="7931" max="7931" width="12.75" style="112" customWidth="1"/>
    <col min="7932" max="8180" width="9.125" style="112"/>
    <col min="8181" max="8181" width="14.375" style="112" customWidth="1"/>
    <col min="8182" max="8182" width="36" style="112" customWidth="1"/>
    <col min="8183" max="8183" width="9.75" style="112" customWidth="1"/>
    <col min="8184" max="8184" width="10.875" style="112" customWidth="1"/>
    <col min="8185" max="8185" width="13.375" style="112" customWidth="1"/>
    <col min="8186" max="8186" width="10.25" style="112" customWidth="1"/>
    <col min="8187" max="8187" width="12.75" style="112" customWidth="1"/>
    <col min="8188" max="8436" width="9.125" style="112"/>
    <col min="8437" max="8437" width="14.375" style="112" customWidth="1"/>
    <col min="8438" max="8438" width="36" style="112" customWidth="1"/>
    <col min="8439" max="8439" width="9.75" style="112" customWidth="1"/>
    <col min="8440" max="8440" width="10.875" style="112" customWidth="1"/>
    <col min="8441" max="8441" width="13.375" style="112" customWidth="1"/>
    <col min="8442" max="8442" width="10.25" style="112" customWidth="1"/>
    <col min="8443" max="8443" width="12.75" style="112" customWidth="1"/>
    <col min="8444" max="8692" width="9.125" style="112"/>
    <col min="8693" max="8693" width="14.375" style="112" customWidth="1"/>
    <col min="8694" max="8694" width="36" style="112" customWidth="1"/>
    <col min="8695" max="8695" width="9.75" style="112" customWidth="1"/>
    <col min="8696" max="8696" width="10.875" style="112" customWidth="1"/>
    <col min="8697" max="8697" width="13.375" style="112" customWidth="1"/>
    <col min="8698" max="8698" width="10.25" style="112" customWidth="1"/>
    <col min="8699" max="8699" width="12.75" style="112" customWidth="1"/>
    <col min="8700" max="8948" width="9.125" style="112"/>
    <col min="8949" max="8949" width="14.375" style="112" customWidth="1"/>
    <col min="8950" max="8950" width="36" style="112" customWidth="1"/>
    <col min="8951" max="8951" width="9.75" style="112" customWidth="1"/>
    <col min="8952" max="8952" width="10.875" style="112" customWidth="1"/>
    <col min="8953" max="8953" width="13.375" style="112" customWidth="1"/>
    <col min="8954" max="8954" width="10.25" style="112" customWidth="1"/>
    <col min="8955" max="8955" width="12.75" style="112" customWidth="1"/>
    <col min="8956" max="9204" width="9.125" style="112"/>
    <col min="9205" max="9205" width="14.375" style="112" customWidth="1"/>
    <col min="9206" max="9206" width="36" style="112" customWidth="1"/>
    <col min="9207" max="9207" width="9.75" style="112" customWidth="1"/>
    <col min="9208" max="9208" width="10.875" style="112" customWidth="1"/>
    <col min="9209" max="9209" width="13.375" style="112" customWidth="1"/>
    <col min="9210" max="9210" width="10.25" style="112" customWidth="1"/>
    <col min="9211" max="9211" width="12.75" style="112" customWidth="1"/>
    <col min="9212" max="9460" width="9.125" style="112"/>
    <col min="9461" max="9461" width="14.375" style="112" customWidth="1"/>
    <col min="9462" max="9462" width="36" style="112" customWidth="1"/>
    <col min="9463" max="9463" width="9.75" style="112" customWidth="1"/>
    <col min="9464" max="9464" width="10.875" style="112" customWidth="1"/>
    <col min="9465" max="9465" width="13.375" style="112" customWidth="1"/>
    <col min="9466" max="9466" width="10.25" style="112" customWidth="1"/>
    <col min="9467" max="9467" width="12.75" style="112" customWidth="1"/>
    <col min="9468" max="9716" width="9.125" style="112"/>
    <col min="9717" max="9717" width="14.375" style="112" customWidth="1"/>
    <col min="9718" max="9718" width="36" style="112" customWidth="1"/>
    <col min="9719" max="9719" width="9.75" style="112" customWidth="1"/>
    <col min="9720" max="9720" width="10.875" style="112" customWidth="1"/>
    <col min="9721" max="9721" width="13.375" style="112" customWidth="1"/>
    <col min="9722" max="9722" width="10.25" style="112" customWidth="1"/>
    <col min="9723" max="9723" width="12.75" style="112" customWidth="1"/>
    <col min="9724" max="9972" width="9.125" style="112"/>
    <col min="9973" max="9973" width="14.375" style="112" customWidth="1"/>
    <col min="9974" max="9974" width="36" style="112" customWidth="1"/>
    <col min="9975" max="9975" width="9.75" style="112" customWidth="1"/>
    <col min="9976" max="9976" width="10.875" style="112" customWidth="1"/>
    <col min="9977" max="9977" width="13.375" style="112" customWidth="1"/>
    <col min="9978" max="9978" width="10.25" style="112" customWidth="1"/>
    <col min="9979" max="9979" width="12.75" style="112" customWidth="1"/>
    <col min="9980" max="10228" width="9.125" style="112"/>
    <col min="10229" max="10229" width="14.375" style="112" customWidth="1"/>
    <col min="10230" max="10230" width="36" style="112" customWidth="1"/>
    <col min="10231" max="10231" width="9.75" style="112" customWidth="1"/>
    <col min="10232" max="10232" width="10.875" style="112" customWidth="1"/>
    <col min="10233" max="10233" width="13.375" style="112" customWidth="1"/>
    <col min="10234" max="10234" width="10.25" style="112" customWidth="1"/>
    <col min="10235" max="10235" width="12.75" style="112" customWidth="1"/>
    <col min="10236" max="10484" width="9.125" style="112"/>
    <col min="10485" max="10485" width="14.375" style="112" customWidth="1"/>
    <col min="10486" max="10486" width="36" style="112" customWidth="1"/>
    <col min="10487" max="10487" width="9.75" style="112" customWidth="1"/>
    <col min="10488" max="10488" width="10.875" style="112" customWidth="1"/>
    <col min="10489" max="10489" width="13.375" style="112" customWidth="1"/>
    <col min="10490" max="10490" width="10.25" style="112" customWidth="1"/>
    <col min="10491" max="10491" width="12.75" style="112" customWidth="1"/>
    <col min="10492" max="10740" width="9.125" style="112"/>
    <col min="10741" max="10741" width="14.375" style="112" customWidth="1"/>
    <col min="10742" max="10742" width="36" style="112" customWidth="1"/>
    <col min="10743" max="10743" width="9.75" style="112" customWidth="1"/>
    <col min="10744" max="10744" width="10.875" style="112" customWidth="1"/>
    <col min="10745" max="10745" width="13.375" style="112" customWidth="1"/>
    <col min="10746" max="10746" width="10.25" style="112" customWidth="1"/>
    <col min="10747" max="10747" width="12.75" style="112" customWidth="1"/>
    <col min="10748" max="10996" width="9.125" style="112"/>
    <col min="10997" max="10997" width="14.375" style="112" customWidth="1"/>
    <col min="10998" max="10998" width="36" style="112" customWidth="1"/>
    <col min="10999" max="10999" width="9.75" style="112" customWidth="1"/>
    <col min="11000" max="11000" width="10.875" style="112" customWidth="1"/>
    <col min="11001" max="11001" width="13.375" style="112" customWidth="1"/>
    <col min="11002" max="11002" width="10.25" style="112" customWidth="1"/>
    <col min="11003" max="11003" width="12.75" style="112" customWidth="1"/>
    <col min="11004" max="11252" width="9.125" style="112"/>
    <col min="11253" max="11253" width="14.375" style="112" customWidth="1"/>
    <col min="11254" max="11254" width="36" style="112" customWidth="1"/>
    <col min="11255" max="11255" width="9.75" style="112" customWidth="1"/>
    <col min="11256" max="11256" width="10.875" style="112" customWidth="1"/>
    <col min="11257" max="11257" width="13.375" style="112" customWidth="1"/>
    <col min="11258" max="11258" width="10.25" style="112" customWidth="1"/>
    <col min="11259" max="11259" width="12.75" style="112" customWidth="1"/>
    <col min="11260" max="11508" width="9.125" style="112"/>
    <col min="11509" max="11509" width="14.375" style="112" customWidth="1"/>
    <col min="11510" max="11510" width="36" style="112" customWidth="1"/>
    <col min="11511" max="11511" width="9.75" style="112" customWidth="1"/>
    <col min="11512" max="11512" width="10.875" style="112" customWidth="1"/>
    <col min="11513" max="11513" width="13.375" style="112" customWidth="1"/>
    <col min="11514" max="11514" width="10.25" style="112" customWidth="1"/>
    <col min="11515" max="11515" width="12.75" style="112" customWidth="1"/>
    <col min="11516" max="11764" width="9.125" style="112"/>
    <col min="11765" max="11765" width="14.375" style="112" customWidth="1"/>
    <col min="11766" max="11766" width="36" style="112" customWidth="1"/>
    <col min="11767" max="11767" width="9.75" style="112" customWidth="1"/>
    <col min="11768" max="11768" width="10.875" style="112" customWidth="1"/>
    <col min="11769" max="11769" width="13.375" style="112" customWidth="1"/>
    <col min="11770" max="11770" width="10.25" style="112" customWidth="1"/>
    <col min="11771" max="11771" width="12.75" style="112" customWidth="1"/>
    <col min="11772" max="12020" width="9.125" style="112"/>
    <col min="12021" max="12021" width="14.375" style="112" customWidth="1"/>
    <col min="12022" max="12022" width="36" style="112" customWidth="1"/>
    <col min="12023" max="12023" width="9.75" style="112" customWidth="1"/>
    <col min="12024" max="12024" width="10.875" style="112" customWidth="1"/>
    <col min="12025" max="12025" width="13.375" style="112" customWidth="1"/>
    <col min="12026" max="12026" width="10.25" style="112" customWidth="1"/>
    <col min="12027" max="12027" width="12.75" style="112" customWidth="1"/>
    <col min="12028" max="12276" width="9.125" style="112"/>
    <col min="12277" max="12277" width="14.375" style="112" customWidth="1"/>
    <col min="12278" max="12278" width="36" style="112" customWidth="1"/>
    <col min="12279" max="12279" width="9.75" style="112" customWidth="1"/>
    <col min="12280" max="12280" width="10.875" style="112" customWidth="1"/>
    <col min="12281" max="12281" width="13.375" style="112" customWidth="1"/>
    <col min="12282" max="12282" width="10.25" style="112" customWidth="1"/>
    <col min="12283" max="12283" width="12.75" style="112" customWidth="1"/>
    <col min="12284" max="12532" width="9.125" style="112"/>
    <col min="12533" max="12533" width="14.375" style="112" customWidth="1"/>
    <col min="12534" max="12534" width="36" style="112" customWidth="1"/>
    <col min="12535" max="12535" width="9.75" style="112" customWidth="1"/>
    <col min="12536" max="12536" width="10.875" style="112" customWidth="1"/>
    <col min="12537" max="12537" width="13.375" style="112" customWidth="1"/>
    <col min="12538" max="12538" width="10.25" style="112" customWidth="1"/>
    <col min="12539" max="12539" width="12.75" style="112" customWidth="1"/>
    <col min="12540" max="12788" width="9.125" style="112"/>
    <col min="12789" max="12789" width="14.375" style="112" customWidth="1"/>
    <col min="12790" max="12790" width="36" style="112" customWidth="1"/>
    <col min="12791" max="12791" width="9.75" style="112" customWidth="1"/>
    <col min="12792" max="12792" width="10.875" style="112" customWidth="1"/>
    <col min="12793" max="12793" width="13.375" style="112" customWidth="1"/>
    <col min="12794" max="12794" width="10.25" style="112" customWidth="1"/>
    <col min="12795" max="12795" width="12.75" style="112" customWidth="1"/>
    <col min="12796" max="13044" width="9.125" style="112"/>
    <col min="13045" max="13045" width="14.375" style="112" customWidth="1"/>
    <col min="13046" max="13046" width="36" style="112" customWidth="1"/>
    <col min="13047" max="13047" width="9.75" style="112" customWidth="1"/>
    <col min="13048" max="13048" width="10.875" style="112" customWidth="1"/>
    <col min="13049" max="13049" width="13.375" style="112" customWidth="1"/>
    <col min="13050" max="13050" width="10.25" style="112" customWidth="1"/>
    <col min="13051" max="13051" width="12.75" style="112" customWidth="1"/>
    <col min="13052" max="13300" width="9.125" style="112"/>
    <col min="13301" max="13301" width="14.375" style="112" customWidth="1"/>
    <col min="13302" max="13302" width="36" style="112" customWidth="1"/>
    <col min="13303" max="13303" width="9.75" style="112" customWidth="1"/>
    <col min="13304" max="13304" width="10.875" style="112" customWidth="1"/>
    <col min="13305" max="13305" width="13.375" style="112" customWidth="1"/>
    <col min="13306" max="13306" width="10.25" style="112" customWidth="1"/>
    <col min="13307" max="13307" width="12.75" style="112" customWidth="1"/>
    <col min="13308" max="13556" width="9.125" style="112"/>
    <col min="13557" max="13557" width="14.375" style="112" customWidth="1"/>
    <col min="13558" max="13558" width="36" style="112" customWidth="1"/>
    <col min="13559" max="13559" width="9.75" style="112" customWidth="1"/>
    <col min="13560" max="13560" width="10.875" style="112" customWidth="1"/>
    <col min="13561" max="13561" width="13.375" style="112" customWidth="1"/>
    <col min="13562" max="13562" width="10.25" style="112" customWidth="1"/>
    <col min="13563" max="13563" width="12.75" style="112" customWidth="1"/>
    <col min="13564" max="13812" width="9.125" style="112"/>
    <col min="13813" max="13813" width="14.375" style="112" customWidth="1"/>
    <col min="13814" max="13814" width="36" style="112" customWidth="1"/>
    <col min="13815" max="13815" width="9.75" style="112" customWidth="1"/>
    <col min="13816" max="13816" width="10.875" style="112" customWidth="1"/>
    <col min="13817" max="13817" width="13.375" style="112" customWidth="1"/>
    <col min="13818" max="13818" width="10.25" style="112" customWidth="1"/>
    <col min="13819" max="13819" width="12.75" style="112" customWidth="1"/>
    <col min="13820" max="14068" width="9.125" style="112"/>
    <col min="14069" max="14069" width="14.375" style="112" customWidth="1"/>
    <col min="14070" max="14070" width="36" style="112" customWidth="1"/>
    <col min="14071" max="14071" width="9.75" style="112" customWidth="1"/>
    <col min="14072" max="14072" width="10.875" style="112" customWidth="1"/>
    <col min="14073" max="14073" width="13.375" style="112" customWidth="1"/>
    <col min="14074" max="14074" width="10.25" style="112" customWidth="1"/>
    <col min="14075" max="14075" width="12.75" style="112" customWidth="1"/>
    <col min="14076" max="14324" width="9.125" style="112"/>
    <col min="14325" max="14325" width="14.375" style="112" customWidth="1"/>
    <col min="14326" max="14326" width="36" style="112" customWidth="1"/>
    <col min="14327" max="14327" width="9.75" style="112" customWidth="1"/>
    <col min="14328" max="14328" width="10.875" style="112" customWidth="1"/>
    <col min="14329" max="14329" width="13.375" style="112" customWidth="1"/>
    <col min="14330" max="14330" width="10.25" style="112" customWidth="1"/>
    <col min="14331" max="14331" width="12.75" style="112" customWidth="1"/>
    <col min="14332" max="14580" width="9.125" style="112"/>
    <col min="14581" max="14581" width="14.375" style="112" customWidth="1"/>
    <col min="14582" max="14582" width="36" style="112" customWidth="1"/>
    <col min="14583" max="14583" width="9.75" style="112" customWidth="1"/>
    <col min="14584" max="14584" width="10.875" style="112" customWidth="1"/>
    <col min="14585" max="14585" width="13.375" style="112" customWidth="1"/>
    <col min="14586" max="14586" width="10.25" style="112" customWidth="1"/>
    <col min="14587" max="14587" width="12.75" style="112" customWidth="1"/>
    <col min="14588" max="14836" width="9.125" style="112"/>
    <col min="14837" max="14837" width="14.375" style="112" customWidth="1"/>
    <col min="14838" max="14838" width="36" style="112" customWidth="1"/>
    <col min="14839" max="14839" width="9.75" style="112" customWidth="1"/>
    <col min="14840" max="14840" width="10.875" style="112" customWidth="1"/>
    <col min="14841" max="14841" width="13.375" style="112" customWidth="1"/>
    <col min="14842" max="14842" width="10.25" style="112" customWidth="1"/>
    <col min="14843" max="14843" width="12.75" style="112" customWidth="1"/>
    <col min="14844" max="15092" width="9.125" style="112"/>
    <col min="15093" max="15093" width="14.375" style="112" customWidth="1"/>
    <col min="15094" max="15094" width="36" style="112" customWidth="1"/>
    <col min="15095" max="15095" width="9.75" style="112" customWidth="1"/>
    <col min="15096" max="15096" width="10.875" style="112" customWidth="1"/>
    <col min="15097" max="15097" width="13.375" style="112" customWidth="1"/>
    <col min="15098" max="15098" width="10.25" style="112" customWidth="1"/>
    <col min="15099" max="15099" width="12.75" style="112" customWidth="1"/>
    <col min="15100" max="15348" width="9.125" style="112"/>
    <col min="15349" max="15349" width="14.375" style="112" customWidth="1"/>
    <col min="15350" max="15350" width="36" style="112" customWidth="1"/>
    <col min="15351" max="15351" width="9.75" style="112" customWidth="1"/>
    <col min="15352" max="15352" width="10.875" style="112" customWidth="1"/>
    <col min="15353" max="15353" width="13.375" style="112" customWidth="1"/>
    <col min="15354" max="15354" width="10.25" style="112" customWidth="1"/>
    <col min="15355" max="15355" width="12.75" style="112" customWidth="1"/>
    <col min="15356" max="15604" width="9.125" style="112"/>
    <col min="15605" max="15605" width="14.375" style="112" customWidth="1"/>
    <col min="15606" max="15606" width="36" style="112" customWidth="1"/>
    <col min="15607" max="15607" width="9.75" style="112" customWidth="1"/>
    <col min="15608" max="15608" width="10.875" style="112" customWidth="1"/>
    <col min="15609" max="15609" width="13.375" style="112" customWidth="1"/>
    <col min="15610" max="15610" width="10.25" style="112" customWidth="1"/>
    <col min="15611" max="15611" width="12.75" style="112" customWidth="1"/>
    <col min="15612" max="15860" width="9.125" style="112"/>
    <col min="15861" max="15861" width="14.375" style="112" customWidth="1"/>
    <col min="15862" max="15862" width="36" style="112" customWidth="1"/>
    <col min="15863" max="15863" width="9.75" style="112" customWidth="1"/>
    <col min="15864" max="15864" width="10.875" style="112" customWidth="1"/>
    <col min="15865" max="15865" width="13.375" style="112" customWidth="1"/>
    <col min="15866" max="15866" width="10.25" style="112" customWidth="1"/>
    <col min="15867" max="15867" width="12.75" style="112" customWidth="1"/>
    <col min="15868" max="16116" width="9.125" style="112"/>
    <col min="16117" max="16117" width="14.375" style="112" customWidth="1"/>
    <col min="16118" max="16118" width="36" style="112" customWidth="1"/>
    <col min="16119" max="16119" width="9.75" style="112" customWidth="1"/>
    <col min="16120" max="16120" width="10.875" style="112" customWidth="1"/>
    <col min="16121" max="16121" width="13.375" style="112" customWidth="1"/>
    <col min="16122" max="16122" width="10.25" style="112" customWidth="1"/>
    <col min="16123" max="16123" width="12.75" style="112" customWidth="1"/>
    <col min="16124" max="16384" width="9.125" style="112"/>
  </cols>
  <sheetData>
    <row r="1" spans="1:41" s="10" customFormat="1" ht="17.7" x14ac:dyDescent="0.35">
      <c r="A1" s="120"/>
      <c r="E1" s="150" t="s">
        <v>94</v>
      </c>
      <c r="F1" s="150"/>
      <c r="G1" s="150"/>
    </row>
    <row r="2" spans="1:41" s="11" customFormat="1" ht="15.65" x14ac:dyDescent="0.3">
      <c r="A2" s="121"/>
      <c r="E2" s="150" t="s">
        <v>0</v>
      </c>
      <c r="F2" s="150"/>
      <c r="G2" s="150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</row>
    <row r="3" spans="1:41" s="11" customFormat="1" ht="15.8" customHeight="1" x14ac:dyDescent="0.3">
      <c r="A3" s="121"/>
      <c r="D3" s="150" t="s">
        <v>69</v>
      </c>
      <c r="E3" s="150"/>
      <c r="F3" s="150"/>
      <c r="G3" s="150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</row>
    <row r="4" spans="1:41" s="110" customFormat="1" ht="14.95" x14ac:dyDescent="0.3">
      <c r="A4" s="122"/>
      <c r="B4" s="46"/>
      <c r="C4" s="47"/>
      <c r="D4" s="47"/>
      <c r="E4" s="187"/>
      <c r="F4" s="187"/>
      <c r="G4" s="187"/>
    </row>
    <row r="5" spans="1:41" s="110" customFormat="1" ht="14.95" x14ac:dyDescent="0.3">
      <c r="A5" s="122"/>
      <c r="B5" s="48"/>
      <c r="C5" s="48"/>
      <c r="D5" s="48"/>
      <c r="E5" s="8"/>
      <c r="F5" s="8"/>
      <c r="G5" s="8"/>
    </row>
    <row r="6" spans="1:41" s="110" customFormat="1" ht="14.95" x14ac:dyDescent="0.3">
      <c r="A6" s="122"/>
      <c r="B6" s="46"/>
      <c r="C6" s="49"/>
      <c r="D6" s="50"/>
      <c r="E6" s="8"/>
      <c r="F6" s="8"/>
      <c r="G6" s="8"/>
    </row>
    <row r="7" spans="1:41" s="110" customFormat="1" ht="48.25" customHeight="1" x14ac:dyDescent="0.3">
      <c r="A7" s="188" t="s">
        <v>67</v>
      </c>
      <c r="B7" s="188"/>
      <c r="C7" s="188"/>
      <c r="D7" s="188"/>
      <c r="E7" s="188"/>
      <c r="F7" s="188"/>
      <c r="G7" s="188"/>
    </row>
    <row r="8" spans="1:41" s="110" customFormat="1" ht="102.25" customHeight="1" x14ac:dyDescent="0.3">
      <c r="A8" s="189" t="s">
        <v>50</v>
      </c>
      <c r="B8" s="191" t="s">
        <v>51</v>
      </c>
      <c r="C8" s="191" t="s">
        <v>52</v>
      </c>
      <c r="D8" s="191" t="s">
        <v>53</v>
      </c>
      <c r="E8" s="192" t="s">
        <v>54</v>
      </c>
      <c r="F8" s="178" t="s">
        <v>43</v>
      </c>
      <c r="G8" s="179"/>
    </row>
    <row r="9" spans="1:41" s="110" customFormat="1" ht="44.85" x14ac:dyDescent="0.3">
      <c r="A9" s="190"/>
      <c r="B9" s="191"/>
      <c r="C9" s="191"/>
      <c r="D9" s="191"/>
      <c r="E9" s="193"/>
      <c r="F9" s="117" t="s">
        <v>55</v>
      </c>
      <c r="G9" s="117" t="s">
        <v>56</v>
      </c>
    </row>
    <row r="10" spans="1:41" s="110" customFormat="1" ht="15.65" x14ac:dyDescent="0.3">
      <c r="A10" s="180" t="s">
        <v>143</v>
      </c>
      <c r="B10" s="180"/>
      <c r="C10" s="180"/>
      <c r="D10" s="180"/>
      <c r="E10" s="180"/>
      <c r="F10" s="180"/>
      <c r="G10" s="44">
        <f>G11</f>
        <v>523400</v>
      </c>
    </row>
    <row r="11" spans="1:41" s="110" customFormat="1" ht="15.65" x14ac:dyDescent="0.3">
      <c r="A11" s="9" t="s">
        <v>57</v>
      </c>
      <c r="B11" s="117" t="s">
        <v>58</v>
      </c>
      <c r="C11" s="181" t="s">
        <v>46</v>
      </c>
      <c r="D11" s="182"/>
      <c r="E11" s="182"/>
      <c r="F11" s="183"/>
      <c r="G11" s="44">
        <f>G12</f>
        <v>523400</v>
      </c>
    </row>
    <row r="12" spans="1:41" s="111" customFormat="1" ht="48.75" customHeight="1" x14ac:dyDescent="0.3">
      <c r="A12" s="43" t="s">
        <v>95</v>
      </c>
      <c r="B12" s="184" t="s">
        <v>131</v>
      </c>
      <c r="C12" s="185"/>
      <c r="D12" s="185"/>
      <c r="E12" s="185"/>
      <c r="F12" s="186"/>
      <c r="G12" s="45">
        <f>G13</f>
        <v>523400</v>
      </c>
    </row>
    <row r="13" spans="1:41" ht="15.65" x14ac:dyDescent="0.25">
      <c r="A13" s="123"/>
      <c r="B13" s="51" t="s">
        <v>133</v>
      </c>
      <c r="C13" s="53"/>
      <c r="D13" s="114"/>
      <c r="E13" s="115"/>
      <c r="F13" s="116"/>
      <c r="G13" s="52">
        <f>SUM(G14:G130)</f>
        <v>523400</v>
      </c>
    </row>
    <row r="14" spans="1:41" ht="15.65" x14ac:dyDescent="0.3">
      <c r="A14" s="124" t="s">
        <v>144</v>
      </c>
      <c r="B14" s="118" t="s">
        <v>163</v>
      </c>
      <c r="C14" s="118" t="s">
        <v>253</v>
      </c>
      <c r="D14" s="118" t="s">
        <v>145</v>
      </c>
      <c r="E14" s="118">
        <v>76000</v>
      </c>
      <c r="F14" s="118">
        <v>25</v>
      </c>
      <c r="G14" s="119">
        <f t="shared" ref="G14:G77" si="0">E14*F14/1000</f>
        <v>1900</v>
      </c>
      <c r="H14" s="113"/>
    </row>
    <row r="15" spans="1:41" ht="15.65" x14ac:dyDescent="0.3">
      <c r="A15" s="124">
        <v>37451650</v>
      </c>
      <c r="B15" s="118" t="s">
        <v>223</v>
      </c>
      <c r="C15" s="118" t="s">
        <v>253</v>
      </c>
      <c r="D15" s="118" t="s">
        <v>134</v>
      </c>
      <c r="E15" s="118">
        <v>32000</v>
      </c>
      <c r="F15" s="118">
        <v>31</v>
      </c>
      <c r="G15" s="119">
        <f t="shared" si="0"/>
        <v>992</v>
      </c>
    </row>
    <row r="16" spans="1:41" ht="15.65" x14ac:dyDescent="0.3">
      <c r="A16" s="124" t="s">
        <v>146</v>
      </c>
      <c r="B16" s="118" t="s">
        <v>222</v>
      </c>
      <c r="C16" s="118" t="s">
        <v>253</v>
      </c>
      <c r="D16" s="118" t="s">
        <v>134</v>
      </c>
      <c r="E16" s="118">
        <v>160000</v>
      </c>
      <c r="F16" s="118">
        <v>17</v>
      </c>
      <c r="G16" s="119">
        <f t="shared" si="0"/>
        <v>2720</v>
      </c>
    </row>
    <row r="17" spans="1:7" ht="15.65" x14ac:dyDescent="0.3">
      <c r="A17" s="124" t="s">
        <v>147</v>
      </c>
      <c r="B17" s="118" t="s">
        <v>222</v>
      </c>
      <c r="C17" s="118" t="s">
        <v>253</v>
      </c>
      <c r="D17" s="118" t="s">
        <v>134</v>
      </c>
      <c r="E17" s="118">
        <v>160000</v>
      </c>
      <c r="F17" s="118">
        <v>4</v>
      </c>
      <c r="G17" s="119">
        <f t="shared" si="0"/>
        <v>640</v>
      </c>
    </row>
    <row r="18" spans="1:7" ht="15.65" x14ac:dyDescent="0.3">
      <c r="A18" s="124">
        <v>37451640</v>
      </c>
      <c r="B18" s="118" t="s">
        <v>224</v>
      </c>
      <c r="C18" s="118" t="s">
        <v>253</v>
      </c>
      <c r="D18" s="118" t="s">
        <v>134</v>
      </c>
      <c r="E18" s="118">
        <v>45000</v>
      </c>
      <c r="F18" s="118">
        <v>21</v>
      </c>
      <c r="G18" s="119">
        <f t="shared" si="0"/>
        <v>945</v>
      </c>
    </row>
    <row r="19" spans="1:7" ht="15.65" x14ac:dyDescent="0.3">
      <c r="A19" s="124">
        <v>37411630</v>
      </c>
      <c r="B19" s="118" t="s">
        <v>148</v>
      </c>
      <c r="C19" s="118" t="s">
        <v>253</v>
      </c>
      <c r="D19" s="118" t="s">
        <v>134</v>
      </c>
      <c r="E19" s="118">
        <v>60000</v>
      </c>
      <c r="F19" s="118">
        <v>24</v>
      </c>
      <c r="G19" s="119">
        <f t="shared" si="0"/>
        <v>1440</v>
      </c>
    </row>
    <row r="20" spans="1:7" ht="15.65" x14ac:dyDescent="0.3">
      <c r="A20" s="124">
        <v>37451391</v>
      </c>
      <c r="B20" s="118" t="s">
        <v>138</v>
      </c>
      <c r="C20" s="118" t="s">
        <v>253</v>
      </c>
      <c r="D20" s="118" t="s">
        <v>135</v>
      </c>
      <c r="E20" s="118">
        <v>2960000</v>
      </c>
      <c r="F20" s="118">
        <v>2</v>
      </c>
      <c r="G20" s="119">
        <f t="shared" si="0"/>
        <v>5920</v>
      </c>
    </row>
    <row r="21" spans="1:7" ht="15.65" x14ac:dyDescent="0.3">
      <c r="A21" s="124">
        <v>37451400</v>
      </c>
      <c r="B21" s="118" t="s">
        <v>225</v>
      </c>
      <c r="C21" s="118" t="s">
        <v>253</v>
      </c>
      <c r="D21" s="118" t="s">
        <v>134</v>
      </c>
      <c r="E21" s="118">
        <v>32000</v>
      </c>
      <c r="F21" s="118">
        <v>10</v>
      </c>
      <c r="G21" s="119">
        <f t="shared" si="0"/>
        <v>320</v>
      </c>
    </row>
    <row r="22" spans="1:7" ht="15.65" x14ac:dyDescent="0.3">
      <c r="A22" s="124" t="s">
        <v>248</v>
      </c>
      <c r="B22" s="118" t="s">
        <v>247</v>
      </c>
      <c r="C22" s="118" t="s">
        <v>253</v>
      </c>
      <c r="D22" s="118" t="s">
        <v>134</v>
      </c>
      <c r="E22" s="118">
        <v>1488000</v>
      </c>
      <c r="F22" s="118">
        <v>6</v>
      </c>
      <c r="G22" s="119">
        <f t="shared" si="0"/>
        <v>8928</v>
      </c>
    </row>
    <row r="23" spans="1:7" ht="15.65" x14ac:dyDescent="0.3">
      <c r="A23" s="124" t="s">
        <v>249</v>
      </c>
      <c r="B23" s="118" t="s">
        <v>247</v>
      </c>
      <c r="C23" s="118" t="s">
        <v>253</v>
      </c>
      <c r="D23" s="118" t="s">
        <v>134</v>
      </c>
      <c r="E23" s="118">
        <v>1695000</v>
      </c>
      <c r="F23" s="118">
        <v>2</v>
      </c>
      <c r="G23" s="119">
        <f t="shared" si="0"/>
        <v>3390</v>
      </c>
    </row>
    <row r="24" spans="1:7" ht="15.65" x14ac:dyDescent="0.3">
      <c r="A24" s="124">
        <v>34521141</v>
      </c>
      <c r="B24" s="118" t="s">
        <v>97</v>
      </c>
      <c r="C24" s="118" t="s">
        <v>253</v>
      </c>
      <c r="D24" s="118" t="s">
        <v>134</v>
      </c>
      <c r="E24" s="118">
        <v>61000</v>
      </c>
      <c r="F24" s="118">
        <v>10</v>
      </c>
      <c r="G24" s="119">
        <f t="shared" si="0"/>
        <v>610</v>
      </c>
    </row>
    <row r="25" spans="1:7" ht="15.65" x14ac:dyDescent="0.3">
      <c r="A25" s="124">
        <v>37451410</v>
      </c>
      <c r="B25" s="118" t="s">
        <v>98</v>
      </c>
      <c r="C25" s="118" t="s">
        <v>253</v>
      </c>
      <c r="D25" s="118" t="s">
        <v>134</v>
      </c>
      <c r="E25" s="118">
        <v>15000</v>
      </c>
      <c r="F25" s="118">
        <v>120</v>
      </c>
      <c r="G25" s="119">
        <f t="shared" si="0"/>
        <v>1800</v>
      </c>
    </row>
    <row r="26" spans="1:7" ht="15.65" x14ac:dyDescent="0.3">
      <c r="A26" s="124">
        <v>37451412</v>
      </c>
      <c r="B26" s="118" t="s">
        <v>99</v>
      </c>
      <c r="C26" s="118" t="s">
        <v>253</v>
      </c>
      <c r="D26" s="118" t="s">
        <v>135</v>
      </c>
      <c r="E26" s="118">
        <v>2700000</v>
      </c>
      <c r="F26" s="118">
        <v>1</v>
      </c>
      <c r="G26" s="119">
        <f t="shared" si="0"/>
        <v>2700</v>
      </c>
    </row>
    <row r="27" spans="1:7" ht="15.65" x14ac:dyDescent="0.3">
      <c r="A27" s="124">
        <v>37451413</v>
      </c>
      <c r="B27" s="118" t="s">
        <v>100</v>
      </c>
      <c r="C27" s="118" t="s">
        <v>253</v>
      </c>
      <c r="D27" s="118" t="s">
        <v>136</v>
      </c>
      <c r="E27" s="118">
        <v>1350000</v>
      </c>
      <c r="F27" s="118">
        <v>1</v>
      </c>
      <c r="G27" s="119">
        <f t="shared" si="0"/>
        <v>1350</v>
      </c>
    </row>
    <row r="28" spans="1:7" ht="15.65" x14ac:dyDescent="0.3">
      <c r="A28" s="124">
        <v>37421142</v>
      </c>
      <c r="B28" s="118" t="s">
        <v>149</v>
      </c>
      <c r="C28" s="118" t="s">
        <v>253</v>
      </c>
      <c r="D28" s="118" t="s">
        <v>135</v>
      </c>
      <c r="E28" s="118">
        <v>150000</v>
      </c>
      <c r="F28" s="118">
        <v>330</v>
      </c>
      <c r="G28" s="119">
        <f t="shared" si="0"/>
        <v>49500</v>
      </c>
    </row>
    <row r="29" spans="1:7" ht="15.65" x14ac:dyDescent="0.3">
      <c r="A29" s="124">
        <v>37451411</v>
      </c>
      <c r="B29" s="118" t="s">
        <v>101</v>
      </c>
      <c r="C29" s="118" t="s">
        <v>253</v>
      </c>
      <c r="D29" s="118" t="s">
        <v>134</v>
      </c>
      <c r="E29" s="118">
        <v>5000</v>
      </c>
      <c r="F29" s="118">
        <v>2</v>
      </c>
      <c r="G29" s="119">
        <f t="shared" si="0"/>
        <v>10</v>
      </c>
    </row>
    <row r="30" spans="1:7" ht="15.65" x14ac:dyDescent="0.3">
      <c r="A30" s="124">
        <v>37451660</v>
      </c>
      <c r="B30" s="118" t="s">
        <v>150</v>
      </c>
      <c r="C30" s="118" t="s">
        <v>253</v>
      </c>
      <c r="D30" s="118" t="s">
        <v>134</v>
      </c>
      <c r="E30" s="118">
        <v>28000</v>
      </c>
      <c r="F30" s="118">
        <v>20</v>
      </c>
      <c r="G30" s="119">
        <f t="shared" si="0"/>
        <v>560</v>
      </c>
    </row>
    <row r="31" spans="1:7" ht="15.65" x14ac:dyDescent="0.3">
      <c r="A31" s="124">
        <v>37471200</v>
      </c>
      <c r="B31" s="118" t="s">
        <v>102</v>
      </c>
      <c r="C31" s="118" t="s">
        <v>253</v>
      </c>
      <c r="D31" s="118" t="s">
        <v>134</v>
      </c>
      <c r="E31" s="118">
        <v>59000</v>
      </c>
      <c r="F31" s="118">
        <v>18</v>
      </c>
      <c r="G31" s="119">
        <f t="shared" si="0"/>
        <v>1062</v>
      </c>
    </row>
    <row r="32" spans="1:7" ht="15.65" x14ac:dyDescent="0.3">
      <c r="A32" s="124">
        <v>37431141</v>
      </c>
      <c r="B32" s="118" t="s">
        <v>103</v>
      </c>
      <c r="C32" s="118" t="s">
        <v>253</v>
      </c>
      <c r="D32" s="118" t="s">
        <v>134</v>
      </c>
      <c r="E32" s="118">
        <v>78000</v>
      </c>
      <c r="F32" s="118">
        <v>2</v>
      </c>
      <c r="G32" s="119">
        <f t="shared" si="0"/>
        <v>156</v>
      </c>
    </row>
    <row r="33" spans="1:7" ht="15.65" x14ac:dyDescent="0.3">
      <c r="A33" s="124">
        <v>37431120</v>
      </c>
      <c r="B33" s="118" t="s">
        <v>104</v>
      </c>
      <c r="C33" s="118" t="s">
        <v>253</v>
      </c>
      <c r="D33" s="118" t="s">
        <v>136</v>
      </c>
      <c r="E33" s="118">
        <v>23000</v>
      </c>
      <c r="F33" s="118">
        <v>83</v>
      </c>
      <c r="G33" s="119">
        <f t="shared" si="0"/>
        <v>1909</v>
      </c>
    </row>
    <row r="34" spans="1:7" ht="15.65" x14ac:dyDescent="0.3">
      <c r="A34" s="124">
        <v>37431130</v>
      </c>
      <c r="B34" s="118" t="s">
        <v>151</v>
      </c>
      <c r="C34" s="118" t="s">
        <v>253</v>
      </c>
      <c r="D34" s="118" t="s">
        <v>134</v>
      </c>
      <c r="E34" s="118">
        <v>15000</v>
      </c>
      <c r="F34" s="118">
        <v>16</v>
      </c>
      <c r="G34" s="119">
        <f t="shared" si="0"/>
        <v>240</v>
      </c>
    </row>
    <row r="35" spans="1:7" ht="15.65" x14ac:dyDescent="0.3">
      <c r="A35" s="124">
        <v>37431140</v>
      </c>
      <c r="B35" s="118" t="s">
        <v>105</v>
      </c>
      <c r="C35" s="118" t="s">
        <v>253</v>
      </c>
      <c r="D35" s="118" t="s">
        <v>134</v>
      </c>
      <c r="E35" s="118">
        <v>75000</v>
      </c>
      <c r="F35" s="118">
        <v>2</v>
      </c>
      <c r="G35" s="119">
        <f t="shared" si="0"/>
        <v>150</v>
      </c>
    </row>
    <row r="36" spans="1:7" ht="15.65" x14ac:dyDescent="0.3">
      <c r="A36" s="124">
        <v>37431142</v>
      </c>
      <c r="B36" s="118" t="s">
        <v>106</v>
      </c>
      <c r="C36" s="118" t="s">
        <v>253</v>
      </c>
      <c r="D36" s="118" t="s">
        <v>134</v>
      </c>
      <c r="E36" s="118">
        <v>52000</v>
      </c>
      <c r="F36" s="118">
        <v>13</v>
      </c>
      <c r="G36" s="119">
        <f t="shared" si="0"/>
        <v>676</v>
      </c>
    </row>
    <row r="37" spans="1:7" ht="15.65" x14ac:dyDescent="0.3">
      <c r="A37" s="124">
        <v>18441210</v>
      </c>
      <c r="B37" s="118" t="s">
        <v>226</v>
      </c>
      <c r="C37" s="118" t="s">
        <v>253</v>
      </c>
      <c r="D37" s="118" t="s">
        <v>134</v>
      </c>
      <c r="E37" s="118">
        <v>15000</v>
      </c>
      <c r="F37" s="118">
        <v>33</v>
      </c>
      <c r="G37" s="119">
        <f t="shared" si="0"/>
        <v>495</v>
      </c>
    </row>
    <row r="38" spans="1:7" ht="15.65" x14ac:dyDescent="0.3">
      <c r="A38" s="124">
        <v>37431110</v>
      </c>
      <c r="B38" s="118" t="s">
        <v>107</v>
      </c>
      <c r="C38" s="118" t="s">
        <v>253</v>
      </c>
      <c r="D38" s="118" t="s">
        <v>134</v>
      </c>
      <c r="E38" s="118">
        <v>52000</v>
      </c>
      <c r="F38" s="118">
        <v>56</v>
      </c>
      <c r="G38" s="119">
        <f t="shared" si="0"/>
        <v>2912</v>
      </c>
    </row>
    <row r="39" spans="1:7" ht="15.65" x14ac:dyDescent="0.3">
      <c r="A39" s="124">
        <v>37431111</v>
      </c>
      <c r="B39" s="118" t="s">
        <v>108</v>
      </c>
      <c r="C39" s="118" t="s">
        <v>253</v>
      </c>
      <c r="D39" s="118" t="s">
        <v>135</v>
      </c>
      <c r="E39" s="118">
        <v>3600000</v>
      </c>
      <c r="F39" s="118">
        <v>1</v>
      </c>
      <c r="G39" s="119">
        <f t="shared" si="0"/>
        <v>3600</v>
      </c>
    </row>
    <row r="40" spans="1:7" ht="15.65" x14ac:dyDescent="0.3">
      <c r="A40" s="124" t="s">
        <v>238</v>
      </c>
      <c r="B40" s="118" t="s">
        <v>250</v>
      </c>
      <c r="C40" s="118" t="s">
        <v>253</v>
      </c>
      <c r="D40" s="118" t="s">
        <v>134</v>
      </c>
      <c r="E40" s="118">
        <v>59000</v>
      </c>
      <c r="F40" s="118">
        <v>33</v>
      </c>
      <c r="G40" s="119">
        <f t="shared" si="0"/>
        <v>1947</v>
      </c>
    </row>
    <row r="41" spans="1:7" ht="15.65" x14ac:dyDescent="0.3">
      <c r="A41" s="124">
        <v>37421161</v>
      </c>
      <c r="B41" s="118" t="s">
        <v>231</v>
      </c>
      <c r="C41" s="118" t="s">
        <v>253</v>
      </c>
      <c r="D41" s="118" t="s">
        <v>134</v>
      </c>
      <c r="E41" s="118">
        <v>59000</v>
      </c>
      <c r="F41" s="118">
        <v>18</v>
      </c>
      <c r="G41" s="119">
        <f t="shared" si="0"/>
        <v>1062</v>
      </c>
    </row>
    <row r="42" spans="1:7" ht="15.65" x14ac:dyDescent="0.3">
      <c r="A42" s="124">
        <v>37421170</v>
      </c>
      <c r="B42" s="118" t="s">
        <v>152</v>
      </c>
      <c r="C42" s="118" t="s">
        <v>253</v>
      </c>
      <c r="D42" s="118" t="s">
        <v>134</v>
      </c>
      <c r="E42" s="118">
        <v>6000</v>
      </c>
      <c r="F42" s="118">
        <v>30</v>
      </c>
      <c r="G42" s="119">
        <f t="shared" si="0"/>
        <v>180</v>
      </c>
    </row>
    <row r="43" spans="1:7" ht="15.65" x14ac:dyDescent="0.3">
      <c r="A43" s="124" t="s">
        <v>232</v>
      </c>
      <c r="B43" s="118" t="s">
        <v>241</v>
      </c>
      <c r="C43" s="118" t="s">
        <v>253</v>
      </c>
      <c r="D43" s="118" t="s">
        <v>134</v>
      </c>
      <c r="E43" s="118">
        <v>37500</v>
      </c>
      <c r="F43" s="118">
        <v>3</v>
      </c>
      <c r="G43" s="119">
        <f t="shared" si="0"/>
        <v>112.5</v>
      </c>
    </row>
    <row r="44" spans="1:7" ht="15.65" x14ac:dyDescent="0.3">
      <c r="A44" s="124" t="s">
        <v>233</v>
      </c>
      <c r="B44" s="118" t="s">
        <v>241</v>
      </c>
      <c r="C44" s="118" t="s">
        <v>253</v>
      </c>
      <c r="D44" s="118" t="s">
        <v>134</v>
      </c>
      <c r="E44" s="118">
        <v>46500</v>
      </c>
      <c r="F44" s="118">
        <v>3</v>
      </c>
      <c r="G44" s="119">
        <f t="shared" si="0"/>
        <v>139.5</v>
      </c>
    </row>
    <row r="45" spans="1:7" ht="15.65" x14ac:dyDescent="0.3">
      <c r="A45" s="124" t="s">
        <v>234</v>
      </c>
      <c r="B45" s="118" t="s">
        <v>242</v>
      </c>
      <c r="C45" s="118" t="s">
        <v>253</v>
      </c>
      <c r="D45" s="118" t="s">
        <v>134</v>
      </c>
      <c r="E45" s="118">
        <v>39000</v>
      </c>
      <c r="F45" s="118">
        <v>3</v>
      </c>
      <c r="G45" s="119">
        <f t="shared" si="0"/>
        <v>117</v>
      </c>
    </row>
    <row r="46" spans="1:7" ht="15.65" x14ac:dyDescent="0.3">
      <c r="A46" s="124">
        <v>37451850</v>
      </c>
      <c r="B46" s="118" t="s">
        <v>109</v>
      </c>
      <c r="C46" s="118" t="s">
        <v>253</v>
      </c>
      <c r="D46" s="118" t="s">
        <v>134</v>
      </c>
      <c r="E46" s="118">
        <v>81600</v>
      </c>
      <c r="F46" s="118">
        <v>1</v>
      </c>
      <c r="G46" s="119">
        <f t="shared" si="0"/>
        <v>81.599999999999994</v>
      </c>
    </row>
    <row r="47" spans="1:7" ht="15.65" x14ac:dyDescent="0.3">
      <c r="A47" s="124">
        <v>37421100</v>
      </c>
      <c r="B47" s="118" t="s">
        <v>227</v>
      </c>
      <c r="C47" s="118" t="s">
        <v>253</v>
      </c>
      <c r="D47" s="118" t="s">
        <v>134</v>
      </c>
      <c r="E47" s="118">
        <v>12000</v>
      </c>
      <c r="F47" s="118">
        <v>169</v>
      </c>
      <c r="G47" s="119">
        <f t="shared" si="0"/>
        <v>2028</v>
      </c>
    </row>
    <row r="48" spans="1:7" ht="15.65" x14ac:dyDescent="0.3">
      <c r="A48" s="124">
        <v>37411210</v>
      </c>
      <c r="B48" s="118" t="s">
        <v>153</v>
      </c>
      <c r="C48" s="118" t="s">
        <v>253</v>
      </c>
      <c r="D48" s="118" t="s">
        <v>134</v>
      </c>
      <c r="E48" s="118">
        <v>24800</v>
      </c>
      <c r="F48" s="118">
        <v>20</v>
      </c>
      <c r="G48" s="119">
        <f t="shared" si="0"/>
        <v>496</v>
      </c>
    </row>
    <row r="49" spans="1:7" ht="15.65" x14ac:dyDescent="0.3">
      <c r="A49" s="124" t="s">
        <v>246</v>
      </c>
      <c r="B49" s="118" t="s">
        <v>110</v>
      </c>
      <c r="C49" s="118" t="s">
        <v>253</v>
      </c>
      <c r="D49" s="118" t="s">
        <v>134</v>
      </c>
      <c r="E49" s="118">
        <v>16000</v>
      </c>
      <c r="F49" s="118">
        <v>4</v>
      </c>
      <c r="G49" s="119">
        <f t="shared" si="0"/>
        <v>64</v>
      </c>
    </row>
    <row r="50" spans="1:7" ht="15.65" x14ac:dyDescent="0.3">
      <c r="A50" s="124" t="s">
        <v>154</v>
      </c>
      <c r="B50" s="118" t="s">
        <v>155</v>
      </c>
      <c r="C50" s="118" t="s">
        <v>253</v>
      </c>
      <c r="D50" s="118" t="s">
        <v>134</v>
      </c>
      <c r="E50" s="118">
        <v>185000</v>
      </c>
      <c r="F50" s="118">
        <v>8</v>
      </c>
      <c r="G50" s="119">
        <f t="shared" si="0"/>
        <v>1480</v>
      </c>
    </row>
    <row r="51" spans="1:7" ht="15.65" x14ac:dyDescent="0.3">
      <c r="A51" s="124" t="s">
        <v>156</v>
      </c>
      <c r="B51" s="118" t="s">
        <v>155</v>
      </c>
      <c r="C51" s="118" t="s">
        <v>253</v>
      </c>
      <c r="D51" s="118" t="s">
        <v>134</v>
      </c>
      <c r="E51" s="118">
        <v>200000</v>
      </c>
      <c r="F51" s="118">
        <v>8</v>
      </c>
      <c r="G51" s="119">
        <f t="shared" si="0"/>
        <v>1600</v>
      </c>
    </row>
    <row r="52" spans="1:7" ht="15.65" x14ac:dyDescent="0.3">
      <c r="A52" s="124">
        <v>38311100</v>
      </c>
      <c r="B52" s="118" t="s">
        <v>157</v>
      </c>
      <c r="C52" s="118" t="s">
        <v>253</v>
      </c>
      <c r="D52" s="118" t="s">
        <v>134</v>
      </c>
      <c r="E52" s="118">
        <v>75000</v>
      </c>
      <c r="F52" s="118">
        <v>1</v>
      </c>
      <c r="G52" s="119">
        <f t="shared" si="0"/>
        <v>75</v>
      </c>
    </row>
    <row r="53" spans="1:7" ht="15.65" x14ac:dyDescent="0.3">
      <c r="A53" s="124">
        <v>37421112</v>
      </c>
      <c r="B53" s="118" t="s">
        <v>228</v>
      </c>
      <c r="C53" s="118" t="s">
        <v>253</v>
      </c>
      <c r="D53" s="118" t="s">
        <v>135</v>
      </c>
      <c r="E53" s="118">
        <v>2450000</v>
      </c>
      <c r="F53" s="118">
        <v>11</v>
      </c>
      <c r="G53" s="119">
        <f t="shared" si="0"/>
        <v>26950</v>
      </c>
    </row>
    <row r="54" spans="1:7" ht="15.65" x14ac:dyDescent="0.3">
      <c r="A54" s="124">
        <v>37421111</v>
      </c>
      <c r="B54" s="118" t="s">
        <v>111</v>
      </c>
      <c r="C54" s="118" t="s">
        <v>253</v>
      </c>
      <c r="D54" s="118" t="s">
        <v>134</v>
      </c>
      <c r="E54" s="118">
        <v>930000</v>
      </c>
      <c r="F54" s="118">
        <v>6</v>
      </c>
      <c r="G54" s="119">
        <f t="shared" si="0"/>
        <v>5580</v>
      </c>
    </row>
    <row r="55" spans="1:7" ht="15.65" x14ac:dyDescent="0.3">
      <c r="A55" s="124">
        <v>37421120</v>
      </c>
      <c r="B55" s="118" t="s">
        <v>112</v>
      </c>
      <c r="C55" s="118" t="s">
        <v>253</v>
      </c>
      <c r="D55" s="118" t="s">
        <v>134</v>
      </c>
      <c r="E55" s="118">
        <v>180000</v>
      </c>
      <c r="F55" s="118">
        <v>12</v>
      </c>
      <c r="G55" s="119">
        <f t="shared" si="0"/>
        <v>2160</v>
      </c>
    </row>
    <row r="56" spans="1:7" ht="15.65" x14ac:dyDescent="0.3">
      <c r="A56" s="124">
        <v>37421121</v>
      </c>
      <c r="B56" s="118" t="s">
        <v>139</v>
      </c>
      <c r="C56" s="118" t="s">
        <v>253</v>
      </c>
      <c r="D56" s="118" t="s">
        <v>134</v>
      </c>
      <c r="E56" s="118">
        <v>25200</v>
      </c>
      <c r="F56" s="118">
        <v>72</v>
      </c>
      <c r="G56" s="119">
        <f t="shared" si="0"/>
        <v>1814.4</v>
      </c>
    </row>
    <row r="57" spans="1:7" ht="15.65" x14ac:dyDescent="0.3">
      <c r="A57" s="124" t="s">
        <v>158</v>
      </c>
      <c r="B57" s="118" t="s">
        <v>159</v>
      </c>
      <c r="C57" s="118" t="s">
        <v>253</v>
      </c>
      <c r="D57" s="118" t="s">
        <v>134</v>
      </c>
      <c r="E57" s="118">
        <v>30000</v>
      </c>
      <c r="F57" s="118">
        <f>6*330</f>
        <v>1980</v>
      </c>
      <c r="G57" s="119">
        <f t="shared" si="0"/>
        <v>59400</v>
      </c>
    </row>
    <row r="58" spans="1:7" ht="15.65" x14ac:dyDescent="0.3">
      <c r="A58" s="124">
        <v>37451520</v>
      </c>
      <c r="B58" s="118" t="s">
        <v>160</v>
      </c>
      <c r="C58" s="118" t="s">
        <v>253</v>
      </c>
      <c r="D58" s="118" t="s">
        <v>134</v>
      </c>
      <c r="E58" s="118">
        <v>2000</v>
      </c>
      <c r="F58" s="118">
        <v>80</v>
      </c>
      <c r="G58" s="119">
        <f t="shared" si="0"/>
        <v>160</v>
      </c>
    </row>
    <row r="59" spans="1:7" ht="15.65" x14ac:dyDescent="0.3">
      <c r="A59" s="124">
        <v>37451540</v>
      </c>
      <c r="B59" s="118" t="s">
        <v>161</v>
      </c>
      <c r="C59" s="118" t="s">
        <v>253</v>
      </c>
      <c r="D59" s="118" t="s">
        <v>134</v>
      </c>
      <c r="E59" s="118">
        <v>150000</v>
      </c>
      <c r="F59" s="118">
        <v>20</v>
      </c>
      <c r="G59" s="119">
        <f t="shared" si="0"/>
        <v>3000</v>
      </c>
    </row>
    <row r="60" spans="1:7" ht="15.65" x14ac:dyDescent="0.3">
      <c r="A60" s="124">
        <v>37451710</v>
      </c>
      <c r="B60" s="118" t="s">
        <v>113</v>
      </c>
      <c r="C60" s="118" t="s">
        <v>253</v>
      </c>
      <c r="D60" s="118" t="s">
        <v>134</v>
      </c>
      <c r="E60" s="118">
        <v>99000</v>
      </c>
      <c r="F60" s="118">
        <v>2</v>
      </c>
      <c r="G60" s="119">
        <f t="shared" si="0"/>
        <v>198</v>
      </c>
    </row>
    <row r="61" spans="1:7" ht="15.65" x14ac:dyDescent="0.3">
      <c r="A61" s="124" t="s">
        <v>162</v>
      </c>
      <c r="B61" s="118" t="s">
        <v>163</v>
      </c>
      <c r="C61" s="118" t="s">
        <v>253</v>
      </c>
      <c r="D61" s="118" t="s">
        <v>145</v>
      </c>
      <c r="E61" s="118">
        <v>76000</v>
      </c>
      <c r="F61" s="118">
        <v>25</v>
      </c>
      <c r="G61" s="119">
        <f t="shared" si="0"/>
        <v>1900</v>
      </c>
    </row>
    <row r="62" spans="1:7" ht="15.65" x14ac:dyDescent="0.3">
      <c r="A62" s="124" t="s">
        <v>164</v>
      </c>
      <c r="B62" s="118" t="s">
        <v>165</v>
      </c>
      <c r="C62" s="118" t="s">
        <v>253</v>
      </c>
      <c r="D62" s="118" t="s">
        <v>134</v>
      </c>
      <c r="E62" s="118">
        <v>177500</v>
      </c>
      <c r="F62" s="118">
        <v>8</v>
      </c>
      <c r="G62" s="119">
        <f t="shared" si="0"/>
        <v>1420</v>
      </c>
    </row>
    <row r="63" spans="1:7" ht="15.65" x14ac:dyDescent="0.3">
      <c r="A63" s="124" t="s">
        <v>166</v>
      </c>
      <c r="B63" s="118" t="s">
        <v>165</v>
      </c>
      <c r="C63" s="118" t="s">
        <v>253</v>
      </c>
      <c r="D63" s="118" t="s">
        <v>134</v>
      </c>
      <c r="E63" s="118">
        <v>177500</v>
      </c>
      <c r="F63" s="118">
        <v>8</v>
      </c>
      <c r="G63" s="119">
        <f t="shared" si="0"/>
        <v>1420</v>
      </c>
    </row>
    <row r="64" spans="1:7" ht="15.65" x14ac:dyDescent="0.3">
      <c r="A64" s="124" t="s">
        <v>239</v>
      </c>
      <c r="B64" s="118" t="s">
        <v>251</v>
      </c>
      <c r="C64" s="118" t="s">
        <v>253</v>
      </c>
      <c r="D64" s="118" t="s">
        <v>134</v>
      </c>
      <c r="E64" s="118">
        <v>16000</v>
      </c>
      <c r="F64" s="118">
        <v>11</v>
      </c>
      <c r="G64" s="119">
        <f t="shared" si="0"/>
        <v>176</v>
      </c>
    </row>
    <row r="65" spans="1:7" ht="15.65" x14ac:dyDescent="0.3">
      <c r="A65" s="124">
        <v>37451720</v>
      </c>
      <c r="B65" s="118" t="s">
        <v>114</v>
      </c>
      <c r="C65" s="118" t="s">
        <v>253</v>
      </c>
      <c r="D65" s="118" t="s">
        <v>134</v>
      </c>
      <c r="E65" s="118">
        <v>98000</v>
      </c>
      <c r="F65" s="118">
        <v>15</v>
      </c>
      <c r="G65" s="119">
        <f t="shared" si="0"/>
        <v>1470</v>
      </c>
    </row>
    <row r="66" spans="1:7" ht="15.65" x14ac:dyDescent="0.3">
      <c r="A66" s="124" t="s">
        <v>167</v>
      </c>
      <c r="B66" s="118" t="s">
        <v>168</v>
      </c>
      <c r="C66" s="118" t="s">
        <v>253</v>
      </c>
      <c r="D66" s="118" t="s">
        <v>134</v>
      </c>
      <c r="E66" s="118">
        <v>29600</v>
      </c>
      <c r="F66" s="118">
        <v>15</v>
      </c>
      <c r="G66" s="119">
        <f t="shared" si="0"/>
        <v>444</v>
      </c>
    </row>
    <row r="67" spans="1:7" ht="15.65" x14ac:dyDescent="0.3">
      <c r="A67" s="124" t="s">
        <v>169</v>
      </c>
      <c r="B67" s="118" t="s">
        <v>170</v>
      </c>
      <c r="C67" s="118" t="s">
        <v>253</v>
      </c>
      <c r="D67" s="118" t="s">
        <v>135</v>
      </c>
      <c r="E67" s="118">
        <v>294000</v>
      </c>
      <c r="F67" s="118">
        <v>7</v>
      </c>
      <c r="G67" s="119">
        <f t="shared" si="0"/>
        <v>2058</v>
      </c>
    </row>
    <row r="68" spans="1:7" ht="15.65" x14ac:dyDescent="0.3">
      <c r="A68" s="124" t="s">
        <v>171</v>
      </c>
      <c r="B68" s="118" t="s">
        <v>170</v>
      </c>
      <c r="C68" s="118" t="s">
        <v>253</v>
      </c>
      <c r="D68" s="118" t="s">
        <v>135</v>
      </c>
      <c r="E68" s="118">
        <v>362000</v>
      </c>
      <c r="F68" s="118">
        <v>2</v>
      </c>
      <c r="G68" s="119">
        <f t="shared" si="0"/>
        <v>724</v>
      </c>
    </row>
    <row r="69" spans="1:7" ht="15.65" x14ac:dyDescent="0.3">
      <c r="A69" s="124" t="s">
        <v>172</v>
      </c>
      <c r="B69" s="118" t="s">
        <v>170</v>
      </c>
      <c r="C69" s="118" t="s">
        <v>253</v>
      </c>
      <c r="D69" s="118" t="s">
        <v>135</v>
      </c>
      <c r="E69" s="118">
        <v>2150000</v>
      </c>
      <c r="F69" s="118">
        <v>4</v>
      </c>
      <c r="G69" s="119">
        <f t="shared" si="0"/>
        <v>8600</v>
      </c>
    </row>
    <row r="70" spans="1:7" ht="15.65" x14ac:dyDescent="0.3">
      <c r="A70" s="124" t="s">
        <v>173</v>
      </c>
      <c r="B70" s="118" t="s">
        <v>170</v>
      </c>
      <c r="C70" s="118" t="s">
        <v>253</v>
      </c>
      <c r="D70" s="118" t="s">
        <v>135</v>
      </c>
      <c r="E70" s="118">
        <v>2250000</v>
      </c>
      <c r="F70" s="118">
        <v>6</v>
      </c>
      <c r="G70" s="119">
        <f t="shared" si="0"/>
        <v>13500</v>
      </c>
    </row>
    <row r="71" spans="1:7" ht="15.65" x14ac:dyDescent="0.3">
      <c r="A71" s="124">
        <v>37431281</v>
      </c>
      <c r="B71" s="118" t="s">
        <v>115</v>
      </c>
      <c r="C71" s="118" t="s">
        <v>253</v>
      </c>
      <c r="D71" s="118" t="s">
        <v>136</v>
      </c>
      <c r="E71" s="118">
        <v>180000</v>
      </c>
      <c r="F71" s="118">
        <v>1</v>
      </c>
      <c r="G71" s="119">
        <f t="shared" si="0"/>
        <v>180</v>
      </c>
    </row>
    <row r="72" spans="1:7" ht="15.65" x14ac:dyDescent="0.3">
      <c r="A72" s="124">
        <v>37431283</v>
      </c>
      <c r="B72" s="118" t="s">
        <v>116</v>
      </c>
      <c r="C72" s="118" t="s">
        <v>253</v>
      </c>
      <c r="D72" s="118" t="s">
        <v>134</v>
      </c>
      <c r="E72" s="118">
        <v>497000</v>
      </c>
      <c r="F72" s="118">
        <v>2</v>
      </c>
      <c r="G72" s="119">
        <f t="shared" si="0"/>
        <v>994</v>
      </c>
    </row>
    <row r="73" spans="1:7" ht="15.65" x14ac:dyDescent="0.3">
      <c r="A73" s="124">
        <v>37431311</v>
      </c>
      <c r="B73" s="118" t="s">
        <v>174</v>
      </c>
      <c r="C73" s="118" t="s">
        <v>253</v>
      </c>
      <c r="D73" s="118" t="s">
        <v>134</v>
      </c>
      <c r="E73" s="118">
        <v>4900000</v>
      </c>
      <c r="F73" s="118">
        <v>1</v>
      </c>
      <c r="G73" s="119">
        <f t="shared" si="0"/>
        <v>4900</v>
      </c>
    </row>
    <row r="74" spans="1:7" ht="15.65" x14ac:dyDescent="0.3">
      <c r="A74" s="124" t="s">
        <v>235</v>
      </c>
      <c r="B74" s="118" t="s">
        <v>175</v>
      </c>
      <c r="C74" s="118" t="s">
        <v>253</v>
      </c>
      <c r="D74" s="118" t="s">
        <v>134</v>
      </c>
      <c r="E74" s="118">
        <v>142000</v>
      </c>
      <c r="F74" s="118">
        <v>1</v>
      </c>
      <c r="G74" s="119">
        <f t="shared" si="0"/>
        <v>142</v>
      </c>
    </row>
    <row r="75" spans="1:7" ht="15.65" x14ac:dyDescent="0.3">
      <c r="A75" s="124" t="s">
        <v>236</v>
      </c>
      <c r="B75" s="118" t="s">
        <v>175</v>
      </c>
      <c r="C75" s="118" t="s">
        <v>253</v>
      </c>
      <c r="D75" s="118" t="s">
        <v>134</v>
      </c>
      <c r="E75" s="118">
        <v>162000</v>
      </c>
      <c r="F75" s="118">
        <v>1</v>
      </c>
      <c r="G75" s="119">
        <f t="shared" si="0"/>
        <v>162</v>
      </c>
    </row>
    <row r="76" spans="1:7" ht="15.65" x14ac:dyDescent="0.3">
      <c r="A76" s="124" t="s">
        <v>176</v>
      </c>
      <c r="B76" s="118" t="s">
        <v>177</v>
      </c>
      <c r="C76" s="118" t="s">
        <v>253</v>
      </c>
      <c r="D76" s="118" t="s">
        <v>134</v>
      </c>
      <c r="E76" s="118">
        <v>250000</v>
      </c>
      <c r="F76" s="118">
        <v>3</v>
      </c>
      <c r="G76" s="119">
        <f t="shared" si="0"/>
        <v>750</v>
      </c>
    </row>
    <row r="77" spans="1:7" ht="15.65" x14ac:dyDescent="0.3">
      <c r="A77" s="124" t="s">
        <v>178</v>
      </c>
      <c r="B77" s="118" t="s">
        <v>177</v>
      </c>
      <c r="C77" s="118" t="s">
        <v>253</v>
      </c>
      <c r="D77" s="118" t="s">
        <v>134</v>
      </c>
      <c r="E77" s="118">
        <v>125000</v>
      </c>
      <c r="F77" s="118">
        <v>330</v>
      </c>
      <c r="G77" s="119">
        <f t="shared" si="0"/>
        <v>41250</v>
      </c>
    </row>
    <row r="78" spans="1:7" ht="15.65" x14ac:dyDescent="0.3">
      <c r="A78" s="124" t="s">
        <v>179</v>
      </c>
      <c r="B78" s="118" t="s">
        <v>180</v>
      </c>
      <c r="C78" s="118" t="s">
        <v>253</v>
      </c>
      <c r="D78" s="118" t="s">
        <v>134</v>
      </c>
      <c r="E78" s="118">
        <v>2946000</v>
      </c>
      <c r="F78" s="118">
        <v>1</v>
      </c>
      <c r="G78" s="119">
        <f t="shared" ref="G78:G130" si="1">E78*F78/1000</f>
        <v>2946</v>
      </c>
    </row>
    <row r="79" spans="1:7" ht="15.65" x14ac:dyDescent="0.3">
      <c r="A79" s="124" t="s">
        <v>181</v>
      </c>
      <c r="B79" s="118" t="s">
        <v>180</v>
      </c>
      <c r="C79" s="118" t="s">
        <v>253</v>
      </c>
      <c r="D79" s="118" t="s">
        <v>134</v>
      </c>
      <c r="E79" s="118">
        <v>3360000</v>
      </c>
      <c r="F79" s="118">
        <v>1</v>
      </c>
      <c r="G79" s="119">
        <f t="shared" si="1"/>
        <v>3360</v>
      </c>
    </row>
    <row r="80" spans="1:7" ht="15.65" x14ac:dyDescent="0.3">
      <c r="A80" s="124">
        <v>38311400</v>
      </c>
      <c r="B80" s="118" t="s">
        <v>117</v>
      </c>
      <c r="C80" s="118" t="s">
        <v>253</v>
      </c>
      <c r="D80" s="118" t="s">
        <v>134</v>
      </c>
      <c r="E80" s="118">
        <v>2700</v>
      </c>
      <c r="F80" s="118">
        <v>20</v>
      </c>
      <c r="G80" s="119">
        <f t="shared" si="1"/>
        <v>54</v>
      </c>
    </row>
    <row r="81" spans="1:7" ht="15.65" x14ac:dyDescent="0.3">
      <c r="A81" s="124">
        <v>37451360</v>
      </c>
      <c r="B81" s="118" t="s">
        <v>118</v>
      </c>
      <c r="C81" s="118" t="s">
        <v>253</v>
      </c>
      <c r="D81" s="118" t="s">
        <v>134</v>
      </c>
      <c r="E81" s="118">
        <v>18000</v>
      </c>
      <c r="F81" s="118">
        <v>65</v>
      </c>
      <c r="G81" s="119">
        <f t="shared" si="1"/>
        <v>1170</v>
      </c>
    </row>
    <row r="82" spans="1:7" ht="15.65" x14ac:dyDescent="0.3">
      <c r="A82" s="124" t="s">
        <v>182</v>
      </c>
      <c r="B82" s="118" t="s">
        <v>184</v>
      </c>
      <c r="C82" s="118" t="s">
        <v>253</v>
      </c>
      <c r="D82" s="118" t="s">
        <v>134</v>
      </c>
      <c r="E82" s="118">
        <v>296000</v>
      </c>
      <c r="F82" s="118">
        <v>10</v>
      </c>
      <c r="G82" s="119">
        <f t="shared" si="1"/>
        <v>2960</v>
      </c>
    </row>
    <row r="83" spans="1:7" ht="15.65" x14ac:dyDescent="0.3">
      <c r="A83" s="124" t="s">
        <v>183</v>
      </c>
      <c r="B83" s="118" t="s">
        <v>184</v>
      </c>
      <c r="C83" s="118" t="s">
        <v>253</v>
      </c>
      <c r="D83" s="118" t="s">
        <v>134</v>
      </c>
      <c r="E83" s="118">
        <v>431000</v>
      </c>
      <c r="F83" s="118">
        <v>10</v>
      </c>
      <c r="G83" s="119">
        <f t="shared" si="1"/>
        <v>4310</v>
      </c>
    </row>
    <row r="84" spans="1:7" ht="15.65" x14ac:dyDescent="0.3">
      <c r="A84" s="124">
        <v>37451721</v>
      </c>
      <c r="B84" s="118" t="s">
        <v>140</v>
      </c>
      <c r="C84" s="118" t="s">
        <v>253</v>
      </c>
      <c r="D84" s="118" t="s">
        <v>134</v>
      </c>
      <c r="E84" s="118">
        <v>86000</v>
      </c>
      <c r="F84" s="118">
        <v>9</v>
      </c>
      <c r="G84" s="119">
        <f t="shared" si="1"/>
        <v>774</v>
      </c>
    </row>
    <row r="85" spans="1:7" ht="15.65" x14ac:dyDescent="0.3">
      <c r="A85" s="124">
        <v>37451722</v>
      </c>
      <c r="B85" s="118" t="s">
        <v>119</v>
      </c>
      <c r="C85" s="118" t="s">
        <v>253</v>
      </c>
      <c r="D85" s="118" t="s">
        <v>134</v>
      </c>
      <c r="E85" s="118">
        <v>118000</v>
      </c>
      <c r="F85" s="118">
        <v>15</v>
      </c>
      <c r="G85" s="119">
        <f t="shared" si="1"/>
        <v>1770</v>
      </c>
    </row>
    <row r="86" spans="1:7" ht="15.65" x14ac:dyDescent="0.3">
      <c r="A86" s="124" t="s">
        <v>185</v>
      </c>
      <c r="B86" s="118" t="s">
        <v>168</v>
      </c>
      <c r="C86" s="118" t="s">
        <v>253</v>
      </c>
      <c r="D86" s="118" t="s">
        <v>134</v>
      </c>
      <c r="E86" s="118">
        <v>26200</v>
      </c>
      <c r="F86" s="118">
        <v>25</v>
      </c>
      <c r="G86" s="119">
        <f t="shared" si="1"/>
        <v>655</v>
      </c>
    </row>
    <row r="87" spans="1:7" ht="31.25" x14ac:dyDescent="0.3">
      <c r="A87" s="124" t="s">
        <v>186</v>
      </c>
      <c r="B87" s="118" t="s">
        <v>221</v>
      </c>
      <c r="C87" s="118" t="s">
        <v>253</v>
      </c>
      <c r="D87" s="118" t="s">
        <v>134</v>
      </c>
      <c r="E87" s="118">
        <v>52000</v>
      </c>
      <c r="F87" s="118">
        <v>40</v>
      </c>
      <c r="G87" s="119">
        <f t="shared" si="1"/>
        <v>2080</v>
      </c>
    </row>
    <row r="88" spans="1:7" ht="31.25" x14ac:dyDescent="0.3">
      <c r="A88" s="124" t="s">
        <v>187</v>
      </c>
      <c r="B88" s="118" t="s">
        <v>221</v>
      </c>
      <c r="C88" s="118" t="s">
        <v>253</v>
      </c>
      <c r="D88" s="118" t="s">
        <v>134</v>
      </c>
      <c r="E88" s="118">
        <v>45000</v>
      </c>
      <c r="F88" s="118">
        <v>330</v>
      </c>
      <c r="G88" s="119">
        <f t="shared" si="1"/>
        <v>14850</v>
      </c>
    </row>
    <row r="89" spans="1:7" ht="15.65" x14ac:dyDescent="0.3">
      <c r="A89" s="124">
        <v>14781200</v>
      </c>
      <c r="B89" s="118" t="s">
        <v>188</v>
      </c>
      <c r="C89" s="118" t="s">
        <v>253</v>
      </c>
      <c r="D89" s="118" t="s">
        <v>137</v>
      </c>
      <c r="E89" s="118">
        <v>15000</v>
      </c>
      <c r="F89" s="118">
        <v>150</v>
      </c>
      <c r="G89" s="119">
        <f t="shared" si="1"/>
        <v>2250</v>
      </c>
    </row>
    <row r="90" spans="1:7" ht="15.65" x14ac:dyDescent="0.3">
      <c r="A90" s="124" t="s">
        <v>189</v>
      </c>
      <c r="B90" s="118" t="s">
        <v>190</v>
      </c>
      <c r="C90" s="118" t="s">
        <v>253</v>
      </c>
      <c r="D90" s="118" t="s">
        <v>134</v>
      </c>
      <c r="E90" s="118">
        <v>17000</v>
      </c>
      <c r="F90" s="118">
        <v>40</v>
      </c>
      <c r="G90" s="119">
        <f t="shared" si="1"/>
        <v>680</v>
      </c>
    </row>
    <row r="91" spans="1:7" ht="15.65" x14ac:dyDescent="0.3">
      <c r="A91" s="124" t="s">
        <v>191</v>
      </c>
      <c r="B91" s="118" t="s">
        <v>190</v>
      </c>
      <c r="C91" s="118" t="s">
        <v>253</v>
      </c>
      <c r="D91" s="118" t="s">
        <v>134</v>
      </c>
      <c r="E91" s="118">
        <v>17000</v>
      </c>
      <c r="F91" s="118">
        <v>40</v>
      </c>
      <c r="G91" s="119">
        <f t="shared" si="1"/>
        <v>680</v>
      </c>
    </row>
    <row r="92" spans="1:7" ht="15.65" x14ac:dyDescent="0.3">
      <c r="A92" s="124" t="s">
        <v>192</v>
      </c>
      <c r="B92" s="118" t="s">
        <v>190</v>
      </c>
      <c r="C92" s="118" t="s">
        <v>253</v>
      </c>
      <c r="D92" s="118" t="s">
        <v>134</v>
      </c>
      <c r="E92" s="118">
        <v>17000</v>
      </c>
      <c r="F92" s="118">
        <v>40</v>
      </c>
      <c r="G92" s="119">
        <f t="shared" si="1"/>
        <v>680</v>
      </c>
    </row>
    <row r="93" spans="1:7" ht="15.65" x14ac:dyDescent="0.3">
      <c r="A93" s="124">
        <v>37451190</v>
      </c>
      <c r="B93" s="118" t="s">
        <v>220</v>
      </c>
      <c r="C93" s="118" t="s">
        <v>253</v>
      </c>
      <c r="D93" s="118" t="s">
        <v>134</v>
      </c>
      <c r="E93" s="118">
        <v>5800</v>
      </c>
      <c r="F93" s="118">
        <v>100</v>
      </c>
      <c r="G93" s="119">
        <f t="shared" si="1"/>
        <v>580</v>
      </c>
    </row>
    <row r="94" spans="1:7" ht="15.65" x14ac:dyDescent="0.3">
      <c r="A94" s="124">
        <v>37461330</v>
      </c>
      <c r="B94" s="118" t="s">
        <v>193</v>
      </c>
      <c r="C94" s="118" t="s">
        <v>253</v>
      </c>
      <c r="D94" s="118" t="s">
        <v>134</v>
      </c>
      <c r="E94" s="118">
        <v>8</v>
      </c>
      <c r="F94" s="118">
        <v>600000</v>
      </c>
      <c r="G94" s="119">
        <f t="shared" si="1"/>
        <v>4800</v>
      </c>
    </row>
    <row r="95" spans="1:7" ht="15.65" x14ac:dyDescent="0.3">
      <c r="A95" s="124" t="s">
        <v>194</v>
      </c>
      <c r="B95" s="118" t="s">
        <v>159</v>
      </c>
      <c r="C95" s="118" t="s">
        <v>253</v>
      </c>
      <c r="D95" s="118" t="s">
        <v>134</v>
      </c>
      <c r="E95" s="118">
        <v>35000</v>
      </c>
      <c r="F95" s="118">
        <v>99</v>
      </c>
      <c r="G95" s="119">
        <f t="shared" si="1"/>
        <v>3465</v>
      </c>
    </row>
    <row r="96" spans="1:7" ht="15.65" x14ac:dyDescent="0.3">
      <c r="A96" s="124">
        <v>37421153</v>
      </c>
      <c r="B96" s="118" t="s">
        <v>120</v>
      </c>
      <c r="C96" s="118" t="s">
        <v>253</v>
      </c>
      <c r="D96" s="118" t="s">
        <v>134</v>
      </c>
      <c r="E96" s="118">
        <v>60000</v>
      </c>
      <c r="F96" s="118">
        <v>54</v>
      </c>
      <c r="G96" s="119">
        <f t="shared" si="1"/>
        <v>3240</v>
      </c>
    </row>
    <row r="97" spans="1:7" ht="15.65" x14ac:dyDescent="0.3">
      <c r="A97" s="124" t="s">
        <v>195</v>
      </c>
      <c r="B97" s="118" t="s">
        <v>141</v>
      </c>
      <c r="C97" s="118" t="s">
        <v>253</v>
      </c>
      <c r="D97" s="118" t="s">
        <v>134</v>
      </c>
      <c r="E97" s="118">
        <v>80000</v>
      </c>
      <c r="F97" s="118">
        <f>330*2</f>
        <v>660</v>
      </c>
      <c r="G97" s="119">
        <f t="shared" si="1"/>
        <v>52800</v>
      </c>
    </row>
    <row r="98" spans="1:7" ht="15.65" x14ac:dyDescent="0.3">
      <c r="A98" s="124">
        <v>37421190</v>
      </c>
      <c r="B98" s="118" t="s">
        <v>243</v>
      </c>
      <c r="C98" s="118" t="s">
        <v>253</v>
      </c>
      <c r="D98" s="118" t="s">
        <v>134</v>
      </c>
      <c r="E98" s="118">
        <v>123000</v>
      </c>
      <c r="F98" s="118">
        <v>330</v>
      </c>
      <c r="G98" s="119">
        <f t="shared" si="1"/>
        <v>40590</v>
      </c>
    </row>
    <row r="99" spans="1:7" ht="15.65" x14ac:dyDescent="0.3">
      <c r="A99" s="124" t="s">
        <v>196</v>
      </c>
      <c r="B99" s="118" t="s">
        <v>214</v>
      </c>
      <c r="C99" s="118" t="s">
        <v>253</v>
      </c>
      <c r="D99" s="118" t="s">
        <v>134</v>
      </c>
      <c r="E99" s="118">
        <v>48000</v>
      </c>
      <c r="F99" s="118">
        <v>1</v>
      </c>
      <c r="G99" s="119">
        <f t="shared" si="1"/>
        <v>48</v>
      </c>
    </row>
    <row r="100" spans="1:7" ht="15.65" x14ac:dyDescent="0.3">
      <c r="A100" s="124" t="s">
        <v>197</v>
      </c>
      <c r="B100" s="118" t="s">
        <v>198</v>
      </c>
      <c r="C100" s="118" t="s">
        <v>253</v>
      </c>
      <c r="D100" s="118" t="s">
        <v>134</v>
      </c>
      <c r="E100" s="118">
        <v>700</v>
      </c>
      <c r="F100" s="118">
        <v>500</v>
      </c>
      <c r="G100" s="119">
        <f t="shared" si="1"/>
        <v>350</v>
      </c>
    </row>
    <row r="101" spans="1:7" ht="15.65" x14ac:dyDescent="0.3">
      <c r="A101" s="124" t="s">
        <v>244</v>
      </c>
      <c r="B101" s="118" t="s">
        <v>245</v>
      </c>
      <c r="C101" s="118" t="s">
        <v>253</v>
      </c>
      <c r="D101" s="118" t="s">
        <v>134</v>
      </c>
      <c r="E101" s="118">
        <v>16000</v>
      </c>
      <c r="F101" s="118">
        <v>2</v>
      </c>
      <c r="G101" s="119">
        <f t="shared" si="1"/>
        <v>32</v>
      </c>
    </row>
    <row r="102" spans="1:7" ht="15.65" x14ac:dyDescent="0.3">
      <c r="A102" s="124">
        <v>37451861</v>
      </c>
      <c r="B102" s="118" t="s">
        <v>240</v>
      </c>
      <c r="C102" s="118" t="s">
        <v>253</v>
      </c>
      <c r="D102" s="118" t="s">
        <v>134</v>
      </c>
      <c r="E102" s="118">
        <v>235000</v>
      </c>
      <c r="F102" s="118">
        <v>2</v>
      </c>
      <c r="G102" s="119">
        <f t="shared" si="1"/>
        <v>470</v>
      </c>
    </row>
    <row r="103" spans="1:7" ht="15.65" x14ac:dyDescent="0.3">
      <c r="A103" s="124">
        <v>18521100</v>
      </c>
      <c r="B103" s="118" t="s">
        <v>218</v>
      </c>
      <c r="C103" s="118" t="s">
        <v>253</v>
      </c>
      <c r="D103" s="118" t="s">
        <v>134</v>
      </c>
      <c r="E103" s="118">
        <v>18000</v>
      </c>
      <c r="F103" s="118">
        <v>4</v>
      </c>
      <c r="G103" s="119">
        <f t="shared" si="1"/>
        <v>72</v>
      </c>
    </row>
    <row r="104" spans="1:7" ht="15.65" x14ac:dyDescent="0.3">
      <c r="A104" s="124">
        <v>39121200</v>
      </c>
      <c r="B104" s="118" t="s">
        <v>219</v>
      </c>
      <c r="C104" s="118" t="s">
        <v>253</v>
      </c>
      <c r="D104" s="118" t="s">
        <v>134</v>
      </c>
      <c r="E104" s="118">
        <v>65000</v>
      </c>
      <c r="F104" s="118">
        <v>10</v>
      </c>
      <c r="G104" s="119">
        <f t="shared" si="1"/>
        <v>650</v>
      </c>
    </row>
    <row r="105" spans="1:7" ht="15.65" x14ac:dyDescent="0.3">
      <c r="A105" s="124">
        <v>37461410</v>
      </c>
      <c r="B105" s="118" t="s">
        <v>121</v>
      </c>
      <c r="C105" s="118" t="s">
        <v>253</v>
      </c>
      <c r="D105" s="118" t="s">
        <v>135</v>
      </c>
      <c r="E105" s="118">
        <v>12000</v>
      </c>
      <c r="F105" s="118">
        <v>10</v>
      </c>
      <c r="G105" s="119">
        <f t="shared" si="1"/>
        <v>120</v>
      </c>
    </row>
    <row r="106" spans="1:7" ht="15.65" x14ac:dyDescent="0.3">
      <c r="A106" s="124" t="s">
        <v>199</v>
      </c>
      <c r="B106" s="118" t="s">
        <v>141</v>
      </c>
      <c r="C106" s="118" t="s">
        <v>253</v>
      </c>
      <c r="D106" s="118" t="s">
        <v>134</v>
      </c>
      <c r="E106" s="118">
        <v>84000</v>
      </c>
      <c r="F106" s="118">
        <v>47</v>
      </c>
      <c r="G106" s="119">
        <f t="shared" si="1"/>
        <v>3948</v>
      </c>
    </row>
    <row r="107" spans="1:7" ht="15.65" x14ac:dyDescent="0.3">
      <c r="A107" s="124" t="s">
        <v>200</v>
      </c>
      <c r="B107" s="118" t="s">
        <v>122</v>
      </c>
      <c r="C107" s="118" t="s">
        <v>253</v>
      </c>
      <c r="D107" s="118" t="s">
        <v>134</v>
      </c>
      <c r="E107" s="118">
        <v>580000</v>
      </c>
      <c r="F107" s="118">
        <v>3</v>
      </c>
      <c r="G107" s="119">
        <f t="shared" si="1"/>
        <v>1740</v>
      </c>
    </row>
    <row r="108" spans="1:7" ht="15.65" x14ac:dyDescent="0.3">
      <c r="A108" s="124" t="s">
        <v>201</v>
      </c>
      <c r="B108" s="118" t="s">
        <v>122</v>
      </c>
      <c r="C108" s="118" t="s">
        <v>253</v>
      </c>
      <c r="D108" s="118" t="s">
        <v>134</v>
      </c>
      <c r="E108" s="118">
        <v>197000</v>
      </c>
      <c r="F108" s="118">
        <v>330</v>
      </c>
      <c r="G108" s="119">
        <f t="shared" si="1"/>
        <v>65010</v>
      </c>
    </row>
    <row r="109" spans="1:7" ht="15.65" x14ac:dyDescent="0.3">
      <c r="A109" s="124">
        <v>37451870</v>
      </c>
      <c r="B109" s="118" t="s">
        <v>123</v>
      </c>
      <c r="C109" s="118" t="s">
        <v>253</v>
      </c>
      <c r="D109" s="118" t="s">
        <v>134</v>
      </c>
      <c r="E109" s="118">
        <v>39800</v>
      </c>
      <c r="F109" s="118">
        <v>40</v>
      </c>
      <c r="G109" s="119">
        <f t="shared" si="1"/>
        <v>1592</v>
      </c>
    </row>
    <row r="110" spans="1:7" ht="15.65" x14ac:dyDescent="0.3">
      <c r="A110" s="124">
        <v>37461170</v>
      </c>
      <c r="B110" s="118" t="s">
        <v>202</v>
      </c>
      <c r="C110" s="118" t="s">
        <v>253</v>
      </c>
      <c r="D110" s="118" t="s">
        <v>134</v>
      </c>
      <c r="E110" s="118">
        <v>200</v>
      </c>
      <c r="F110" s="118">
        <v>590</v>
      </c>
      <c r="G110" s="119">
        <f t="shared" si="1"/>
        <v>118</v>
      </c>
    </row>
    <row r="111" spans="1:7" ht="15.65" x14ac:dyDescent="0.3">
      <c r="A111" s="124" t="s">
        <v>203</v>
      </c>
      <c r="B111" s="118" t="s">
        <v>204</v>
      </c>
      <c r="C111" s="118" t="s">
        <v>253</v>
      </c>
      <c r="D111" s="118" t="s">
        <v>134</v>
      </c>
      <c r="E111" s="118">
        <v>538000</v>
      </c>
      <c r="F111" s="118">
        <v>2</v>
      </c>
      <c r="G111" s="119">
        <f t="shared" si="1"/>
        <v>1076</v>
      </c>
    </row>
    <row r="112" spans="1:7" ht="15.65" x14ac:dyDescent="0.3">
      <c r="A112" s="124">
        <v>37461180</v>
      </c>
      <c r="B112" s="118" t="s">
        <v>229</v>
      </c>
      <c r="C112" s="118" t="s">
        <v>253</v>
      </c>
      <c r="D112" s="118" t="s">
        <v>134</v>
      </c>
      <c r="E112" s="118">
        <v>8000</v>
      </c>
      <c r="F112" s="118">
        <v>20</v>
      </c>
      <c r="G112" s="119">
        <f t="shared" si="1"/>
        <v>160</v>
      </c>
    </row>
    <row r="113" spans="1:7" ht="15.65" x14ac:dyDescent="0.3">
      <c r="A113" s="124">
        <v>37461160</v>
      </c>
      <c r="B113" s="118" t="s">
        <v>205</v>
      </c>
      <c r="C113" s="118" t="s">
        <v>253</v>
      </c>
      <c r="D113" s="118" t="s">
        <v>134</v>
      </c>
      <c r="E113" s="118">
        <v>210000</v>
      </c>
      <c r="F113" s="118">
        <v>4</v>
      </c>
      <c r="G113" s="119">
        <f t="shared" si="1"/>
        <v>840</v>
      </c>
    </row>
    <row r="114" spans="1:7" ht="15.65" x14ac:dyDescent="0.3">
      <c r="A114" s="124">
        <v>37451700</v>
      </c>
      <c r="B114" s="118" t="s">
        <v>124</v>
      </c>
      <c r="C114" s="118" t="s">
        <v>253</v>
      </c>
      <c r="D114" s="118" t="s">
        <v>135</v>
      </c>
      <c r="E114" s="118">
        <v>18000</v>
      </c>
      <c r="F114" s="118">
        <v>6</v>
      </c>
      <c r="G114" s="119">
        <f t="shared" si="1"/>
        <v>108</v>
      </c>
    </row>
    <row r="115" spans="1:7" ht="15.65" x14ac:dyDescent="0.3">
      <c r="A115" s="124" t="s">
        <v>206</v>
      </c>
      <c r="B115" s="118" t="s">
        <v>204</v>
      </c>
      <c r="C115" s="118" t="s">
        <v>253</v>
      </c>
      <c r="D115" s="118" t="s">
        <v>134</v>
      </c>
      <c r="E115" s="118">
        <v>252000</v>
      </c>
      <c r="F115" s="118">
        <v>2</v>
      </c>
      <c r="G115" s="119">
        <f t="shared" si="1"/>
        <v>504</v>
      </c>
    </row>
    <row r="116" spans="1:7" ht="15.65" x14ac:dyDescent="0.3">
      <c r="A116" s="124" t="s">
        <v>207</v>
      </c>
      <c r="B116" s="118" t="s">
        <v>204</v>
      </c>
      <c r="C116" s="118" t="s">
        <v>253</v>
      </c>
      <c r="D116" s="118" t="s">
        <v>134</v>
      </c>
      <c r="E116" s="118">
        <v>960000</v>
      </c>
      <c r="F116" s="118">
        <v>2</v>
      </c>
      <c r="G116" s="119">
        <f t="shared" si="1"/>
        <v>1920</v>
      </c>
    </row>
    <row r="117" spans="1:7" ht="15.65" x14ac:dyDescent="0.3">
      <c r="A117" s="124" t="s">
        <v>208</v>
      </c>
      <c r="B117" s="118" t="s">
        <v>204</v>
      </c>
      <c r="C117" s="118" t="s">
        <v>253</v>
      </c>
      <c r="D117" s="118" t="s">
        <v>134</v>
      </c>
      <c r="E117" s="118">
        <v>758000</v>
      </c>
      <c r="F117" s="118">
        <v>2</v>
      </c>
      <c r="G117" s="119">
        <f t="shared" si="1"/>
        <v>1516</v>
      </c>
    </row>
    <row r="118" spans="1:7" ht="15.65" x14ac:dyDescent="0.3">
      <c r="A118" s="124">
        <v>37451580</v>
      </c>
      <c r="B118" s="118" t="s">
        <v>125</v>
      </c>
      <c r="C118" s="118" t="s">
        <v>253</v>
      </c>
      <c r="D118" s="118" t="s">
        <v>134</v>
      </c>
      <c r="E118" s="118">
        <v>14000</v>
      </c>
      <c r="F118" s="118">
        <v>96</v>
      </c>
      <c r="G118" s="119">
        <f t="shared" si="1"/>
        <v>1344</v>
      </c>
    </row>
    <row r="119" spans="1:7" ht="15.65" x14ac:dyDescent="0.3">
      <c r="A119" s="124">
        <v>37451581</v>
      </c>
      <c r="B119" s="118" t="s">
        <v>126</v>
      </c>
      <c r="C119" s="118" t="s">
        <v>253</v>
      </c>
      <c r="D119" s="118" t="s">
        <v>134</v>
      </c>
      <c r="E119" s="118">
        <v>85000</v>
      </c>
      <c r="F119" s="118">
        <v>6</v>
      </c>
      <c r="G119" s="119">
        <f t="shared" si="1"/>
        <v>510</v>
      </c>
    </row>
    <row r="120" spans="1:7" ht="15.65" x14ac:dyDescent="0.3">
      <c r="A120" s="124">
        <v>37451830</v>
      </c>
      <c r="B120" s="118" t="s">
        <v>127</v>
      </c>
      <c r="C120" s="118" t="s">
        <v>253</v>
      </c>
      <c r="D120" s="118" t="s">
        <v>134</v>
      </c>
      <c r="E120" s="118">
        <v>25000</v>
      </c>
      <c r="F120" s="118">
        <v>2</v>
      </c>
      <c r="G120" s="119">
        <f t="shared" si="1"/>
        <v>50</v>
      </c>
    </row>
    <row r="121" spans="1:7" ht="15.65" x14ac:dyDescent="0.3">
      <c r="A121" s="124">
        <v>37431220</v>
      </c>
      <c r="B121" s="118" t="s">
        <v>230</v>
      </c>
      <c r="C121" s="118" t="s">
        <v>253</v>
      </c>
      <c r="D121" s="118" t="s">
        <v>134</v>
      </c>
      <c r="E121" s="118">
        <v>2100000</v>
      </c>
      <c r="F121" s="118">
        <v>2</v>
      </c>
      <c r="G121" s="119">
        <f t="shared" si="1"/>
        <v>4200</v>
      </c>
    </row>
    <row r="122" spans="1:7" ht="15.65" x14ac:dyDescent="0.3">
      <c r="A122" s="124">
        <v>37461400</v>
      </c>
      <c r="B122" s="118" t="s">
        <v>237</v>
      </c>
      <c r="C122" s="118" t="s">
        <v>253</v>
      </c>
      <c r="D122" s="118" t="s">
        <v>135</v>
      </c>
      <c r="E122" s="118">
        <v>68000</v>
      </c>
      <c r="F122" s="118">
        <v>2</v>
      </c>
      <c r="G122" s="119">
        <f t="shared" si="1"/>
        <v>136</v>
      </c>
    </row>
    <row r="123" spans="1:7" ht="15.65" x14ac:dyDescent="0.3">
      <c r="A123" s="124" t="s">
        <v>209</v>
      </c>
      <c r="B123" s="118" t="s">
        <v>198</v>
      </c>
      <c r="C123" s="118" t="s">
        <v>253</v>
      </c>
      <c r="D123" s="118" t="s">
        <v>134</v>
      </c>
      <c r="E123" s="118">
        <v>150</v>
      </c>
      <c r="F123" s="118">
        <v>12000</v>
      </c>
      <c r="G123" s="119">
        <f t="shared" si="1"/>
        <v>1800</v>
      </c>
    </row>
    <row r="124" spans="1:7" ht="31.25" x14ac:dyDescent="0.3">
      <c r="A124" s="124">
        <v>37451390</v>
      </c>
      <c r="B124" s="118" t="s">
        <v>210</v>
      </c>
      <c r="C124" s="118" t="s">
        <v>253</v>
      </c>
      <c r="D124" s="118" t="s">
        <v>134</v>
      </c>
      <c r="E124" s="118">
        <v>1200</v>
      </c>
      <c r="F124" s="118">
        <v>30</v>
      </c>
      <c r="G124" s="119">
        <f t="shared" si="1"/>
        <v>36</v>
      </c>
    </row>
    <row r="125" spans="1:7" ht="15.65" x14ac:dyDescent="0.3">
      <c r="A125" s="124">
        <v>39522270</v>
      </c>
      <c r="B125" s="118" t="s">
        <v>211</v>
      </c>
      <c r="C125" s="118" t="s">
        <v>253</v>
      </c>
      <c r="D125" s="118" t="s">
        <v>134</v>
      </c>
      <c r="E125" s="118">
        <v>27000</v>
      </c>
      <c r="F125" s="118">
        <v>10</v>
      </c>
      <c r="G125" s="119">
        <f t="shared" si="1"/>
        <v>270</v>
      </c>
    </row>
    <row r="126" spans="1:7" ht="15.65" x14ac:dyDescent="0.3">
      <c r="A126" s="124">
        <v>39522310</v>
      </c>
      <c r="B126" s="118" t="s">
        <v>212</v>
      </c>
      <c r="C126" s="118" t="s">
        <v>253</v>
      </c>
      <c r="D126" s="118" t="s">
        <v>134</v>
      </c>
      <c r="E126" s="118">
        <v>27000</v>
      </c>
      <c r="F126" s="118">
        <v>30</v>
      </c>
      <c r="G126" s="119">
        <f t="shared" si="1"/>
        <v>810</v>
      </c>
    </row>
    <row r="127" spans="1:7" ht="15.65" x14ac:dyDescent="0.3">
      <c r="A127" s="124" t="s">
        <v>213</v>
      </c>
      <c r="B127" s="118" t="s">
        <v>214</v>
      </c>
      <c r="C127" s="118" t="s">
        <v>253</v>
      </c>
      <c r="D127" s="118" t="s">
        <v>134</v>
      </c>
      <c r="E127" s="118">
        <v>648000</v>
      </c>
      <c r="F127" s="118">
        <v>2</v>
      </c>
      <c r="G127" s="119">
        <f t="shared" si="1"/>
        <v>1296</v>
      </c>
    </row>
    <row r="128" spans="1:7" ht="15.65" x14ac:dyDescent="0.3">
      <c r="A128" s="124" t="s">
        <v>215</v>
      </c>
      <c r="B128" s="118" t="s">
        <v>217</v>
      </c>
      <c r="C128" s="118" t="s">
        <v>253</v>
      </c>
      <c r="D128" s="118" t="s">
        <v>134</v>
      </c>
      <c r="E128" s="118">
        <v>918000</v>
      </c>
      <c r="F128" s="118">
        <v>2</v>
      </c>
      <c r="G128" s="119">
        <f t="shared" si="1"/>
        <v>1836</v>
      </c>
    </row>
    <row r="129" spans="1:7" ht="15.65" x14ac:dyDescent="0.3">
      <c r="A129" s="124">
        <v>37451290</v>
      </c>
      <c r="B129" s="118" t="s">
        <v>216</v>
      </c>
      <c r="C129" s="118" t="s">
        <v>253</v>
      </c>
      <c r="D129" s="118" t="s">
        <v>134</v>
      </c>
      <c r="E129" s="118">
        <v>18000</v>
      </c>
      <c r="F129" s="118">
        <v>128</v>
      </c>
      <c r="G129" s="119">
        <f t="shared" si="1"/>
        <v>2304</v>
      </c>
    </row>
    <row r="130" spans="1:7" ht="15.65" x14ac:dyDescent="0.3">
      <c r="A130" s="124" t="s">
        <v>252</v>
      </c>
      <c r="B130" s="118" t="s">
        <v>251</v>
      </c>
      <c r="C130" s="118" t="s">
        <v>253</v>
      </c>
      <c r="D130" s="118" t="s">
        <v>134</v>
      </c>
      <c r="E130" s="118">
        <v>18000</v>
      </c>
      <c r="F130" s="118">
        <v>10</v>
      </c>
      <c r="G130" s="119">
        <f t="shared" si="1"/>
        <v>180</v>
      </c>
    </row>
    <row r="132" spans="1:7" x14ac:dyDescent="0.25">
      <c r="B132" s="125"/>
      <c r="C132" s="125"/>
      <c r="D132" s="125"/>
      <c r="E132" s="125"/>
      <c r="F132" s="125"/>
      <c r="G132" s="125"/>
    </row>
  </sheetData>
  <mergeCells count="14">
    <mergeCell ref="F8:G8"/>
    <mergeCell ref="A10:F10"/>
    <mergeCell ref="C11:F11"/>
    <mergeCell ref="B12:F12"/>
    <mergeCell ref="E1:G1"/>
    <mergeCell ref="E2:G2"/>
    <mergeCell ref="D3:G3"/>
    <mergeCell ref="E4:G4"/>
    <mergeCell ref="A7:G7"/>
    <mergeCell ref="A8:A9"/>
    <mergeCell ref="B8:B9"/>
    <mergeCell ref="C8:C9"/>
    <mergeCell ref="D8:D9"/>
    <mergeCell ref="E8:E9"/>
  </mergeCells>
  <pageMargins left="0.7" right="0.7" top="0.75" bottom="0.75" header="0.3" footer="0.3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Havelvac 1</vt:lpstr>
      <vt:lpstr>Havelvac 2</vt:lpstr>
      <vt:lpstr>Հավելված 3  </vt:lpstr>
      <vt:lpstr>Հավելված 4</vt:lpstr>
      <vt:lpstr>Հավելված  5</vt:lpstr>
      <vt:lpstr>Հավելված  6</vt:lpstr>
      <vt:lpstr>Հավելված 7</vt:lpstr>
      <vt:lpstr>'Հավելված 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keywords>https://mul2.gov.am/tasks/115247/oneclick/HAVELVACNER (15).xlsx?token=43babc7e1abd46fb2ee4e838735331cd</cp:keywords>
</cp:coreProperties>
</file>