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9630" activeTab="1"/>
  </bookViews>
  <sheets>
    <sheet name="N  1" sheetId="19" r:id="rId1"/>
    <sheet name="N  2" sheetId="17" r:id="rId2"/>
    <sheet name="N 3" sheetId="12" r:id="rId3"/>
    <sheet name="N 4" sheetId="13" r:id="rId4"/>
    <sheet name="N 5 POAK" sheetId="16" r:id="rId5"/>
    <sheet name="N6 Doc1" sheetId="14" r:id="rId6"/>
    <sheet name="N7 Doc3" sheetId="15" r:id="rId7"/>
  </sheets>
  <externalReferences>
    <externalReference r:id="rId8"/>
    <externalReference r:id="rId9"/>
    <externalReference r:id="rId10"/>
  </externalReferences>
  <definedNames>
    <definedName name="\A">#REF!</definedName>
    <definedName name="Armata">#REF!</definedName>
    <definedName name="BOP">#REF!</definedName>
    <definedName name="BOPfoot">#REF!</definedName>
    <definedName name="DebtCG">'[1]Fis-Debt'!#REF!</definedName>
    <definedName name="DebtGG">#REF!</definedName>
    <definedName name="MonExo">#REF!</definedName>
    <definedName name="MonGrow">[2]BM!#REF!</definedName>
    <definedName name="_xlnm.Print_Titles">[3]BP!$C:$C,[3]BP!$1:$3</definedName>
    <definedName name="RealExo">#REF!</definedName>
    <definedName name="RealPercent">#REF!</definedName>
    <definedName name="Table_2._Turkey__Exogenous_assumptions">#REF!</definedName>
    <definedName name="Z_248BE2BA_E445_11D3_BFE0_00003960F508_.wvu.Cols" hidden="1">[3]Finprog!$D:$AJ,[3]Finprog!#REF!</definedName>
    <definedName name="Z_695446A2_A8C9_11D3_8A18_0004AC53A12A_.wvu.Rows" hidden="1">[3]Cashflow!$32:$33,[3]Cashflow!$38:$38</definedName>
    <definedName name="է">[2]BM!#REF!</definedName>
    <definedName name="ՀՀՀՀՀ">#REF!</definedName>
    <definedName name="շախմատիստ">#REF!</definedName>
  </definedNames>
  <calcPr calcId="145621"/>
</workbook>
</file>

<file path=xl/calcChain.xml><?xml version="1.0" encoding="utf-8"?>
<calcChain xmlns="http://schemas.openxmlformats.org/spreadsheetml/2006/main">
  <c r="F55" i="12" l="1"/>
  <c r="F49" i="12"/>
  <c r="F36" i="12"/>
  <c r="D22" i="12" l="1"/>
  <c r="F61" i="12" l="1"/>
  <c r="F67" i="12"/>
  <c r="F73" i="12"/>
  <c r="F79" i="12"/>
  <c r="D29" i="12" l="1"/>
  <c r="F29" i="12" l="1"/>
  <c r="E29" i="12"/>
  <c r="F42" i="12"/>
  <c r="E42" i="12"/>
  <c r="D42" i="12"/>
  <c r="D28" i="12" s="1"/>
  <c r="E7" i="12" l="1"/>
  <c r="F7" i="12"/>
  <c r="E28" i="12"/>
  <c r="E16" i="12" s="1"/>
  <c r="E22" i="12" s="1"/>
  <c r="F28" i="12"/>
  <c r="F16" i="12" s="1"/>
  <c r="F22" i="12" s="1"/>
  <c r="I83" i="13"/>
  <c r="H83" i="13"/>
  <c r="B10" i="17" l="1"/>
  <c r="C10" i="17" s="1"/>
  <c r="C8" i="17" s="1"/>
  <c r="B7" i="19"/>
  <c r="H43" i="13"/>
  <c r="H42" i="13" s="1"/>
  <c r="H41" i="13" s="1"/>
  <c r="H40" i="13" s="1"/>
  <c r="H39" i="13" s="1"/>
  <c r="H37" i="13" s="1"/>
  <c r="H35" i="13" s="1"/>
  <c r="D38" i="14" s="1"/>
  <c r="I43" i="13"/>
  <c r="I42" i="13" s="1"/>
  <c r="I41" i="13" s="1"/>
  <c r="I40" i="13" s="1"/>
  <c r="I39" i="13" s="1"/>
  <c r="I37" i="13" s="1"/>
  <c r="I35" i="13" s="1"/>
  <c r="I34" i="13" s="1"/>
  <c r="H56" i="13"/>
  <c r="H55" i="13" s="1"/>
  <c r="H54" i="13" s="1"/>
  <c r="H53" i="13" s="1"/>
  <c r="H52" i="13" s="1"/>
  <c r="H50" i="13" s="1"/>
  <c r="H48" i="13" s="1"/>
  <c r="D52" i="14" s="1"/>
  <c r="I56" i="13"/>
  <c r="I55" i="13" s="1"/>
  <c r="I54" i="13" s="1"/>
  <c r="I53" i="13" s="1"/>
  <c r="I52" i="13" s="1"/>
  <c r="I50" i="13" s="1"/>
  <c r="I48" i="13" s="1"/>
  <c r="C61" i="14"/>
  <c r="C62" i="15" s="1"/>
  <c r="H65" i="13"/>
  <c r="H64" i="13" s="1"/>
  <c r="H63" i="13" s="1"/>
  <c r="H62" i="13" s="1"/>
  <c r="H61" i="13" s="1"/>
  <c r="H59" i="13" s="1"/>
  <c r="H57" i="13" s="1"/>
  <c r="I65" i="13"/>
  <c r="I64" i="13" s="1"/>
  <c r="I63" i="13" s="1"/>
  <c r="I62" i="13" s="1"/>
  <c r="I61" i="13" s="1"/>
  <c r="I59" i="13" s="1"/>
  <c r="I57" i="13" s="1"/>
  <c r="C70" i="14"/>
  <c r="C71" i="15" s="1"/>
  <c r="H74" i="13"/>
  <c r="H73" i="13" s="1"/>
  <c r="H72" i="13" s="1"/>
  <c r="H71" i="13" s="1"/>
  <c r="H70" i="13" s="1"/>
  <c r="H68" i="13" s="1"/>
  <c r="H66" i="13" s="1"/>
  <c r="I74" i="13"/>
  <c r="I73" i="13" s="1"/>
  <c r="I72" i="13" s="1"/>
  <c r="I71" i="13" s="1"/>
  <c r="I70" i="13" s="1"/>
  <c r="I68" i="13" s="1"/>
  <c r="I66" i="13" s="1"/>
  <c r="C79" i="14"/>
  <c r="C80" i="15" s="1"/>
  <c r="H82" i="13"/>
  <c r="H81" i="13" s="1"/>
  <c r="H80" i="13" s="1"/>
  <c r="H79" i="13" s="1"/>
  <c r="H77" i="13" s="1"/>
  <c r="H75" i="13" s="1"/>
  <c r="I82" i="13"/>
  <c r="I81" i="13" s="1"/>
  <c r="I80" i="13" s="1"/>
  <c r="I79" i="13" s="1"/>
  <c r="I77" i="13" s="1"/>
  <c r="I75" i="13" s="1"/>
  <c r="C88" i="14"/>
  <c r="C89" i="15" s="1"/>
  <c r="H92" i="13"/>
  <c r="H91" i="13" s="1"/>
  <c r="H90" i="13" s="1"/>
  <c r="H89" i="13" s="1"/>
  <c r="H88" i="13" s="1"/>
  <c r="H86" i="13" s="1"/>
  <c r="H84" i="13" s="1"/>
  <c r="I92" i="13"/>
  <c r="I91" i="13" s="1"/>
  <c r="I90" i="13" s="1"/>
  <c r="I89" i="13" s="1"/>
  <c r="I88" i="13" s="1"/>
  <c r="I86" i="13" s="1"/>
  <c r="I84" i="13" s="1"/>
  <c r="C97" i="14"/>
  <c r="C98" i="15" s="1"/>
  <c r="H101" i="13"/>
  <c r="H100" i="13" s="1"/>
  <c r="H99" i="13" s="1"/>
  <c r="H98" i="13" s="1"/>
  <c r="H97" i="13" s="1"/>
  <c r="H95" i="13" s="1"/>
  <c r="H93" i="13" s="1"/>
  <c r="I101" i="13"/>
  <c r="I100" i="13" s="1"/>
  <c r="I99" i="13" s="1"/>
  <c r="I98" i="13" s="1"/>
  <c r="I97" i="13" s="1"/>
  <c r="I95" i="13" s="1"/>
  <c r="I93" i="13" s="1"/>
  <c r="B8" i="19" l="1"/>
  <c r="B9" i="19" s="1"/>
  <c r="B8" i="17"/>
  <c r="D97" i="14"/>
  <c r="D98" i="15" s="1"/>
  <c r="D88" i="14"/>
  <c r="D89" i="15" s="1"/>
  <c r="D79" i="14"/>
  <c r="D80" i="15" s="1"/>
  <c r="D70" i="14"/>
  <c r="D71" i="15" s="1"/>
  <c r="D61" i="14"/>
  <c r="D62" i="15" s="1"/>
  <c r="I47" i="13"/>
  <c r="I46" i="13" s="1"/>
  <c r="I45" i="13" s="1"/>
  <c r="I44" i="13" s="1"/>
  <c r="D38" i="15"/>
  <c r="H34" i="13"/>
  <c r="H33" i="13" s="1"/>
  <c r="H32" i="13" s="1"/>
  <c r="H31" i="13" s="1"/>
  <c r="D53" i="15"/>
  <c r="H47" i="13"/>
  <c r="C38" i="14"/>
  <c r="C38" i="15" s="1"/>
  <c r="C52" i="14"/>
  <c r="C53" i="15" s="1"/>
  <c r="D16" i="12"/>
  <c r="D9" i="12" s="1"/>
  <c r="D7" i="12" s="1"/>
  <c r="E97" i="14"/>
  <c r="E98" i="15" s="1"/>
  <c r="H27" i="16"/>
  <c r="H26" i="16" s="1"/>
  <c r="E88" i="14"/>
  <c r="E89" i="15" s="1"/>
  <c r="H25" i="16"/>
  <c r="H24" i="16" s="1"/>
  <c r="E79" i="14"/>
  <c r="E80" i="15" s="1"/>
  <c r="H23" i="16"/>
  <c r="H22" i="16" s="1"/>
  <c r="E70" i="14"/>
  <c r="E71" i="15" s="1"/>
  <c r="H21" i="16"/>
  <c r="H20" i="16" s="1"/>
  <c r="H19" i="16"/>
  <c r="H18" i="16" s="1"/>
  <c r="E61" i="14"/>
  <c r="E62" i="15" s="1"/>
  <c r="E52" i="14"/>
  <c r="E53" i="15" s="1"/>
  <c r="H17" i="16"/>
  <c r="H16" i="16" s="1"/>
  <c r="E38" i="14"/>
  <c r="H14" i="16"/>
  <c r="H13" i="16" s="1"/>
  <c r="H12" i="16" s="1"/>
  <c r="I33" i="13"/>
  <c r="I32" i="13" s="1"/>
  <c r="I31" i="13" s="1"/>
  <c r="I30" i="13" l="1"/>
  <c r="I21" i="13" s="1"/>
  <c r="I29" i="13" s="1"/>
  <c r="I28" i="13" s="1"/>
  <c r="I27" i="13" s="1"/>
  <c r="I26" i="13" s="1"/>
  <c r="I24" i="13" s="1"/>
  <c r="I22" i="13" s="1"/>
  <c r="C19" i="15"/>
  <c r="D19" i="15"/>
  <c r="E20" i="14"/>
  <c r="D20" i="14"/>
  <c r="C20" i="14"/>
  <c r="H15" i="16"/>
  <c r="H11" i="16" s="1"/>
  <c r="E38" i="15"/>
  <c r="E19" i="15" s="1"/>
  <c r="H46" i="13"/>
  <c r="H45" i="13" s="1"/>
  <c r="H44" i="13" s="1"/>
  <c r="H30" i="13" s="1"/>
  <c r="H21" i="13" s="1"/>
  <c r="H29" i="13" s="1"/>
  <c r="I11" i="13" l="1"/>
  <c r="I10" i="13" s="1"/>
  <c r="I9" i="13" s="1"/>
  <c r="I20" i="13"/>
  <c r="I19" i="13" s="1"/>
  <c r="I18" i="13" s="1"/>
  <c r="I16" i="13" s="1"/>
  <c r="I14" i="13" s="1"/>
  <c r="I8" i="13" s="1"/>
  <c r="H28" i="13"/>
  <c r="H27" i="13" s="1"/>
  <c r="H26" i="13" s="1"/>
  <c r="H24" i="13" s="1"/>
  <c r="H22" i="13" s="1"/>
  <c r="H11" i="13" l="1"/>
  <c r="H10" i="13" s="1"/>
  <c r="H9" i="13" s="1"/>
  <c r="H20" i="13"/>
  <c r="H19" i="13" s="1"/>
  <c r="H18" i="13" s="1"/>
  <c r="H16" i="13" s="1"/>
  <c r="H14" i="13" s="1"/>
  <c r="H8" i="13" s="1"/>
</calcChain>
</file>

<file path=xl/sharedStrings.xml><?xml version="1.0" encoding="utf-8"?>
<sst xmlns="http://schemas.openxmlformats.org/spreadsheetml/2006/main" count="610" uniqueCount="174">
  <si>
    <t>Ծրագրային դասիչ</t>
  </si>
  <si>
    <t>Տարի</t>
  </si>
  <si>
    <t>Ծրագիր</t>
  </si>
  <si>
    <t>Միջոցառում</t>
  </si>
  <si>
    <t>հազար դրամներով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</si>
  <si>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</si>
  <si>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</si>
  <si>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</si>
  <si>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</si>
  <si>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</si>
  <si>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</si>
  <si>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</si>
  <si>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</si>
  <si>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Ընթացիկ դրամաշնորհներ պետական և համայնքային ոչ առևտրային կազմակերպություններին</t>
  </si>
  <si>
    <t xml:space="preserve"> 11005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</si>
  <si>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</si>
  <si>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</si>
  <si>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</si>
  <si>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</si>
  <si>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</si>
  <si>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</si>
  <si>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Հավելված 2
ՀՀ կառավարության
2019 թվականի____________ի  N _____-Ն որոշման </t>
  </si>
  <si>
    <t xml:space="preserve">Հավելված 3
ՀՀ կառավարության
2019 թվականի____________ի  N _____-Ն որոշման </t>
  </si>
  <si>
    <t xml:space="preserve"> ՀՀ կառավարություն</t>
  </si>
  <si>
    <t>ԸՆԴԱՄԵՆԸ
այդ թվում`</t>
  </si>
  <si>
    <t>ՀԱՅԱՍՏԱՆԻ ՀԱՆՐԱՊԵՏՈՒԹՅԱՆ ԿԱՌԱՎԱՐՈՒԹՅԱՆ 2018 ԹՎԱԿԱՆԻ ԴԵԿՏԵՄԲԵՐԻ 27-Ի ԹԻՎ 1515-Ն ՈՐՈՇՄԱՆ N5 ՀԱՎԵԼՎԱԾԻ N8 ԱՂՅՈՒՍԱԿՈՒՄ ԿԱՏԱՐՎՈՂ ՓՈՓՈԽՈՒԹՅՈՒՆՆԵՐԸ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</si>
  <si>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</si>
  <si>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</si>
  <si>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</si>
  <si>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</si>
  <si>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Ցուցանիշներ </t>
  </si>
  <si>
    <t xml:space="preserve"> Միջոցառման դասիչը` </t>
  </si>
  <si>
    <t xml:space="preserve"> 11001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</si>
  <si>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</si>
  <si>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</si>
  <si>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</si>
  <si>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</si>
  <si>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</si>
  <si>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</si>
  <si>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</si>
  <si>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</si>
  <si>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</si>
  <si>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Միջոցառումն իրականացնողի անվանումը՛ </t>
  </si>
  <si>
    <t xml:space="preserve"> Միջոցառումն իրականացնողի անվանումը </t>
  </si>
  <si>
    <t xml:space="preserve"> 11005 </t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</si>
  <si>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</si>
  <si>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</si>
  <si>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</si>
  <si>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</si>
  <si>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ՄԱՍ 1. ՊԵՏԱԿԱՆ ՄԱՐՄՆԻ ԳԾՈՎ ԱՐԴՅՈՒՆՔԱՅԻՆ (ԿԱՏԱՐՈՂԱԿԱՆ) ՑՈՒՑԱՆԻՇՆԵՐԸ </t>
  </si>
  <si>
    <t xml:space="preserve">Հավելված 4
ՀՀ կառավարության
2019 թվականի____________ի  N _____-Ն որոշման </t>
  </si>
  <si>
    <t>Ցուցանիշների փոփոխությունը
(ավելացումները նշված են դրական նշանով, նվազեցումները՝ փակագծերում)</t>
  </si>
  <si>
    <t xml:space="preserve">Հավելված 1
ՀՀ կառավարության
2019 թվականի____________ի  N _____-Ն որոշման </t>
  </si>
  <si>
    <t xml:space="preserve"> 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</si>
  <si>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</si>
  <si>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</si>
  <si>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</si>
  <si>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</si>
  <si>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</si>
  <si>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</si>
  <si>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</si>
  <si>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</si>
  <si>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</si>
  <si>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11002</t>
  </si>
  <si>
    <t xml:space="preserve"> 11004</t>
  </si>
  <si>
    <t xml:space="preserve"> 11006</t>
  </si>
  <si>
    <t xml:space="preserve"> 11007</t>
  </si>
  <si>
    <t xml:space="preserve"> 11008</t>
  </si>
  <si>
    <t xml:space="preserve"> 11010</t>
  </si>
  <si>
    <t xml:space="preserve"> 1016</t>
  </si>
  <si>
    <t xml:space="preserve"> Շրջակա միջավայրի վրա ազդեցության գնահատում և մոնիթորինգ</t>
  </si>
  <si>
    <t xml:space="preserve"> Նպաստել շրջակա միջավայրի և բնական ռեսուրսների (բացառությամբ օգտակար հանածոների) պահպանությանը</t>
  </si>
  <si>
    <t xml:space="preserve"> Շրջակա միջավայրի վերաբերյալ ամբողջական տեղեկատվության հրապարակում</t>
  </si>
  <si>
    <t xml:space="preserve"> Շրջակա միջավայրի մոնիթորինգ և տեղեկատվության ապահովում</t>
  </si>
  <si>
    <t xml:space="preserve"> Շրջակա միջավայրի մոնիթորինգի և տեղեկատվության տրամադրման աշխատանքներ</t>
  </si>
  <si>
    <t xml:space="preserve"> 1155</t>
  </si>
  <si>
    <t xml:space="preserve"> Բնական պաշարների և բնության հատուկ պահպանվող տարածքների կառավարում և պահպանում</t>
  </si>
  <si>
    <t xml:space="preserve"> Բնական պաշարների և կենսաբազմազանության արդյունավետ կառավարում և պահպանություն</t>
  </si>
  <si>
    <t xml:space="preserve"> Բնական պաշարների և կենսաբազմազանության վերարտադրության աճի ապահովում</t>
  </si>
  <si>
    <t xml:space="preserve"> «Սևան» ազգային պարկի պահպանության՝ պարկում գիտական ուսումնասիրությունների՝ անտառատնտեսական աշխատանքների կատարում</t>
  </si>
  <si>
    <t xml:space="preserve"> «Սևան» ազգային պարկի տարածքում պահպանության՝ գիտական ուսումնասիրությունների՝ անտառատնտեսական աշխատանքների իրականացում</t>
  </si>
  <si>
    <t xml:space="preserve"> «Դիլիջան» ազգային պարկի պահպանության՝ պարկում գիտական ուսումնասիրությունների՝ անտառատնտեսական աշխատանքների կատարում</t>
  </si>
  <si>
    <t xml:space="preserve"> «Դիլիջան» ազգային պարկի տարածքում պահպանության՝ գիտական ուսումնասիրությունների՝ անտառատնտեսական աշխատանքների իրականացում</t>
  </si>
  <si>
    <t xml:space="preserve"> Արգելոցապարկային համալիր ԲՀՊ տարածքների պահպանության՝ գիտական ուսումնասիրությունների՝ անտառատնտեսական աշխատանքների կատարում</t>
  </si>
  <si>
    <t xml:space="preserve"> ԲՀՊ տարածքներում պահպանության՝ գիտական ուսումնասիրությունների՝ անտառատնտեսական աշխատանքների իրականացում_x000D_
</t>
  </si>
  <si>
    <t xml:space="preserve"> «Խոսրովի անտառ» պետական արգելոցի պահպանության՝ գիտական ուսումնասիրությունների կատարում</t>
  </si>
  <si>
    <t xml:space="preserve"> «Խոսրովի անտառ» պետական արգելոցի տարածքում պահպանության՝ գիտական ուսումնասիրությունների՝ անտառատնտեսական աշխատանքների իրականացում</t>
  </si>
  <si>
    <t xml:space="preserve"> «Արփի լիճ» ազգային պարկի պահպանության՝ պարկում գիտական ուսումնասիրությունների կատարում</t>
  </si>
  <si>
    <t xml:space="preserve"> «Արփի լիճ» ազգային պարկի պահպանության՝ գիտական ուսումնասիրությունների իրականացում</t>
  </si>
  <si>
    <t xml:space="preserve"> Զանգեզուր կենսոլորտային համալիր  ԲՀՊ տարածքների պահպանության՝ գիտական ուսումնասիրությունների՝ անտառատնտեսական աշխատանքների կատարում</t>
  </si>
  <si>
    <t xml:space="preserve"> ԲՀՊ տարածքներում պահպանության՝ գիտական ուսումնասիրությունների՝ անտառատնտեսական աշխատանքների կատարում
_x000D_
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</si>
  <si>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</si>
  <si>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</si>
  <si>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</si>
  <si>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</si>
  <si>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</si>
  <si>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Բյուջետային հատկացումների գլխավոր կարգադրիչների, ծրագրերի և միջոցառումների անվանումները</t>
  </si>
  <si>
    <t xml:space="preserve"> Միջոցառում</t>
  </si>
  <si>
    <t xml:space="preserve"> ԱՅԼ  ԾԱԽՍԵՐ</t>
  </si>
  <si>
    <t xml:space="preserve"> Պահուստային միջոցներ</t>
  </si>
  <si>
    <t>01</t>
  </si>
  <si>
    <t>11</t>
  </si>
  <si>
    <t>05</t>
  </si>
  <si>
    <t>04</t>
  </si>
  <si>
    <t xml:space="preserve"> ՀՀ կառավարության պահուստային ֆոնդ  
այդ թվում`</t>
  </si>
  <si>
    <t>06</t>
  </si>
  <si>
    <t xml:space="preserve"> Շրջակա միջավայրի վրա ազդեցության գնահատում և մոնիթորինգ  
այդ թվում`</t>
  </si>
  <si>
    <t xml:space="preserve"> Բաժին</t>
  </si>
  <si>
    <t xml:space="preserve"> Խումբ</t>
  </si>
  <si>
    <t xml:space="preserve"> Դաս</t>
  </si>
  <si>
    <t xml:space="preserve"> ՄԱՍ 2. ՊԵՏԱԿԱՆ ՄԱՐՄՆԻ ԳԾՈՎ ԱՐԴՅՈՒՆՔԱՅԻՆ (ԿԱՏԱՐՈՂԱԿԱՆ) ՑՈՒՑԱՆԻՇՆԵՐԸ </t>
  </si>
  <si>
    <t xml:space="preserve"> 1016 </t>
  </si>
  <si>
    <t xml:space="preserve"> Շրջակա միջավայրի վրա ազդեցության գնահատում և մոնիթորինգ </t>
  </si>
  <si>
    <t xml:space="preserve"> 11002 </t>
  </si>
  <si>
    <t xml:space="preserve"> 1155 </t>
  </si>
  <si>
    <t xml:space="preserve"> 11004 </t>
  </si>
  <si>
    <t xml:space="preserve"> 11006 </t>
  </si>
  <si>
    <t xml:space="preserve"> 11007 </t>
  </si>
  <si>
    <t xml:space="preserve"> 11008 </t>
  </si>
  <si>
    <t xml:space="preserve"> 11010 </t>
  </si>
  <si>
    <t xml:space="preserve"> Բնական պաշարների և բնության հատուկ պահպանվող տարածքների կառավարում և պահպանում </t>
  </si>
  <si>
    <t>ՀԱՅԱՍՏԱՆԻ ՀԱՆՐԱՊԵՏՈՒԹՅԱՆ ԿԱՌԱՎԱՐՈՒԹՅԱՆ 2018 ԹՎԱԿԱՆԻ ԴԵԿՏԵՄԲԵՐԻ 27-Ի N 1515-Ն ՈՐՈՇՄԱՆ N11.1 ՀԱՎԵԼՎԱԾԻ N 11.1.13 ԱՂՅՈՒՍԱԿՈՒՄ ԿԱՏԱՐՎՈՂ ՓՈՓՈԽՈՒԹՅՈՒՆՆԵՐԸ</t>
  </si>
  <si>
    <t>ՀԱՅԱՍՏԱՆԻ ՀԱՆՐԱՊԵՏՈՒԹՅԱՆ ԿԱՌԱՎԱՐՈՒԹՅԱՆ 2018 ԹՎԱԿԱՆԻ ԴԵԿՏԵՄԲԵՐԻ 27-Ի N 1515-Ն ՈՐՈՇՄԱՆ N11.1 ՀԱՎԵԼՎԱԾԻ N 11.1.66 ԱՂՅՈՒՍԱԿՈՒՄ ԿԱՏԱՐՎՈՂ ՓՈՓՈԽՈՒԹՅՈՒՆՆԵՐԸ</t>
  </si>
  <si>
    <t>Ցուցանիշների փոփոխությունը (ծախսերի նվազեցումները նշված են փակագծերում)</t>
  </si>
  <si>
    <t>ՀԱՅԱՍՏԱՆԻ ՀԱՆՐԱՊԵՏՈՒԹՅԱՆ ԿԱՌԱՎԱՐՈՒԹՅԱՆ 2018 ԹՎԱԿԱՆԻ ԴԵԿՏԵՄԲԵՐԻ 27-Ի N 1515-Ն ՈՐՈՇՄԱՆ N11 ՀԱՎԵԼՎԱԾԻ N 1.66 ԱՂՅՈՒՍԱԿՈՒՄ ԿԱՏԱՐՎՈՂ ՓՈՓՈԽՈՒԹՅՈՒՆՆԵՐԸ</t>
  </si>
  <si>
    <t>ՀԱՅԱՍՏԱՆԻ ՀԱՆՐԱՊԵՏՈՒԹՅԱՆ ԿԱՌԱՎԱՐՈՒԹՅԱՆ 2018 ԹՎԱԿԱՆԻ ԴԵԿՏԵՄԲԵՐԻ 27-Ի N 1515-Ն ՈՐՈՇՄԱՆ N 11 ՀԱՎԵԼՎԱԾԻ N 1.13 ԱՂՅՈՒՍԱԿՈՒՄ ԿԱՏԱՐՎՈՂ ՓՈՓՈԽՈՒԹՅՈՒՆՆԵՐԸ</t>
  </si>
  <si>
    <t>«Շրջակա միջավայրի մոնիթորինգի և տեղեկատվության կենտրոն» ՊՈԱԿ</t>
  </si>
  <si>
    <t>«Սևան» ազգային պարկ»ՊՈԱԿ</t>
  </si>
  <si>
    <t>«Դիլիջան» ազգային պարկ» ՊՈԱԿ</t>
  </si>
  <si>
    <t>«Արգելոցապարկային համալիր» ՊՈԱԿ</t>
  </si>
  <si>
    <t>«Խոսրովի անտառ» պետական արգելոց» ՊՈԱԿ</t>
  </si>
  <si>
    <t xml:space="preserve"> «Արփի լիճ» ազգային պարկ» ՊՈԱԿ</t>
  </si>
  <si>
    <t xml:space="preserve">  «Զանգեզուր» կենսոլորտային համալիր» ՊՈԱԿ</t>
  </si>
  <si>
    <t>ՀԱՅԱՍՏԱՆԻ ՀԱՆՐԱՊԵՏՈՒԹՅԱՆ ԿԱՌԱՎԱՐՈՒԹՅԱՆ 2018 ԹՎԱԿԱՆԻ ԴԵԿՏԵՄԲԵՐԻ 27-Ի ԹԻՎ 1515-Ն ՈՐՈՇՄԱՆ N3 ԵՎ N4 ՀԱՎԵԼՎԱԾՆԵՐՈՒՄ ԿԱՏԱՐՎՈՂ ՓՈՓՈԽՈՒԹՅՈՒՆՆԵՐԸ</t>
  </si>
  <si>
    <t>Շրջակա միջավայրի վրա ազդեցության գնահատում և մոնիթորինգ</t>
  </si>
  <si>
    <t>Շրջակա միջավայրի մոնիթորինգի և տեղեկատվության ապահովում</t>
  </si>
  <si>
    <t>Բնական պաշարների և բնության հատուկ պահպանվող տարածքների կառավարում և պահպանում</t>
  </si>
  <si>
    <t>«Սևան» ազգային պարկի պահպանության, պարկում գիտական ուսումնասիրությունների, անտառտնտեսական աշխատանքների կատարում</t>
  </si>
  <si>
    <t>«Սևան» ազգային պարկ» ՊՈԱԿ</t>
  </si>
  <si>
    <t>«Դիլիջան» ազգային պարկի պահպանության, պարկում գիտական ուսումնասիրությունների, անտառտնտեսական աշխատանքների կատարում</t>
  </si>
  <si>
    <t>Արգելոցապարկային համալիր ԲՀՊ տարածքների պահպանության, գիտական ուսումնասիրությունների, անտառտնտեսական աշխատանքների  կատարում</t>
  </si>
  <si>
    <t>«Խոսրովի անտառ» պետական արգելոցի պահպանության, արգելոցում գիտական ուսումնասիրությունների կատարում</t>
  </si>
  <si>
    <t>«Արփի լիճ» ազգային պարկի պահպանության, պարկում գիտական ուսումնասիրությունների կատարում</t>
  </si>
  <si>
    <t>Զանգեզուր կենսոլորտային համալիր ԲՀՊ տարածքների  պահպանության, գիտական ուսումնասիրությունների, անտառտնտեսական աշխատանքների կատարում</t>
  </si>
  <si>
    <t xml:space="preserve"> «Զանգեզուր» կենսոլորտային համալիր» ՊՈԱԿ</t>
  </si>
  <si>
    <t xml:space="preserve">Հավելված 5
ՀՀ կառավարության
2019 թվականի____________ի  N _____-Ն որոշման </t>
  </si>
  <si>
    <t xml:space="preserve"> Կենսաբազմազանության և բնության պաշտպանություն 
այդ թվում`</t>
  </si>
  <si>
    <t xml:space="preserve"> Կենսաբազմազանության և բնության պաշտպանություն  
այդ թվում`</t>
  </si>
  <si>
    <t xml:space="preserve"> ՇՐՋԱԿԱ  ՄԻՋԱՎԱՅՐԻ ՊԱՇՏՊԱՆՈՒԹՅՈՒՆ  
այդ թվում`</t>
  </si>
  <si>
    <t xml:space="preserve"> Շրջակա միջավայրի պաշտպանություն  (այլ դասերին չպատկանող) 
այդ թվում`</t>
  </si>
  <si>
    <t xml:space="preserve"> Բնական պաշարների և բնության հատուկ պահպանվող տարածքների կառավարում և պահպանում
այդ թվում`</t>
  </si>
  <si>
    <t xml:space="preserve"> Զանգեզուր կենսոլորտային համալիր  ԲՀՊ տարածքների պահպանության՝ գիտական ուսումնասիրությունների՝ անտառատնտեսական աշխատանքների կատարում </t>
  </si>
  <si>
    <t xml:space="preserve"> ԲՀՊ տարածքներում պահպանության՝ գիտական ուսումնասիրությունների՝ անտառատնտեսական աշխատանքների կատարում
_x000D_
 </t>
  </si>
  <si>
    <t>Ինն ամիս</t>
  </si>
  <si>
    <t>Հարկային եկամուտներ և պետական տուրքեր</t>
  </si>
  <si>
    <t>Ցուցանիշների փոփոխությունը
(ավելացումները նշված են դրական նշանով)</t>
  </si>
  <si>
    <t>«ՀԱՅԱՍՏԱՆԻ  ՀԱՆՐԱՊԵՏՈՒԹՅԱՆ  2019  ԹՎԱԿԱՆԻ  ՊԵՏԱԿԱՆ  ԲՅՈՒՋԵԻ  ՄԱՍԻՆ»  ՀԱՅԱՍՏԱՆԻ ՀԱՆՐԱՊԵՏՈՒԹՅԱՆ ՕՐԵՆՔԻ 2-ՐԴ ՀՈԴՎԱԾԻ ԱՂՅՈՒՍԱԿՈՒՄ ԿԱՏԱՐՎՈՂ ՓՈՓՈԽՈՒԹՅՈՒՆՆԵՐԸ</t>
  </si>
  <si>
    <t>Եկամուտների գծով</t>
  </si>
  <si>
    <t>Ծախսերի գծով</t>
  </si>
  <si>
    <t>Դեֆիցիտը (պակասուրդը)</t>
  </si>
  <si>
    <t>ԸՆԴԱՄԵՆԸ</t>
  </si>
  <si>
    <t>այդ թվում`</t>
  </si>
  <si>
    <t>Պետական բյուջեի եկամուտները</t>
  </si>
  <si>
    <t>«ՀԱՅԱՍՏԱՆԻ  ՀԱՆՐԱՊԵՏՈՒԹՅԱՆ  2019  ԹՎԱԿԱՆԻ  ՊԵՏԱԿԱՆ  ԲՅՈՒՋԵԻ  ՄԱՍԻՆ»  ՀԱՅԱՍՏԱՆԻ ՀԱՆՐԱՊԵՏՈՒԹՅԱՆ ՕՐԵՆՔԻ  6-ՐԴ ՀՈԴՎԱԾԻ ԱՂՅՈՒՍԱԿՈՒՄ ԵՎ ՀԱՅԱՍՏԱՆԻ ՀԱՆՐԱՊԵՏՈՒԹՅԱՆ ԿԱՌԱՎԱՐՈՒԹՅԱՆ 2018 ԹՎԱԿԱՆԻ ԴԵԿՏԵՄԲԵՐԻ 27-Ի N 1515-Ն ՈՐՈՇՄԱՆ 2-ՐԴ ՀԱՎԵԼՎԱԾՈՒՄ ԿԱՏԱՐՎՈՂ ՓՈՓՈԽՈՒԹՅՈՒՆՆԵՐԸ</t>
  </si>
  <si>
    <t xml:space="preserve">Հավելված 6
ՀՀ կառավարության
2019 թվականի____________ի  N _____-Ն որոշման </t>
  </si>
  <si>
    <t xml:space="preserve">Հավելված 7
ՀՀ կառավարության
2019 թվականի____________ի  N _____-Ն որոշման </t>
  </si>
  <si>
    <r>
      <t xml:space="preserve"> ՀԻՄՆԱԿԱՆ ԲԱԺԻՆՆԵՐԻՆ ՉԴԱՍՎՈՂ ՊԱՀՈՒՍՏԱՅԻՆ ՖՈՆԴԵՐ
</t>
    </r>
    <r>
      <rPr>
        <sz val="11"/>
        <rFont val="GHEA Grapalat"/>
        <family val="3"/>
      </rPr>
      <t xml:space="preserve"> այդ թվում`</t>
    </r>
  </si>
  <si>
    <r>
      <t xml:space="preserve"> ՀՀ կառավարության և համայնքների պահուստային ֆոնդ 
</t>
    </r>
    <r>
      <rPr>
        <sz val="11"/>
        <rFont val="GHEA Grapalat"/>
        <family val="3"/>
      </rPr>
      <t>այդ թվում`</t>
    </r>
  </si>
  <si>
    <r>
      <t xml:space="preserve"> ՀՀ կառավարության պահուստային ֆոնդ  
</t>
    </r>
    <r>
      <rPr>
        <sz val="11"/>
        <rFont val="GHEA Grapalat"/>
        <family val="3"/>
      </rPr>
      <t>այդ թվում`</t>
    </r>
  </si>
  <si>
    <t xml:space="preserve"> ՀՀ  Շրջակա միջավայրի նախարարություն</t>
  </si>
  <si>
    <t>ՀՀ  շրջակա միջավայրի նախարարություն  
այդ թվում`</t>
  </si>
  <si>
    <t xml:space="preserve">ՀՀ  շրջակա միջավայրի նախարարություն  
</t>
  </si>
  <si>
    <t xml:space="preserve">ՀՀ շրջակա միջավայրի նախարարություն  
</t>
  </si>
  <si>
    <t>«ՀԱՅԱՍՏԱՆԻ  ՀԱՆՐԱՊԵՏՈՒԹՅԱՆ  2019  ԹՎԱԿԱՆԻ  ՊԵՏԱԿԱՆ  ԲՅՈՒՋԵԻ  ՄԱՍԻՆ»  ՀԱՅԱՍՏԱՆԻ ՀԱՆՐԱՊԵՏՈՒԹՅԱՆ ՕՐԵՆՔԻ N 1 ՀԱՎԵԼՎԱԾԻ N2 ԱՂՅՈՒՍԱԿՈՒՄ ԵՎ ՀԱՅԱՍՏԱՆԻ ՀԱՆՐԱՊԵՏՈՒԹՅԱՆ ԿԱՌԱՎԱՐՈՒԹՅԱՆ 2018 ԹՎԱԿԱՆԻ ԴԵԿՏԵՄԲԵՐԻ 27-Ի N 1515-Ն ՈՐՈՇՄԱՆ N 5 ՀԱՎԵԼՎԱԾԻ  N1  ԱՂՅՈՒՍԱԿՈՒՄ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</si>
</sst>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  <numFmt numFmtId="167" formatCode="0.0_);\(0.0\)"/>
    <numFmt numFmtId="168" formatCode="0.0"/>
    <numFmt numFmtId="169" formatCode="_-* #,##0.00_-;\-* #,##0.00_-;_-* &quot;-&quot;??_-;_-@_-"/>
    <numFmt numFmtId="170" formatCode="_-* #,##0.00\ _դ_ր_._-;\-* #,##0.00\ _դ_ր_._-;_-* &quot;-&quot;??\ _դ_ր_._-;_-@_-"/>
    <numFmt numFmtId="171" formatCode="_-* #,##0.00_р_._-;\-* #,##0.00_р_._-;_-* &quot;-&quot;??_р_._-;_-@_-"/>
    <numFmt numFmtId="172" formatCode="General_)"/>
    <numFmt numFmtId="173" formatCode="_([$€-2]* #,##0.00_);_([$€-2]* \(#,##0.00\);_([$€-2]* &quot;-&quot;??_)"/>
    <numFmt numFmtId="174" formatCode="_(* #,##0.0_);_(* \(#,##0.0\);_(* &quot;-&quot;??_);_(@_)"/>
    <numFmt numFmtId="175" formatCode="##,##0.00;\(##,##0.00\);\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1"/>
      <name val="GHEA Grapalat"/>
      <family val="3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0"/>
      <name val="Arial Unicode"/>
      <family val="2"/>
    </font>
    <font>
      <b/>
      <sz val="11"/>
      <color theme="1"/>
      <name val="GHEA Grapalat"/>
      <family val="3"/>
    </font>
    <font>
      <i/>
      <sz val="8"/>
      <name val="GHEA Grapalat"/>
      <family val="2"/>
    </font>
    <font>
      <sz val="8"/>
      <name val="GHEA Grapalat"/>
      <family val="2"/>
    </font>
    <font>
      <b/>
      <sz val="10"/>
      <name val="GHEA Grapalat"/>
      <family val="3"/>
    </font>
    <font>
      <b/>
      <sz val="8"/>
      <name val="GHEA Grapalat"/>
      <family val="3"/>
    </font>
    <font>
      <sz val="10"/>
      <color theme="1"/>
      <name val="GHEA Grapalat"/>
      <family val="3"/>
    </font>
    <font>
      <b/>
      <sz val="9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b/>
      <sz val="10"/>
      <color theme="1"/>
      <name val="GHEA Grapalat"/>
      <family val="3"/>
    </font>
    <font>
      <i/>
      <sz val="8"/>
      <name val="GHEA Grapalat"/>
      <family val="3"/>
    </font>
    <font>
      <i/>
      <sz val="10"/>
      <color theme="1"/>
      <name val="GHEA Grapalat"/>
      <family val="3"/>
    </font>
    <font>
      <b/>
      <sz val="8"/>
      <name val="GHEA Grapalat"/>
      <family val="2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b/>
      <sz val="9"/>
      <color theme="1"/>
      <name val="GHEA Grapalat"/>
      <family val="3"/>
    </font>
    <font>
      <b/>
      <i/>
      <sz val="8"/>
      <name val="GHEA Grapalat"/>
      <family val="3"/>
    </font>
    <font>
      <b/>
      <i/>
      <sz val="10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GHEA Grapalat"/>
      <family val="3"/>
    </font>
    <font>
      <u/>
      <sz val="10"/>
      <color indexed="12"/>
      <name val="Arial"/>
      <family val="2"/>
    </font>
    <font>
      <sz val="9"/>
      <name val="Arial Armenian"/>
      <family val="2"/>
    </font>
    <font>
      <sz val="10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sz val="12"/>
      <name val="Tms Rmn"/>
    </font>
    <font>
      <b/>
      <sz val="11"/>
      <color indexed="1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Times New Roman"/>
      <family val="1"/>
    </font>
    <font>
      <sz val="11"/>
      <color indexed="8"/>
      <name val="GHEA Grapalat"/>
      <family val="2"/>
    </font>
    <font>
      <sz val="10"/>
      <color indexed="8"/>
      <name val="Arial Narrow"/>
      <family val="2"/>
      <charset val="1"/>
    </font>
    <font>
      <sz val="10"/>
      <name val="Times New Roman"/>
      <family val="1"/>
    </font>
    <font>
      <b/>
      <sz val="11"/>
      <color indexed="8"/>
      <name val="Calibri"/>
      <family val="2"/>
      <charset val="204"/>
    </font>
    <font>
      <i/>
      <sz val="11"/>
      <color indexed="23"/>
      <name val="Times Armenian"/>
      <family val="2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theme="10"/>
      <name val="Arial"/>
      <family val="2"/>
    </font>
    <font>
      <sz val="11"/>
      <color indexed="63"/>
      <name val="Calibri"/>
      <family val="2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indexed="19"/>
      <name val="Calibri"/>
      <family val="2"/>
      <charset val="204"/>
    </font>
    <font>
      <sz val="7"/>
      <name val="Small Fonts"/>
      <family val="2"/>
    </font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sz val="10"/>
      <name val="Arial Cyr"/>
      <charset val="204"/>
    </font>
    <font>
      <sz val="11"/>
      <color theme="1"/>
      <name val="GHEA Grapalat"/>
      <family val="2"/>
    </font>
    <font>
      <sz val="10"/>
      <color theme="1"/>
      <name val="Arial Armenian"/>
      <family val="2"/>
    </font>
    <font>
      <b/>
      <sz val="11"/>
      <color indexed="63"/>
      <name val="Calibri"/>
      <family val="2"/>
      <charset val="204"/>
    </font>
    <font>
      <sz val="12"/>
      <name val="Times Armenian"/>
      <family val="1"/>
    </font>
    <font>
      <sz val="9"/>
      <name val="Times New Roman"/>
      <family val="1"/>
    </font>
    <font>
      <b/>
      <sz val="18"/>
      <color indexed="62"/>
      <name val="Cambria"/>
      <family val="2"/>
      <charset val="204"/>
    </font>
    <font>
      <sz val="10"/>
      <color indexed="8"/>
      <name val="MS Sans Serif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name val="Star"/>
      <family val="1"/>
    </font>
    <font>
      <sz val="12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b/>
      <sz val="11"/>
      <color rgb="FFFF0000"/>
      <name val="GHEA Grapalat"/>
      <family val="3"/>
    </font>
  </fonts>
  <fills count="6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48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2" fillId="0" borderId="0"/>
    <xf numFmtId="0" fontId="8" fillId="2" borderId="0" applyNumberFormat="0" applyBorder="0" applyAlignment="0" applyProtection="0"/>
    <xf numFmtId="0" fontId="5" fillId="0" borderId="0"/>
    <xf numFmtId="0" fontId="6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5" applyNumberFormat="0" applyAlignment="0" applyProtection="0"/>
    <xf numFmtId="0" fontId="12" fillId="22" borderId="6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5" applyNumberFormat="0" applyAlignment="0" applyProtection="0"/>
    <xf numFmtId="0" fontId="19" fillId="0" borderId="10" applyNumberFormat="0" applyFill="0" applyAlignment="0" applyProtection="0"/>
    <xf numFmtId="0" fontId="20" fillId="23" borderId="0" applyNumberFormat="0" applyBorder="0" applyAlignment="0" applyProtection="0"/>
    <xf numFmtId="1" fontId="26" fillId="0" borderId="0"/>
    <xf numFmtId="1" fontId="26" fillId="0" borderId="0"/>
    <xf numFmtId="1" fontId="26" fillId="0" borderId="0"/>
    <xf numFmtId="0" fontId="1" fillId="0" borderId="0"/>
    <xf numFmtId="0" fontId="6" fillId="0" borderId="0"/>
    <xf numFmtId="0" fontId="6" fillId="0" borderId="0"/>
    <xf numFmtId="0" fontId="2" fillId="24" borderId="11" applyNumberFormat="0" applyFont="0" applyAlignment="0" applyProtection="0"/>
    <xf numFmtId="0" fontId="21" fillId="21" borderId="12" applyNumberFormat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  <xf numFmtId="1" fontId="26" fillId="0" borderId="0"/>
    <xf numFmtId="0" fontId="27" fillId="0" borderId="0"/>
    <xf numFmtId="0" fontId="6" fillId="0" borderId="0"/>
    <xf numFmtId="166" fontId="30" fillId="0" borderId="0" applyFill="0" applyBorder="0" applyProtection="0">
      <alignment horizontal="right" vertical="top"/>
    </xf>
    <xf numFmtId="166" fontId="29" fillId="0" borderId="0" applyFill="0" applyBorder="0" applyProtection="0">
      <alignment horizontal="right" vertical="top"/>
    </xf>
    <xf numFmtId="0" fontId="30" fillId="0" borderId="0">
      <alignment horizontal="left" vertical="top" wrapText="1"/>
    </xf>
    <xf numFmtId="43" fontId="30" fillId="0" borderId="0" applyFont="0" applyFill="0" applyBorder="0" applyAlignment="0" applyProtection="0">
      <alignment horizontal="left" vertical="top" wrapText="1"/>
    </xf>
    <xf numFmtId="43" fontId="30" fillId="0" borderId="0" applyFont="0" applyFill="0" applyBorder="0" applyAlignment="0" applyProtection="0">
      <alignment horizontal="left" vertical="top" wrapText="1"/>
    </xf>
    <xf numFmtId="0" fontId="4" fillId="0" borderId="0"/>
    <xf numFmtId="0" fontId="6" fillId="0" borderId="0"/>
    <xf numFmtId="0" fontId="2" fillId="0" borderId="0"/>
    <xf numFmtId="0" fontId="6" fillId="0" borderId="0"/>
    <xf numFmtId="0" fontId="11" fillId="21" borderId="24" applyNumberFormat="0" applyAlignment="0" applyProtection="0"/>
    <xf numFmtId="0" fontId="18" fillId="11" borderId="24" applyNumberFormat="0" applyAlignment="0" applyProtection="0"/>
    <xf numFmtId="0" fontId="2" fillId="24" borderId="25" applyNumberFormat="0" applyFont="0" applyAlignment="0" applyProtection="0"/>
    <xf numFmtId="0" fontId="21" fillId="21" borderId="26" applyNumberFormat="0" applyAlignment="0" applyProtection="0"/>
    <xf numFmtId="0" fontId="23" fillId="0" borderId="27" applyNumberFormat="0" applyFill="0" applyAlignment="0" applyProtection="0"/>
    <xf numFmtId="0" fontId="7" fillId="0" borderId="0"/>
    <xf numFmtId="166" fontId="40" fillId="0" borderId="0" applyFill="0" applyBorder="0" applyProtection="0">
      <alignment horizontal="right" vertical="top"/>
    </xf>
    <xf numFmtId="6" fontId="60" fillId="0" borderId="0" applyFont="0" applyFill="0" applyBorder="0" applyAlignment="0" applyProtection="0"/>
    <xf numFmtId="6" fontId="6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5" fillId="0" borderId="0"/>
    <xf numFmtId="0" fontId="1" fillId="3" borderId="0" applyNumberFormat="0" applyBorder="0" applyAlignment="0" applyProtection="0"/>
    <xf numFmtId="0" fontId="61" fillId="12" borderId="0" applyNumberFormat="0" applyBorder="0" applyAlignment="0" applyProtection="0"/>
    <xf numFmtId="0" fontId="1" fillId="4" borderId="0" applyNumberFormat="0" applyBorder="0" applyAlignment="0" applyProtection="0"/>
    <xf numFmtId="0" fontId="61" fillId="13" borderId="0" applyNumberFormat="0" applyBorder="0" applyAlignment="0" applyProtection="0"/>
    <xf numFmtId="0" fontId="1" fillId="5" borderId="0" applyNumberFormat="0" applyBorder="0" applyAlignment="0" applyProtection="0"/>
    <xf numFmtId="0" fontId="61" fillId="24" borderId="0" applyNumberFormat="0" applyBorder="0" applyAlignment="0" applyProtection="0"/>
    <xf numFmtId="0" fontId="1" fillId="6" borderId="0" applyNumberFormat="0" applyBorder="0" applyAlignment="0" applyProtection="0"/>
    <xf numFmtId="0" fontId="61" fillId="11" borderId="0" applyNumberFormat="0" applyBorder="0" applyAlignment="0" applyProtection="0"/>
    <xf numFmtId="0" fontId="1" fillId="39" borderId="0" applyNumberFormat="0" applyBorder="0" applyAlignment="0" applyProtection="0"/>
    <xf numFmtId="0" fontId="61" fillId="10" borderId="0" applyNumberFormat="0" applyBorder="0" applyAlignment="0" applyProtection="0"/>
    <xf numFmtId="0" fontId="1" fillId="43" borderId="0" applyNumberFormat="0" applyBorder="0" applyAlignment="0" applyProtection="0"/>
    <xf numFmtId="0" fontId="61" fillId="24" borderId="0" applyNumberFormat="0" applyBorder="0" applyAlignment="0" applyProtection="0"/>
    <xf numFmtId="0" fontId="1" fillId="30" borderId="0" applyNumberFormat="0" applyBorder="0" applyAlignment="0" applyProtection="0"/>
    <xf numFmtId="0" fontId="61" fillId="10" borderId="0" applyNumberFormat="0" applyBorder="0" applyAlignment="0" applyProtection="0"/>
    <xf numFmtId="0" fontId="1" fillId="33" borderId="0" applyNumberFormat="0" applyBorder="0" applyAlignment="0" applyProtection="0"/>
    <xf numFmtId="0" fontId="61" fillId="13" borderId="0" applyNumberFormat="0" applyBorder="0" applyAlignment="0" applyProtection="0"/>
    <xf numFmtId="0" fontId="1" fillId="7" borderId="0" applyNumberFormat="0" applyBorder="0" applyAlignment="0" applyProtection="0"/>
    <xf numFmtId="0" fontId="61" fillId="23" borderId="0" applyNumberFormat="0" applyBorder="0" applyAlignment="0" applyProtection="0"/>
    <xf numFmtId="0" fontId="1" fillId="37" borderId="0" applyNumberFormat="0" applyBorder="0" applyAlignment="0" applyProtection="0"/>
    <xf numFmtId="0" fontId="61" fillId="4" borderId="0" applyNumberFormat="0" applyBorder="0" applyAlignment="0" applyProtection="0"/>
    <xf numFmtId="0" fontId="1" fillId="40" borderId="0" applyNumberFormat="0" applyBorder="0" applyAlignment="0" applyProtection="0"/>
    <xf numFmtId="0" fontId="61" fillId="10" borderId="0" applyNumberFormat="0" applyBorder="0" applyAlignment="0" applyProtection="0"/>
    <xf numFmtId="0" fontId="1" fillId="44" borderId="0" applyNumberFormat="0" applyBorder="0" applyAlignment="0" applyProtection="0"/>
    <xf numFmtId="0" fontId="61" fillId="24" borderId="0" applyNumberFormat="0" applyBorder="0" applyAlignment="0" applyProtection="0"/>
    <xf numFmtId="0" fontId="56" fillId="31" borderId="0" applyNumberFormat="0" applyBorder="0" applyAlignment="0" applyProtection="0"/>
    <xf numFmtId="0" fontId="62" fillId="10" borderId="0" applyNumberFormat="0" applyBorder="0" applyAlignment="0" applyProtection="0"/>
    <xf numFmtId="0" fontId="56" fillId="34" borderId="0" applyNumberFormat="0" applyBorder="0" applyAlignment="0" applyProtection="0"/>
    <xf numFmtId="0" fontId="62" fillId="20" borderId="0" applyNumberFormat="0" applyBorder="0" applyAlignment="0" applyProtection="0"/>
    <xf numFmtId="0" fontId="56" fillId="7" borderId="0" applyNumberFormat="0" applyBorder="0" applyAlignment="0" applyProtection="0"/>
    <xf numFmtId="0" fontId="62" fillId="14" borderId="0" applyNumberFormat="0" applyBorder="0" applyAlignment="0" applyProtection="0"/>
    <xf numFmtId="0" fontId="56" fillId="8" borderId="0" applyNumberFormat="0" applyBorder="0" applyAlignment="0" applyProtection="0"/>
    <xf numFmtId="0" fontId="62" fillId="4" borderId="0" applyNumberFormat="0" applyBorder="0" applyAlignment="0" applyProtection="0"/>
    <xf numFmtId="0" fontId="56" fillId="41" borderId="0" applyNumberFormat="0" applyBorder="0" applyAlignment="0" applyProtection="0"/>
    <xf numFmtId="0" fontId="62" fillId="10" borderId="0" applyNumberFormat="0" applyBorder="0" applyAlignment="0" applyProtection="0"/>
    <xf numFmtId="0" fontId="56" fillId="9" borderId="0" applyNumberFormat="0" applyBorder="0" applyAlignment="0" applyProtection="0"/>
    <xf numFmtId="0" fontId="62" fillId="13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56" fillId="29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3" fillId="45" borderId="0" applyNumberFormat="0" applyBorder="0" applyAlignment="0" applyProtection="0"/>
    <xf numFmtId="0" fontId="63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56" fillId="32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64" fillId="49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56" fillId="35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3" fillId="45" borderId="0" applyNumberFormat="0" applyBorder="0" applyAlignment="0" applyProtection="0"/>
    <xf numFmtId="0" fontId="63" fillId="49" borderId="0" applyNumberFormat="0" applyBorder="0" applyAlignment="0" applyProtection="0"/>
    <xf numFmtId="0" fontId="64" fillId="53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56" fillId="36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3" fillId="45" borderId="0" applyNumberFormat="0" applyBorder="0" applyAlignment="0" applyProtection="0"/>
    <xf numFmtId="0" fontId="63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56" fillId="38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3" fillId="45" borderId="0" applyNumberFormat="0" applyBorder="0" applyAlignment="0" applyProtection="0"/>
    <xf numFmtId="0" fontId="63" fillId="56" borderId="0" applyNumberFormat="0" applyBorder="0" applyAlignment="0" applyProtection="0"/>
    <xf numFmtId="0" fontId="64" fillId="57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56" fillId="42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6" fontId="60" fillId="0" borderId="0" applyFont="0" applyFill="0" applyBorder="0" applyAlignment="0" applyProtection="0"/>
    <xf numFmtId="0" fontId="50" fillId="26" borderId="0" applyNumberFormat="0" applyBorder="0" applyAlignment="0" applyProtection="0"/>
    <xf numFmtId="0" fontId="65" fillId="56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59" borderId="24" applyNumberFormat="0" applyAlignment="0" applyProtection="0"/>
    <xf numFmtId="0" fontId="53" fillId="27" borderId="41" applyNumberFormat="0" applyAlignment="0" applyProtection="0"/>
    <xf numFmtId="0" fontId="68" fillId="50" borderId="6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6" fillId="0" borderId="0" applyFont="0" applyFill="0" applyProtection="0"/>
    <xf numFmtId="43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173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9" fillId="25" borderId="0" applyNumberFormat="0" applyBorder="0" applyAlignment="0" applyProtection="0"/>
    <xf numFmtId="0" fontId="75" fillId="63" borderId="0" applyNumberFormat="0" applyBorder="0" applyAlignment="0" applyProtection="0"/>
    <xf numFmtId="0" fontId="46" fillId="0" borderId="37" applyNumberFormat="0" applyFill="0" applyAlignment="0" applyProtection="0"/>
    <xf numFmtId="0" fontId="76" fillId="0" borderId="47" applyNumberFormat="0" applyFill="0" applyAlignment="0" applyProtection="0"/>
    <xf numFmtId="0" fontId="47" fillId="0" borderId="38" applyNumberFormat="0" applyFill="0" applyAlignment="0" applyProtection="0"/>
    <xf numFmtId="0" fontId="77" fillId="0" borderId="48" applyNumberFormat="0" applyFill="0" applyAlignment="0" applyProtection="0"/>
    <xf numFmtId="0" fontId="48" fillId="0" borderId="39" applyNumberFormat="0" applyFill="0" applyAlignment="0" applyProtection="0"/>
    <xf numFmtId="0" fontId="78" fillId="0" borderId="49" applyNumberFormat="0" applyFill="0" applyAlignment="0" applyProtection="0"/>
    <xf numFmtId="0" fontId="4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0" fillId="57" borderId="24" applyNumberFormat="0" applyAlignment="0" applyProtection="0"/>
    <xf numFmtId="38" fontId="81" fillId="0" borderId="0"/>
    <xf numFmtId="38" fontId="82" fillId="0" borderId="0"/>
    <xf numFmtId="38" fontId="83" fillId="0" borderId="0"/>
    <xf numFmtId="38" fontId="84" fillId="0" borderId="0"/>
    <xf numFmtId="0" fontId="85" fillId="0" borderId="0"/>
    <xf numFmtId="0" fontId="85" fillId="0" borderId="0"/>
    <xf numFmtId="0" fontId="86" fillId="0" borderId="0"/>
    <xf numFmtId="0" fontId="52" fillId="0" borderId="40" applyNumberFormat="0" applyFill="0" applyAlignment="0" applyProtection="0"/>
    <xf numFmtId="0" fontId="87" fillId="0" borderId="50" applyNumberFormat="0" applyFill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1" fillId="2" borderId="0" applyNumberFormat="0" applyBorder="0" applyAlignment="0" applyProtection="0"/>
    <xf numFmtId="0" fontId="87" fillId="57" borderId="0" applyNumberFormat="0" applyBorder="0" applyAlignment="0" applyProtection="0"/>
    <xf numFmtId="37" fontId="88" fillId="0" borderId="0"/>
    <xf numFmtId="0" fontId="72" fillId="0" borderId="0"/>
    <xf numFmtId="0" fontId="89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9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9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70" fillId="0" borderId="0"/>
    <xf numFmtId="0" fontId="92" fillId="0" borderId="0"/>
    <xf numFmtId="0" fontId="6" fillId="0" borderId="0"/>
    <xf numFmtId="0" fontId="2" fillId="0" borderId="0"/>
    <xf numFmtId="0" fontId="6" fillId="0" borderId="0"/>
    <xf numFmtId="0" fontId="93" fillId="0" borderId="0"/>
    <xf numFmtId="0" fontId="6" fillId="0" borderId="0"/>
    <xf numFmtId="0" fontId="5" fillId="0" borderId="0"/>
    <xf numFmtId="0" fontId="70" fillId="0" borderId="0"/>
    <xf numFmtId="0" fontId="69" fillId="0" borderId="0"/>
    <xf numFmtId="0" fontId="6" fillId="0" borderId="0"/>
    <xf numFmtId="0" fontId="69" fillId="0" borderId="0"/>
    <xf numFmtId="0" fontId="6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91" fillId="0" borderId="0"/>
    <xf numFmtId="0" fontId="92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1" fillId="0" borderId="0"/>
    <xf numFmtId="0" fontId="69" fillId="0" borderId="0"/>
    <xf numFmtId="0" fontId="70" fillId="0" borderId="0"/>
    <xf numFmtId="0" fontId="92" fillId="0" borderId="0"/>
    <xf numFmtId="0" fontId="70" fillId="0" borderId="0"/>
    <xf numFmtId="0" fontId="2" fillId="0" borderId="0"/>
    <xf numFmtId="0" fontId="7" fillId="0" borderId="0"/>
    <xf numFmtId="0" fontId="2" fillId="0" borderId="0"/>
    <xf numFmtId="0" fontId="61" fillId="0" borderId="0"/>
    <xf numFmtId="0" fontId="7" fillId="0" borderId="0"/>
    <xf numFmtId="0" fontId="6" fillId="0" borderId="0"/>
    <xf numFmtId="0" fontId="61" fillId="0" borderId="0"/>
    <xf numFmtId="0" fontId="9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4" fillId="24" borderId="25" applyNumberFormat="0" applyFont="0" applyAlignment="0" applyProtection="0"/>
    <xf numFmtId="0" fontId="2" fillId="56" borderId="25" applyNumberFormat="0" applyFont="0" applyAlignment="0" applyProtection="0"/>
    <xf numFmtId="0" fontId="4" fillId="28" borderId="42" applyNumberFormat="0" applyFont="0" applyAlignment="0" applyProtection="0"/>
    <xf numFmtId="0" fontId="2" fillId="56" borderId="25" applyNumberFormat="0" applyFont="0" applyAlignment="0" applyProtection="0"/>
    <xf numFmtId="0" fontId="94" fillId="59" borderId="26" applyNumberForma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6" fillId="0" borderId="0"/>
    <xf numFmtId="0" fontId="97" fillId="0" borderId="0" applyNumberFormat="0" applyFill="0" applyBorder="0" applyAlignment="0" applyProtection="0"/>
    <xf numFmtId="0" fontId="6" fillId="0" borderId="0"/>
    <xf numFmtId="0" fontId="25" fillId="0" borderId="0"/>
    <xf numFmtId="0" fontId="98" fillId="0" borderId="0"/>
    <xf numFmtId="6" fontId="60" fillId="0" borderId="0" applyFont="0" applyFill="0" applyBorder="0" applyAlignment="0" applyProtection="0"/>
    <xf numFmtId="0" fontId="73" fillId="0" borderId="51" applyNumberFormat="0" applyFill="0" applyAlignment="0" applyProtection="0"/>
    <xf numFmtId="0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72" fontId="100" fillId="0" borderId="52">
      <protection locked="0"/>
    </xf>
    <xf numFmtId="172" fontId="101" fillId="64" borderId="52"/>
    <xf numFmtId="0" fontId="1" fillId="0" borderId="0"/>
    <xf numFmtId="0" fontId="6" fillId="0" borderId="0"/>
    <xf numFmtId="0" fontId="25" fillId="0" borderId="0"/>
    <xf numFmtId="0" fontId="98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>
      <alignment vertical="center"/>
    </xf>
    <xf numFmtId="0" fontId="2" fillId="0" borderId="0"/>
    <xf numFmtId="171" fontId="2" fillId="0" borderId="0" applyFont="0" applyFill="0" applyBorder="0" applyAlignment="0" applyProtection="0"/>
    <xf numFmtId="0" fontId="6" fillId="0" borderId="0"/>
    <xf numFmtId="0" fontId="107" fillId="0" borderId="0"/>
  </cellStyleXfs>
  <cellXfs count="321">
    <xf numFmtId="0" fontId="0" fillId="0" borderId="0" xfId="0"/>
    <xf numFmtId="0" fontId="38" fillId="0" borderId="2" xfId="0" applyFont="1" applyBorder="1" applyAlignment="1">
      <alignment vertical="top" wrapText="1"/>
    </xf>
    <xf numFmtId="0" fontId="33" fillId="0" borderId="2" xfId="0" applyFont="1" applyBorder="1"/>
    <xf numFmtId="0" fontId="37" fillId="0" borderId="2" xfId="0" applyFont="1" applyFill="1" applyBorder="1" applyAlignment="1">
      <alignment horizontal="center" vertical="center"/>
    </xf>
    <xf numFmtId="165" fontId="37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165" fontId="31" fillId="0" borderId="2" xfId="0" applyNumberFormat="1" applyFont="1" applyFill="1" applyBorder="1" applyAlignment="1">
      <alignment horizontal="center" vertical="center" wrapText="1"/>
    </xf>
    <xf numFmtId="0" fontId="33" fillId="0" borderId="0" xfId="0" applyFont="1"/>
    <xf numFmtId="165" fontId="35" fillId="0" borderId="0" xfId="1" applyNumberFormat="1" applyFont="1" applyFill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41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 wrapText="1"/>
    </xf>
    <xf numFmtId="0" fontId="41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5" fontId="33" fillId="0" borderId="2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top" wrapText="1"/>
    </xf>
    <xf numFmtId="0" fontId="42" fillId="0" borderId="0" xfId="0" applyFont="1" applyAlignment="1">
      <alignment vertical="center" wrapText="1"/>
    </xf>
    <xf numFmtId="0" fontId="44" fillId="0" borderId="2" xfId="0" applyFont="1" applyBorder="1" applyAlignment="1">
      <alignment horizontal="left" vertical="top" wrapText="1"/>
    </xf>
    <xf numFmtId="0" fontId="45" fillId="0" borderId="2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/>
    <xf numFmtId="0" fontId="33" fillId="0" borderId="4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left" vertical="center" wrapText="1"/>
    </xf>
    <xf numFmtId="0" fontId="33" fillId="0" borderId="4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 wrapText="1"/>
    </xf>
    <xf numFmtId="165" fontId="33" fillId="0" borderId="0" xfId="0" applyNumberFormat="1" applyFont="1" applyFill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 vertical="center"/>
    </xf>
    <xf numFmtId="165" fontId="37" fillId="0" borderId="2" xfId="0" applyNumberFormat="1" applyFont="1" applyBorder="1" applyAlignment="1">
      <alignment horizontal="center"/>
    </xf>
    <xf numFmtId="167" fontId="41" fillId="0" borderId="2" xfId="0" applyNumberFormat="1" applyFont="1" applyBorder="1" applyAlignment="1">
      <alignment horizontal="center" vertical="top" wrapText="1"/>
    </xf>
    <xf numFmtId="0" fontId="37" fillId="0" borderId="0" xfId="0" applyFont="1" applyAlignment="1">
      <alignment vertical="center" wrapText="1"/>
    </xf>
    <xf numFmtId="0" fontId="38" fillId="0" borderId="2" xfId="0" applyFont="1" applyBorder="1" applyAlignment="1">
      <alignment horizontal="left" vertical="top" wrapText="1"/>
    </xf>
    <xf numFmtId="0" fontId="38" fillId="0" borderId="55" xfId="0" applyFont="1" applyBorder="1" applyAlignment="1">
      <alignment horizontal="left" vertical="top" wrapText="1"/>
    </xf>
    <xf numFmtId="0" fontId="41" fillId="0" borderId="4" xfId="0" applyFont="1" applyBorder="1" applyAlignment="1">
      <alignment vertical="top" wrapText="1"/>
    </xf>
    <xf numFmtId="0" fontId="41" fillId="0" borderId="16" xfId="0" applyFont="1" applyBorder="1" applyAlignment="1">
      <alignment vertical="top" wrapText="1"/>
    </xf>
    <xf numFmtId="0" fontId="41" fillId="0" borderId="3" xfId="0" applyFont="1" applyBorder="1" applyAlignment="1">
      <alignment vertical="top" wrapText="1"/>
    </xf>
    <xf numFmtId="0" fontId="102" fillId="0" borderId="0" xfId="0" applyFont="1"/>
    <xf numFmtId="0" fontId="34" fillId="0" borderId="0" xfId="0" applyFont="1" applyAlignment="1">
      <alignment horizontal="center" vertical="center" wrapText="1"/>
    </xf>
    <xf numFmtId="0" fontId="102" fillId="0" borderId="0" xfId="0" applyFont="1" applyAlignment="1">
      <alignment horizontal="left" vertical="top" wrapText="1"/>
    </xf>
    <xf numFmtId="0" fontId="102" fillId="0" borderId="0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104" fillId="0" borderId="2" xfId="0" applyFont="1" applyBorder="1" applyAlignment="1">
      <alignment horizontal="left" vertical="top" wrapText="1"/>
    </xf>
    <xf numFmtId="0" fontId="104" fillId="0" borderId="2" xfId="0" applyFont="1" applyBorder="1" applyAlignment="1">
      <alignment vertical="top" wrapText="1"/>
    </xf>
    <xf numFmtId="0" fontId="104" fillId="0" borderId="0" xfId="0" applyFont="1" applyBorder="1" applyAlignment="1">
      <alignment vertical="top" wrapText="1"/>
    </xf>
    <xf numFmtId="0" fontId="102" fillId="0" borderId="2" xfId="0" applyFont="1" applyBorder="1" applyAlignment="1">
      <alignment horizontal="left" vertical="top" wrapText="1"/>
    </xf>
    <xf numFmtId="0" fontId="102" fillId="0" borderId="2" xfId="0" applyFont="1" applyBorder="1" applyAlignment="1">
      <alignment horizontal="center" vertical="top" wrapText="1"/>
    </xf>
    <xf numFmtId="0" fontId="104" fillId="0" borderId="0" xfId="0" applyFont="1" applyBorder="1" applyAlignment="1">
      <alignment horizontal="right" vertical="top" wrapText="1"/>
    </xf>
    <xf numFmtId="0" fontId="103" fillId="0" borderId="2" xfId="0" applyFont="1" applyBorder="1" applyAlignment="1">
      <alignment horizontal="left" vertical="top" wrapText="1"/>
    </xf>
    <xf numFmtId="0" fontId="104" fillId="0" borderId="2" xfId="0" applyFont="1" applyBorder="1" applyAlignment="1">
      <alignment horizontal="right" vertical="top" wrapText="1"/>
    </xf>
    <xf numFmtId="0" fontId="102" fillId="0" borderId="2" xfId="0" applyFont="1" applyBorder="1"/>
    <xf numFmtId="168" fontId="104" fillId="0" borderId="2" xfId="0" applyNumberFormat="1" applyFont="1" applyBorder="1" applyAlignment="1">
      <alignment horizontal="right" vertical="top" wrapText="1"/>
    </xf>
    <xf numFmtId="0" fontId="103" fillId="0" borderId="2" xfId="0" applyFont="1" applyFill="1" applyBorder="1" applyAlignment="1">
      <alignment horizontal="left" vertical="center" wrapText="1"/>
    </xf>
    <xf numFmtId="0" fontId="104" fillId="0" borderId="55" xfId="0" applyFont="1" applyBorder="1" applyAlignment="1">
      <alignment horizontal="left" vertical="top" wrapText="1"/>
    </xf>
    <xf numFmtId="0" fontId="103" fillId="0" borderId="2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top" wrapText="1"/>
    </xf>
    <xf numFmtId="0" fontId="44" fillId="0" borderId="2" xfId="0" applyFont="1" applyBorder="1" applyAlignment="1">
      <alignment vertical="top" wrapText="1"/>
    </xf>
    <xf numFmtId="0" fontId="44" fillId="0" borderId="0" xfId="0" applyFont="1" applyAlignment="1">
      <alignment vertical="center" wrapText="1"/>
    </xf>
    <xf numFmtId="0" fontId="38" fillId="0" borderId="0" xfId="0" applyFont="1" applyAlignment="1">
      <alignment horizontal="left" vertical="top" wrapText="1"/>
    </xf>
    <xf numFmtId="167" fontId="103" fillId="0" borderId="2" xfId="0" applyNumberFormat="1" applyFont="1" applyBorder="1" applyAlignment="1">
      <alignment horizontal="right" vertical="top" wrapText="1"/>
    </xf>
    <xf numFmtId="168" fontId="105" fillId="0" borderId="0" xfId="480" applyNumberFormat="1" applyFont="1" applyFill="1" applyBorder="1" applyAlignment="1">
      <alignment horizontal="left" vertical="center" wrapText="1"/>
    </xf>
    <xf numFmtId="174" fontId="105" fillId="0" borderId="0" xfId="482" applyNumberFormat="1" applyFont="1" applyFill="1" applyBorder="1" applyAlignment="1">
      <alignment horizontal="right" vertical="center"/>
    </xf>
    <xf numFmtId="174" fontId="3" fillId="0" borderId="0" xfId="482" applyNumberFormat="1" applyFont="1" applyFill="1" applyBorder="1" applyAlignment="1">
      <alignment horizontal="right" vertical="center"/>
    </xf>
    <xf numFmtId="0" fontId="106" fillId="0" borderId="0" xfId="0" applyFont="1" applyFill="1"/>
    <xf numFmtId="0" fontId="105" fillId="0" borderId="56" xfId="483" applyFont="1" applyFill="1" applyBorder="1" applyAlignment="1">
      <alignment horizontal="center" vertical="center" wrapText="1"/>
    </xf>
    <xf numFmtId="49" fontId="105" fillId="0" borderId="56" xfId="480" applyNumberFormat="1" applyFont="1" applyFill="1" applyBorder="1" applyAlignment="1">
      <alignment horizontal="left" vertical="center" wrapText="1"/>
    </xf>
    <xf numFmtId="165" fontId="105" fillId="0" borderId="56" xfId="484" applyNumberFormat="1" applyFont="1" applyFill="1" applyBorder="1" applyAlignment="1">
      <alignment horizontal="center" vertical="center" wrapText="1"/>
    </xf>
    <xf numFmtId="4" fontId="106" fillId="0" borderId="0" xfId="0" applyNumberFormat="1" applyFont="1" applyFill="1"/>
    <xf numFmtId="43" fontId="106" fillId="0" borderId="0" xfId="1" applyFont="1" applyFill="1"/>
    <xf numFmtId="165" fontId="106" fillId="0" borderId="0" xfId="0" applyNumberFormat="1" applyFont="1" applyFill="1"/>
    <xf numFmtId="0" fontId="3" fillId="0" borderId="0" xfId="481" applyFont="1" applyFill="1" applyBorder="1" applyAlignment="1">
      <alignment horizontal="center" vertical="center" wrapText="1"/>
    </xf>
    <xf numFmtId="0" fontId="105" fillId="0" borderId="0" xfId="481" applyFont="1" applyFill="1" applyBorder="1" applyAlignment="1">
      <alignment horizontal="center" wrapText="1"/>
    </xf>
    <xf numFmtId="174" fontId="3" fillId="0" borderId="0" xfId="482" applyNumberFormat="1" applyFont="1" applyFill="1" applyBorder="1" applyAlignment="1">
      <alignment vertical="center" wrapText="1"/>
    </xf>
    <xf numFmtId="0" fontId="3" fillId="0" borderId="0" xfId="481" applyFont="1" applyFill="1" applyBorder="1" applyAlignment="1">
      <alignment vertical="center" wrapText="1"/>
    </xf>
    <xf numFmtId="0" fontId="37" fillId="0" borderId="56" xfId="0" applyFont="1" applyBorder="1" applyAlignment="1">
      <alignment horizontal="center" vertical="center" wrapText="1"/>
    </xf>
    <xf numFmtId="0" fontId="108" fillId="0" borderId="56" xfId="2" applyFont="1" applyBorder="1"/>
    <xf numFmtId="49" fontId="105" fillId="0" borderId="56" xfId="480" applyNumberFormat="1" applyFont="1" applyFill="1" applyBorder="1" applyAlignment="1">
      <alignment vertical="center" wrapText="1"/>
    </xf>
    <xf numFmtId="0" fontId="106" fillId="0" borderId="56" xfId="0" applyFont="1" applyFill="1" applyBorder="1"/>
    <xf numFmtId="168" fontId="105" fillId="0" borderId="56" xfId="480" applyNumberFormat="1" applyFont="1" applyFill="1" applyBorder="1" applyAlignment="1">
      <alignment horizontal="center" vertical="center" wrapText="1"/>
    </xf>
    <xf numFmtId="0" fontId="35" fillId="0" borderId="0" xfId="481" applyFont="1" applyFill="1" applyBorder="1" applyAlignment="1">
      <alignment horizontal="right" wrapText="1"/>
    </xf>
    <xf numFmtId="0" fontId="44" fillId="0" borderId="2" xfId="0" applyFont="1" applyBorder="1" applyAlignment="1">
      <alignment horizontal="right" vertical="top" wrapText="1"/>
    </xf>
    <xf numFmtId="168" fontId="44" fillId="0" borderId="2" xfId="0" applyNumberFormat="1" applyFont="1" applyBorder="1" applyAlignment="1">
      <alignment horizontal="right" vertical="top" wrapText="1"/>
    </xf>
    <xf numFmtId="0" fontId="42" fillId="0" borderId="0" xfId="0" applyFont="1" applyAlignment="1">
      <alignment horizontal="left" vertical="top" wrapText="1"/>
    </xf>
    <xf numFmtId="0" fontId="3" fillId="0" borderId="0" xfId="481" applyFont="1" applyFill="1" applyBorder="1" applyAlignment="1">
      <alignment horizontal="center" vertical="center" wrapText="1"/>
    </xf>
    <xf numFmtId="0" fontId="10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6" fillId="0" borderId="30" xfId="0" applyFont="1" applyBorder="1" applyAlignment="1">
      <alignment horizontal="left" vertical="top" wrapText="1"/>
    </xf>
    <xf numFmtId="0" fontId="106" fillId="0" borderId="56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166" fontId="105" fillId="0" borderId="20" xfId="72" applyNumberFormat="1" applyFont="1" applyBorder="1" applyAlignment="1">
      <alignment horizontal="right" vertical="top"/>
    </xf>
    <xf numFmtId="0" fontId="109" fillId="0" borderId="56" xfId="0" applyFont="1" applyBorder="1" applyAlignment="1">
      <alignment horizontal="left" vertical="top" wrapText="1"/>
    </xf>
    <xf numFmtId="166" fontId="105" fillId="0" borderId="56" xfId="72" applyNumberFormat="1" applyFont="1" applyBorder="1" applyAlignment="1">
      <alignment horizontal="right" vertical="top"/>
    </xf>
    <xf numFmtId="0" fontId="106" fillId="0" borderId="0" xfId="0" applyFont="1" applyBorder="1" applyAlignment="1">
      <alignment horizontal="left" vertical="top" wrapText="1"/>
    </xf>
    <xf numFmtId="0" fontId="106" fillId="0" borderId="20" xfId="0" applyFont="1" applyBorder="1" applyAlignment="1">
      <alignment horizontal="left" vertical="top" wrapText="1"/>
    </xf>
    <xf numFmtId="0" fontId="106" fillId="0" borderId="0" xfId="0" applyFont="1" applyAlignment="1">
      <alignment horizontal="left" vertical="center" wrapText="1"/>
    </xf>
    <xf numFmtId="166" fontId="105" fillId="0" borderId="20" xfId="72" applyNumberFormat="1" applyFont="1" applyBorder="1" applyAlignment="1">
      <alignment horizontal="center" vertical="top"/>
    </xf>
    <xf numFmtId="166" fontId="106" fillId="0" borderId="20" xfId="0" applyNumberFormat="1" applyFont="1" applyBorder="1" applyAlignment="1">
      <alignment horizontal="center" vertical="top" wrapText="1"/>
    </xf>
    <xf numFmtId="0" fontId="106" fillId="0" borderId="22" xfId="0" applyFont="1" applyBorder="1" applyAlignment="1">
      <alignment horizontal="left" vertical="top" wrapText="1"/>
    </xf>
    <xf numFmtId="0" fontId="106" fillId="0" borderId="23" xfId="0" applyFont="1" applyBorder="1" applyAlignment="1">
      <alignment horizontal="left" vertical="top" wrapText="1"/>
    </xf>
    <xf numFmtId="0" fontId="106" fillId="0" borderId="15" xfId="0" applyFont="1" applyBorder="1" applyAlignment="1">
      <alignment vertical="top" wrapText="1"/>
    </xf>
    <xf numFmtId="0" fontId="106" fillId="0" borderId="32" xfId="0" applyFont="1" applyBorder="1" applyAlignment="1">
      <alignment vertical="top" wrapText="1"/>
    </xf>
    <xf numFmtId="168" fontId="106" fillId="0" borderId="0" xfId="0" applyNumberFormat="1" applyFont="1" applyAlignment="1">
      <alignment horizontal="left" vertical="top" wrapText="1"/>
    </xf>
    <xf numFmtId="39" fontId="106" fillId="0" borderId="0" xfId="0" applyNumberFormat="1" applyFont="1" applyAlignment="1">
      <alignment horizontal="left" vertical="top" wrapText="1"/>
    </xf>
    <xf numFmtId="164" fontId="106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168" fontId="28" fillId="0" borderId="0" xfId="0" applyNumberFormat="1" applyFont="1" applyAlignment="1">
      <alignment horizontal="left" vertical="top" wrapText="1"/>
    </xf>
    <xf numFmtId="0" fontId="105" fillId="0" borderId="56" xfId="387" applyFont="1" applyBorder="1" applyAlignment="1">
      <alignment horizontal="left" vertical="center" wrapText="1"/>
    </xf>
    <xf numFmtId="0" fontId="105" fillId="0" borderId="56" xfId="387" applyFont="1" applyBorder="1" applyAlignment="1">
      <alignment horizontal="left"/>
    </xf>
    <xf numFmtId="0" fontId="105" fillId="0" borderId="56" xfId="387" applyFont="1" applyBorder="1" applyAlignment="1">
      <alignment vertical="center" wrapText="1"/>
    </xf>
    <xf numFmtId="0" fontId="106" fillId="0" borderId="0" xfId="0" applyFont="1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11" fillId="0" borderId="29" xfId="0" applyFont="1" applyBorder="1" applyAlignment="1">
      <alignment horizontal="center" vertical="center" textRotation="90" wrapText="1"/>
    </xf>
    <xf numFmtId="0" fontId="111" fillId="0" borderId="1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49" fontId="28" fillId="0" borderId="56" xfId="0" applyNumberFormat="1" applyFont="1" applyBorder="1" applyAlignment="1"/>
    <xf numFmtId="166" fontId="106" fillId="0" borderId="56" xfId="0" applyNumberFormat="1" applyFont="1" applyBorder="1"/>
    <xf numFmtId="166" fontId="28" fillId="0" borderId="56" xfId="0" applyNumberFormat="1" applyFont="1" applyBorder="1"/>
    <xf numFmtId="166" fontId="28" fillId="0" borderId="20" xfId="0" applyNumberFormat="1" applyFont="1" applyBorder="1"/>
    <xf numFmtId="0" fontId="28" fillId="0" borderId="56" xfId="0" applyFont="1" applyBorder="1" applyAlignment="1"/>
    <xf numFmtId="0" fontId="28" fillId="0" borderId="56" xfId="0" applyFont="1" applyBorder="1" applyAlignment="1">
      <alignment vertical="top" wrapText="1"/>
    </xf>
    <xf numFmtId="0" fontId="106" fillId="0" borderId="56" xfId="0" applyFont="1" applyBorder="1"/>
    <xf numFmtId="0" fontId="106" fillId="0" borderId="20" xfId="0" applyFont="1" applyBorder="1"/>
    <xf numFmtId="0" fontId="28" fillId="0" borderId="56" xfId="0" applyFont="1" applyBorder="1" applyAlignment="1">
      <alignment horizontal="center" vertical="top" wrapText="1"/>
    </xf>
    <xf numFmtId="0" fontId="105" fillId="0" borderId="56" xfId="0" applyFont="1" applyBorder="1" applyAlignment="1">
      <alignment horizontal="left" vertical="top" wrapText="1"/>
    </xf>
    <xf numFmtId="166" fontId="109" fillId="0" borderId="56" xfId="73" applyNumberFormat="1" applyFont="1" applyBorder="1" applyAlignment="1">
      <alignment horizontal="right" vertical="top"/>
    </xf>
    <xf numFmtId="166" fontId="109" fillId="0" borderId="20" xfId="73" applyNumberFormat="1" applyFont="1" applyBorder="1" applyAlignment="1">
      <alignment horizontal="right" vertical="top"/>
    </xf>
    <xf numFmtId="166" fontId="105" fillId="0" borderId="22" xfId="72" applyNumberFormat="1" applyFont="1" applyBorder="1" applyAlignment="1">
      <alignment horizontal="right" vertical="top"/>
    </xf>
    <xf numFmtId="166" fontId="105" fillId="0" borderId="23" xfId="72" applyNumberFormat="1" applyFont="1" applyBorder="1" applyAlignment="1">
      <alignment horizontal="right" vertical="top"/>
    </xf>
    <xf numFmtId="49" fontId="28" fillId="0" borderId="17" xfId="0" applyNumberFormat="1" applyFont="1" applyBorder="1"/>
    <xf numFmtId="49" fontId="106" fillId="0" borderId="17" xfId="0" applyNumberFormat="1" applyFont="1" applyBorder="1"/>
    <xf numFmtId="166" fontId="28" fillId="0" borderId="17" xfId="0" applyNumberFormat="1" applyFont="1" applyBorder="1"/>
    <xf numFmtId="166" fontId="28" fillId="0" borderId="18" xfId="0" applyNumberFormat="1" applyFont="1" applyBorder="1"/>
    <xf numFmtId="49" fontId="28" fillId="0" borderId="56" xfId="0" applyNumberFormat="1" applyFont="1" applyBorder="1"/>
    <xf numFmtId="49" fontId="106" fillId="0" borderId="56" xfId="0" applyNumberFormat="1" applyFont="1" applyBorder="1"/>
    <xf numFmtId="49" fontId="106" fillId="0" borderId="56" xfId="0" applyNumberFormat="1" applyFont="1" applyBorder="1" applyAlignment="1">
      <alignment horizontal="left" vertical="top" wrapText="1"/>
    </xf>
    <xf numFmtId="166" fontId="105" fillId="0" borderId="56" xfId="87" applyNumberFormat="1" applyFont="1" applyBorder="1" applyAlignment="1">
      <alignment horizontal="right" vertical="top"/>
    </xf>
    <xf numFmtId="166" fontId="105" fillId="0" borderId="20" xfId="87" applyNumberFormat="1" applyFont="1" applyBorder="1" applyAlignment="1">
      <alignment horizontal="right" vertical="top"/>
    </xf>
    <xf numFmtId="166" fontId="105" fillId="0" borderId="22" xfId="72" applyNumberFormat="1" applyFont="1" applyBorder="1" applyAlignment="1">
      <alignment vertical="top"/>
    </xf>
    <xf numFmtId="166" fontId="105" fillId="0" borderId="23" xfId="72" applyNumberFormat="1" applyFont="1" applyBorder="1" applyAlignment="1">
      <alignment vertical="top"/>
    </xf>
    <xf numFmtId="49" fontId="28" fillId="0" borderId="32" xfId="0" applyNumberFormat="1" applyFont="1" applyBorder="1"/>
    <xf numFmtId="0" fontId="3" fillId="0" borderId="32" xfId="0" applyFont="1" applyBorder="1" applyAlignment="1">
      <alignment horizontal="left" vertical="top" wrapText="1"/>
    </xf>
    <xf numFmtId="166" fontId="3" fillId="0" borderId="32" xfId="72" applyNumberFormat="1" applyFont="1" applyBorder="1" applyAlignment="1">
      <alignment vertical="top"/>
    </xf>
    <xf numFmtId="166" fontId="3" fillId="0" borderId="28" xfId="72" applyNumberFormat="1" applyFont="1" applyBorder="1" applyAlignment="1">
      <alignment vertical="top"/>
    </xf>
    <xf numFmtId="0" fontId="28" fillId="0" borderId="0" xfId="0" applyFont="1"/>
    <xf numFmtId="166" fontId="3" fillId="0" borderId="56" xfId="72" applyNumberFormat="1" applyFont="1" applyBorder="1" applyAlignment="1">
      <alignment vertical="top"/>
    </xf>
    <xf numFmtId="166" fontId="3" fillId="0" borderId="20" xfId="72" applyNumberFormat="1" applyFont="1" applyBorder="1" applyAlignment="1">
      <alignment vertical="top"/>
    </xf>
    <xf numFmtId="164" fontId="28" fillId="0" borderId="56" xfId="0" applyNumberFormat="1" applyFont="1" applyBorder="1" applyAlignment="1">
      <alignment vertical="top" wrapText="1"/>
    </xf>
    <xf numFmtId="164" fontId="28" fillId="0" borderId="20" xfId="0" applyNumberFormat="1" applyFont="1" applyBorder="1" applyAlignment="1">
      <alignment vertical="top" wrapText="1"/>
    </xf>
    <xf numFmtId="0" fontId="28" fillId="0" borderId="56" xfId="0" applyFont="1" applyBorder="1" applyAlignment="1">
      <alignment horizontal="left" vertical="top" wrapText="1"/>
    </xf>
    <xf numFmtId="0" fontId="3" fillId="0" borderId="56" xfId="481" applyFont="1" applyFill="1" applyBorder="1" applyAlignment="1">
      <alignment horizontal="center" vertical="center" wrapText="1"/>
    </xf>
    <xf numFmtId="0" fontId="3" fillId="0" borderId="56" xfId="387" applyFont="1" applyBorder="1" applyAlignment="1">
      <alignment horizontal="center" vertical="center" wrapText="1"/>
    </xf>
    <xf numFmtId="0" fontId="31" fillId="0" borderId="56" xfId="0" applyFont="1" applyBorder="1" applyAlignment="1">
      <alignment horizontal="left" vertical="top" wrapText="1"/>
    </xf>
    <xf numFmtId="0" fontId="31" fillId="0" borderId="56" xfId="0" applyFont="1" applyBorder="1" applyAlignment="1">
      <alignment horizontal="left" vertical="center" wrapText="1"/>
    </xf>
    <xf numFmtId="0" fontId="110" fillId="0" borderId="17" xfId="0" applyFont="1" applyBorder="1" applyAlignment="1">
      <alignment horizontal="left" vertical="top" wrapText="1"/>
    </xf>
    <xf numFmtId="166" fontId="3" fillId="0" borderId="17" xfId="72" applyNumberFormat="1" applyFont="1" applyBorder="1" applyAlignment="1">
      <alignment horizontal="right" vertical="top"/>
    </xf>
    <xf numFmtId="166" fontId="3" fillId="0" borderId="18" xfId="72" applyNumberFormat="1" applyFont="1" applyBorder="1" applyAlignment="1">
      <alignment horizontal="right" vertical="top"/>
    </xf>
    <xf numFmtId="0" fontId="28" fillId="0" borderId="30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33" xfId="0" applyFont="1" applyBorder="1" applyAlignment="1">
      <alignment horizontal="center" vertical="top" wrapText="1"/>
    </xf>
    <xf numFmtId="0" fontId="106" fillId="0" borderId="30" xfId="0" applyFont="1" applyBorder="1" applyAlignment="1">
      <alignment horizontal="center" vertical="center" wrapText="1"/>
    </xf>
    <xf numFmtId="0" fontId="106" fillId="0" borderId="20" xfId="0" applyFont="1" applyBorder="1" applyAlignment="1">
      <alignment horizontal="center" vertical="top" wrapText="1"/>
    </xf>
    <xf numFmtId="168" fontId="41" fillId="0" borderId="0" xfId="0" applyNumberFormat="1" applyFont="1" applyAlignment="1">
      <alignment horizontal="left" vertical="top" wrapText="1"/>
    </xf>
    <xf numFmtId="168" fontId="102" fillId="0" borderId="0" xfId="0" applyNumberFormat="1" applyFont="1"/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106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166" fontId="105" fillId="0" borderId="2" xfId="72" applyNumberFormat="1" applyFont="1" applyBorder="1" applyAlignment="1">
      <alignment horizontal="right" vertical="top"/>
    </xf>
    <xf numFmtId="166" fontId="105" fillId="0" borderId="2" xfId="72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166" fontId="3" fillId="0" borderId="2" xfId="87" applyNumberFormat="1" applyFont="1" applyBorder="1" applyAlignment="1">
      <alignment horizontal="right" vertical="top"/>
    </xf>
    <xf numFmtId="0" fontId="109" fillId="0" borderId="2" xfId="0" applyFont="1" applyBorder="1" applyAlignment="1">
      <alignment horizontal="left" vertical="top" wrapText="1"/>
    </xf>
    <xf numFmtId="0" fontId="106" fillId="0" borderId="2" xfId="0" applyFont="1" applyBorder="1" applyAlignment="1">
      <alignment horizontal="center" vertical="top" wrapText="1"/>
    </xf>
    <xf numFmtId="166" fontId="106" fillId="0" borderId="2" xfId="0" applyNumberFormat="1" applyFont="1" applyBorder="1" applyAlignment="1">
      <alignment horizontal="center" vertical="top" wrapText="1"/>
    </xf>
    <xf numFmtId="0" fontId="10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0" borderId="2" xfId="87" applyNumberFormat="1" applyFont="1" applyBorder="1" applyAlignment="1">
      <alignment horizontal="right" vertical="center"/>
    </xf>
    <xf numFmtId="0" fontId="106" fillId="0" borderId="2" xfId="0" applyFont="1" applyBorder="1" applyAlignment="1">
      <alignment vertical="top" wrapText="1"/>
    </xf>
    <xf numFmtId="175" fontId="105" fillId="0" borderId="2" xfId="72" applyNumberFormat="1" applyFont="1" applyBorder="1" applyAlignment="1">
      <alignment horizontal="right" vertical="top"/>
    </xf>
    <xf numFmtId="0" fontId="106" fillId="0" borderId="44" xfId="0" applyFont="1" applyBorder="1" applyAlignment="1">
      <alignment horizontal="left" vertical="top" wrapText="1"/>
    </xf>
    <xf numFmtId="0" fontId="106" fillId="0" borderId="32" xfId="0" applyFont="1" applyBorder="1" applyAlignment="1">
      <alignment horizontal="left" vertical="top" wrapText="1"/>
    </xf>
    <xf numFmtId="0" fontId="106" fillId="0" borderId="28" xfId="0" applyFont="1" applyBorder="1" applyAlignment="1">
      <alignment horizontal="left" vertical="top" wrapText="1"/>
    </xf>
    <xf numFmtId="0" fontId="28" fillId="0" borderId="30" xfId="0" applyFont="1" applyBorder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166" fontId="3" fillId="0" borderId="20" xfId="87" applyNumberFormat="1" applyFont="1" applyBorder="1" applyAlignment="1">
      <alignment horizontal="right" vertical="center"/>
    </xf>
    <xf numFmtId="0" fontId="109" fillId="0" borderId="3" xfId="0" applyFont="1" applyBorder="1" applyAlignment="1">
      <alignment horizontal="left" vertical="top" wrapText="1"/>
    </xf>
    <xf numFmtId="0" fontId="106" fillId="0" borderId="3" xfId="0" applyFont="1" applyBorder="1" applyAlignment="1">
      <alignment horizontal="left" vertical="top" wrapText="1"/>
    </xf>
    <xf numFmtId="0" fontId="106" fillId="0" borderId="34" xfId="0" applyFont="1" applyBorder="1" applyAlignment="1">
      <alignment vertical="top" wrapText="1"/>
    </xf>
    <xf numFmtId="0" fontId="106" fillId="0" borderId="19" xfId="0" applyFont="1" applyBorder="1" applyAlignment="1">
      <alignment vertical="top" wrapText="1"/>
    </xf>
    <xf numFmtId="0" fontId="106" fillId="0" borderId="21" xfId="0" applyFont="1" applyBorder="1" applyAlignment="1">
      <alignment vertical="top" wrapText="1"/>
    </xf>
    <xf numFmtId="0" fontId="109" fillId="0" borderId="32" xfId="0" applyFont="1" applyBorder="1" applyAlignment="1">
      <alignment horizontal="left" vertical="top" wrapText="1"/>
    </xf>
    <xf numFmtId="166" fontId="105" fillId="0" borderId="32" xfId="72" applyNumberFormat="1" applyFont="1" applyBorder="1" applyAlignment="1">
      <alignment horizontal="right" vertical="top"/>
    </xf>
    <xf numFmtId="175" fontId="105" fillId="0" borderId="32" xfId="72" applyNumberFormat="1" applyFont="1" applyBorder="1" applyAlignment="1">
      <alignment horizontal="right" vertical="top"/>
    </xf>
    <xf numFmtId="166" fontId="105" fillId="0" borderId="28" xfId="72" applyNumberFormat="1" applyFont="1" applyBorder="1" applyAlignment="1">
      <alignment horizontal="right" vertical="top"/>
    </xf>
    <xf numFmtId="175" fontId="105" fillId="0" borderId="56" xfId="72" applyNumberFormat="1" applyFont="1" applyBorder="1" applyAlignment="1">
      <alignment horizontal="right" vertical="top"/>
    </xf>
    <xf numFmtId="0" fontId="106" fillId="0" borderId="33" xfId="0" applyFont="1" applyBorder="1" applyAlignment="1">
      <alignment vertical="top" wrapText="1"/>
    </xf>
    <xf numFmtId="175" fontId="106" fillId="0" borderId="56" xfId="0" applyNumberFormat="1" applyFont="1" applyBorder="1" applyAlignment="1">
      <alignment horizontal="left" vertical="top" wrapText="1"/>
    </xf>
    <xf numFmtId="49" fontId="28" fillId="0" borderId="59" xfId="0" applyNumberFormat="1" applyFont="1" applyBorder="1" applyAlignment="1">
      <alignment vertical="top"/>
    </xf>
    <xf numFmtId="49" fontId="28" fillId="0" borderId="19" xfId="0" applyNumberFormat="1" applyFont="1" applyBorder="1" applyAlignment="1">
      <alignment vertical="top"/>
    </xf>
    <xf numFmtId="49" fontId="28" fillId="0" borderId="21" xfId="0" applyNumberFormat="1" applyFont="1" applyBorder="1" applyAlignment="1">
      <alignment vertical="top"/>
    </xf>
    <xf numFmtId="49" fontId="28" fillId="0" borderId="58" xfId="0" applyNumberFormat="1" applyFont="1" applyBorder="1" applyAlignment="1">
      <alignment vertical="top"/>
    </xf>
    <xf numFmtId="49" fontId="28" fillId="0" borderId="15" xfId="0" applyNumberFormat="1" applyFont="1" applyBorder="1" applyAlignment="1">
      <alignment vertical="top"/>
    </xf>
    <xf numFmtId="49" fontId="28" fillId="0" borderId="35" xfId="0" applyNumberFormat="1" applyFont="1" applyBorder="1" applyAlignment="1">
      <alignment vertical="top"/>
    </xf>
    <xf numFmtId="0" fontId="28" fillId="0" borderId="58" xfId="0" applyFont="1" applyBorder="1" applyAlignment="1">
      <alignment vertical="top" wrapText="1"/>
    </xf>
    <xf numFmtId="0" fontId="28" fillId="0" borderId="15" xfId="0" applyFont="1" applyBorder="1" applyAlignment="1">
      <alignment vertical="top" wrapText="1"/>
    </xf>
    <xf numFmtId="0" fontId="28" fillId="0" borderId="35" xfId="0" applyFont="1" applyBorder="1" applyAlignment="1">
      <alignment vertical="top" wrapText="1"/>
    </xf>
    <xf numFmtId="0" fontId="106" fillId="0" borderId="58" xfId="0" applyFont="1" applyBorder="1" applyAlignment="1">
      <alignment vertical="top" wrapText="1"/>
    </xf>
    <xf numFmtId="0" fontId="106" fillId="0" borderId="35" xfId="0" applyFont="1" applyBorder="1" applyAlignment="1">
      <alignment vertical="top" wrapText="1"/>
    </xf>
    <xf numFmtId="49" fontId="28" fillId="0" borderId="33" xfId="0" applyNumberFormat="1" applyFont="1" applyBorder="1" applyAlignment="1">
      <alignment vertical="top"/>
    </xf>
    <xf numFmtId="49" fontId="28" fillId="0" borderId="32" xfId="0" applyNumberFormat="1" applyFont="1" applyBorder="1" applyAlignment="1">
      <alignment vertical="top"/>
    </xf>
    <xf numFmtId="0" fontId="28" fillId="0" borderId="32" xfId="0" applyFont="1" applyBorder="1" applyAlignment="1">
      <alignment vertical="top" wrapText="1"/>
    </xf>
    <xf numFmtId="49" fontId="28" fillId="0" borderId="60" xfId="0" applyNumberFormat="1" applyFont="1" applyBorder="1" applyAlignment="1">
      <alignment vertical="top"/>
    </xf>
    <xf numFmtId="0" fontId="3" fillId="0" borderId="0" xfId="481" applyFont="1" applyFill="1" applyBorder="1" applyAlignment="1">
      <alignment horizontal="center" vertical="center" wrapText="1"/>
    </xf>
    <xf numFmtId="174" fontId="3" fillId="0" borderId="0" xfId="482" applyNumberFormat="1" applyFont="1" applyFill="1" applyBorder="1" applyAlignment="1">
      <alignment horizontal="right" vertical="center" wrapText="1"/>
    </xf>
    <xf numFmtId="0" fontId="28" fillId="0" borderId="56" xfId="0" applyFont="1" applyBorder="1" applyAlignment="1">
      <alignment horizontal="center" vertical="center" wrapText="1"/>
    </xf>
    <xf numFmtId="0" fontId="106" fillId="0" borderId="30" xfId="0" applyFont="1" applyBorder="1" applyAlignment="1">
      <alignment horizontal="center" vertical="top" wrapText="1"/>
    </xf>
    <xf numFmtId="0" fontId="106" fillId="0" borderId="2" xfId="0" applyFont="1" applyBorder="1" applyAlignment="1">
      <alignment horizontal="center" vertical="top" wrapText="1"/>
    </xf>
    <xf numFmtId="0" fontId="106" fillId="0" borderId="0" xfId="0" applyFont="1" applyBorder="1" applyAlignment="1">
      <alignment horizontal="center" wrapText="1"/>
    </xf>
    <xf numFmtId="0" fontId="28" fillId="0" borderId="29" xfId="0" applyFont="1" applyBorder="1" applyAlignment="1">
      <alignment horizontal="center" vertical="top" wrapText="1"/>
    </xf>
    <xf numFmtId="0" fontId="28" fillId="0" borderId="30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106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06" fillId="0" borderId="19" xfId="0" applyFont="1" applyBorder="1" applyAlignment="1">
      <alignment horizontal="center" vertical="top" wrapText="1"/>
    </xf>
    <xf numFmtId="0" fontId="106" fillId="0" borderId="21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06" fillId="0" borderId="30" xfId="0" applyFont="1" applyBorder="1" applyAlignment="1">
      <alignment horizontal="center" vertical="center" wrapText="1"/>
    </xf>
    <xf numFmtId="0" fontId="106" fillId="0" borderId="2" xfId="0" applyFont="1" applyBorder="1" applyAlignment="1">
      <alignment horizontal="center" vertical="center" wrapText="1"/>
    </xf>
    <xf numFmtId="0" fontId="106" fillId="0" borderId="20" xfId="0" applyFont="1" applyBorder="1" applyAlignment="1">
      <alignment horizontal="center" vertical="center" wrapText="1"/>
    </xf>
    <xf numFmtId="0" fontId="106" fillId="0" borderId="33" xfId="0" applyFont="1" applyBorder="1" applyAlignment="1">
      <alignment horizontal="center" vertical="top" wrapText="1"/>
    </xf>
    <xf numFmtId="0" fontId="106" fillId="0" borderId="32" xfId="0" applyFont="1" applyBorder="1" applyAlignment="1">
      <alignment horizontal="center" vertical="top" wrapText="1"/>
    </xf>
    <xf numFmtId="0" fontId="106" fillId="0" borderId="20" xfId="0" applyFont="1" applyBorder="1" applyAlignment="1">
      <alignment horizontal="center" vertical="top" wrapText="1"/>
    </xf>
    <xf numFmtId="0" fontId="106" fillId="0" borderId="58" xfId="0" applyFont="1" applyBorder="1" applyAlignment="1">
      <alignment horizontal="center" vertical="top" wrapText="1"/>
    </xf>
    <xf numFmtId="0" fontId="106" fillId="0" borderId="15" xfId="0" applyFont="1" applyBorder="1" applyAlignment="1">
      <alignment horizontal="center" vertical="top" wrapText="1"/>
    </xf>
    <xf numFmtId="0" fontId="106" fillId="0" borderId="35" xfId="0" applyFont="1" applyBorder="1" applyAlignment="1">
      <alignment horizontal="center" vertical="top" wrapText="1"/>
    </xf>
    <xf numFmtId="0" fontId="28" fillId="0" borderId="0" xfId="0" applyFont="1" applyAlignment="1">
      <alignment horizontal="right" vertical="center" wrapText="1"/>
    </xf>
    <xf numFmtId="0" fontId="3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5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49" fontId="28" fillId="0" borderId="30" xfId="0" applyNumberFormat="1" applyFont="1" applyBorder="1" applyAlignment="1">
      <alignment horizontal="center" vertical="top"/>
    </xf>
    <xf numFmtId="49" fontId="28" fillId="0" borderId="31" xfId="0" applyNumberFormat="1" applyFont="1" applyBorder="1" applyAlignment="1">
      <alignment horizontal="center" vertical="top"/>
    </xf>
    <xf numFmtId="49" fontId="28" fillId="0" borderId="56" xfId="0" applyNumberFormat="1" applyFont="1" applyBorder="1" applyAlignment="1">
      <alignment horizontal="center" vertical="top"/>
    </xf>
    <xf numFmtId="49" fontId="28" fillId="0" borderId="22" xfId="0" applyNumberFormat="1" applyFont="1" applyBorder="1" applyAlignment="1">
      <alignment horizontal="center" vertical="top"/>
    </xf>
    <xf numFmtId="0" fontId="28" fillId="0" borderId="56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106" fillId="0" borderId="56" xfId="0" applyFont="1" applyBorder="1" applyAlignment="1">
      <alignment horizontal="center" vertical="top" wrapText="1"/>
    </xf>
    <xf numFmtId="0" fontId="106" fillId="0" borderId="22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165" fontId="37" fillId="0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left" vertical="center" wrapText="1"/>
    </xf>
    <xf numFmtId="1" fontId="57" fillId="0" borderId="2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top" wrapText="1"/>
    </xf>
    <xf numFmtId="0" fontId="102" fillId="0" borderId="16" xfId="0" applyFont="1" applyBorder="1" applyAlignment="1">
      <alignment horizontal="center" vertical="top" wrapText="1"/>
    </xf>
    <xf numFmtId="0" fontId="102" fillId="0" borderId="3" xfId="0" applyFont="1" applyBorder="1" applyAlignment="1">
      <alignment horizontal="center" vertical="top" wrapText="1"/>
    </xf>
    <xf numFmtId="0" fontId="102" fillId="0" borderId="4" xfId="0" applyFont="1" applyBorder="1" applyAlignment="1">
      <alignment horizontal="center" vertical="center" wrapText="1"/>
    </xf>
    <xf numFmtId="0" fontId="102" fillId="0" borderId="16" xfId="0" applyFont="1" applyBorder="1" applyAlignment="1">
      <alignment horizontal="center" vertical="center" wrapText="1"/>
    </xf>
    <xf numFmtId="0" fontId="102" fillId="0" borderId="57" xfId="0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top" wrapText="1"/>
    </xf>
    <xf numFmtId="0" fontId="102" fillId="0" borderId="2" xfId="0" applyFont="1" applyBorder="1" applyAlignment="1">
      <alignment horizontal="left" vertical="top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right" vertical="center" wrapText="1"/>
    </xf>
    <xf numFmtId="0" fontId="34" fillId="0" borderId="2" xfId="0" applyFont="1" applyBorder="1" applyAlignment="1">
      <alignment horizontal="left" vertical="top" wrapText="1"/>
    </xf>
    <xf numFmtId="0" fontId="104" fillId="0" borderId="2" xfId="0" applyFont="1" applyBorder="1" applyAlignment="1">
      <alignment horizontal="left" vertical="top" wrapText="1"/>
    </xf>
    <xf numFmtId="0" fontId="34" fillId="0" borderId="0" xfId="0" applyFont="1" applyAlignment="1">
      <alignment horizontal="center" vertical="top"/>
    </xf>
    <xf numFmtId="0" fontId="34" fillId="0" borderId="0" xfId="0" applyFont="1" applyBorder="1" applyAlignment="1">
      <alignment horizontal="left" vertical="top" wrapText="1"/>
    </xf>
    <xf numFmtId="0" fontId="102" fillId="0" borderId="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top" wrapText="1"/>
    </xf>
    <xf numFmtId="0" fontId="37" fillId="0" borderId="0" xfId="0" applyFont="1" applyAlignment="1">
      <alignment horizontal="right" vertical="center" wrapText="1"/>
    </xf>
    <xf numFmtId="0" fontId="43" fillId="0" borderId="0" xfId="0" applyFont="1" applyAlignment="1">
      <alignment horizontal="center" vertical="center" wrapText="1"/>
    </xf>
    <xf numFmtId="0" fontId="42" fillId="0" borderId="2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4" xfId="0" applyFont="1" applyBorder="1" applyAlignment="1">
      <alignment horizontal="center" vertical="top" wrapText="1"/>
    </xf>
    <xf numFmtId="0" fontId="41" fillId="0" borderId="16" xfId="0" applyFont="1" applyBorder="1" applyAlignment="1">
      <alignment horizontal="center" vertical="top" wrapText="1"/>
    </xf>
    <xf numFmtId="0" fontId="41" fillId="0" borderId="3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left" vertical="top" wrapText="1"/>
    </xf>
    <xf numFmtId="0" fontId="38" fillId="0" borderId="16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/>
    </xf>
  </cellXfs>
  <cellStyles count="485">
    <cellStyle name=" Verticals" xfId="88"/>
    <cellStyle name="_1_²ÜºÈÆø" xfId="89"/>
    <cellStyle name="_artabyuje" xfId="90"/>
    <cellStyle name="_Sheet2" xfId="91"/>
    <cellStyle name="_Sheet2_2016_Q2" xfId="92"/>
    <cellStyle name="_stamp14-16..." xfId="93"/>
    <cellStyle name="20% - Accent1 2" xfId="16"/>
    <cellStyle name="20% - Accent1 2 2" xfId="94"/>
    <cellStyle name="20% - Accent1 2 3" xfId="95"/>
    <cellStyle name="20% - Accent2 2" xfId="17"/>
    <cellStyle name="20% - Accent2 2 2" xfId="96"/>
    <cellStyle name="20% - Accent2 2 3" xfId="97"/>
    <cellStyle name="20% - Accent3 2" xfId="18"/>
    <cellStyle name="20% - Accent3 2 2" xfId="98"/>
    <cellStyle name="20% - Accent3 2 3" xfId="99"/>
    <cellStyle name="20% - Accent4 2" xfId="19"/>
    <cellStyle name="20% - Accent4 2 2" xfId="100"/>
    <cellStyle name="20% - Accent4 2 3" xfId="101"/>
    <cellStyle name="20% - Accent5 2" xfId="20"/>
    <cellStyle name="20% - Accent5 2 2" xfId="102"/>
    <cellStyle name="20% - Accent5 2 3" xfId="103"/>
    <cellStyle name="20% - Accent6 2" xfId="21"/>
    <cellStyle name="20% - Accent6 2 2" xfId="104"/>
    <cellStyle name="20% - Accent6 2 3" xfId="105"/>
    <cellStyle name="40% - Accent1 2" xfId="22"/>
    <cellStyle name="40% - Accent1 2 2" xfId="106"/>
    <cellStyle name="40% - Accent1 2 3" xfId="107"/>
    <cellStyle name="40% - Accent2 2" xfId="23"/>
    <cellStyle name="40% - Accent2 2 2" xfId="108"/>
    <cellStyle name="40% - Accent2 2 3" xfId="109"/>
    <cellStyle name="40% - Accent3 2" xfId="24"/>
    <cellStyle name="40% - Accent3 2 2" xfId="110"/>
    <cellStyle name="40% - Accent3 2 3" xfId="111"/>
    <cellStyle name="40% - Accent4 2" xfId="25"/>
    <cellStyle name="40% - Accent4 2 2" xfId="112"/>
    <cellStyle name="40% - Accent4 2 3" xfId="113"/>
    <cellStyle name="40% - Accent5 2" xfId="26"/>
    <cellStyle name="40% - Accent5 2 2" xfId="114"/>
    <cellStyle name="40% - Accent5 2 3" xfId="115"/>
    <cellStyle name="40% - Accent6 2" xfId="27"/>
    <cellStyle name="40% - Accent6 2 2" xfId="116"/>
    <cellStyle name="40% - Accent6 2 3" xfId="117"/>
    <cellStyle name="60% - Accent1 2" xfId="28"/>
    <cellStyle name="60% - Accent1 2 2" xfId="118"/>
    <cellStyle name="60% - Accent1 2 3" xfId="119"/>
    <cellStyle name="60% - Accent2 2" xfId="29"/>
    <cellStyle name="60% - Accent2 2 2" xfId="120"/>
    <cellStyle name="60% - Accent2 2 3" xfId="121"/>
    <cellStyle name="60% - Accent3 2" xfId="30"/>
    <cellStyle name="60% - Accent3 2 2" xfId="122"/>
    <cellStyle name="60% - Accent3 2 3" xfId="123"/>
    <cellStyle name="60% - Accent4 2" xfId="31"/>
    <cellStyle name="60% - Accent4 2 2" xfId="124"/>
    <cellStyle name="60% - Accent4 2 3" xfId="125"/>
    <cellStyle name="60% - Accent5 2" xfId="32"/>
    <cellStyle name="60% - Accent5 2 2" xfId="126"/>
    <cellStyle name="60% - Accent5 2 3" xfId="127"/>
    <cellStyle name="60% - Accent6 2" xfId="33"/>
    <cellStyle name="60% - Accent6 2 2" xfId="128"/>
    <cellStyle name="60% - Accent6 2 3" xfId="129"/>
    <cellStyle name="Accent1 - 20%" xfId="130"/>
    <cellStyle name="Accent1 - 40%" xfId="131"/>
    <cellStyle name="Accent1 - 60%" xfId="132"/>
    <cellStyle name="Accent1 10" xfId="133"/>
    <cellStyle name="Accent1 11" xfId="134"/>
    <cellStyle name="Accent1 12" xfId="135"/>
    <cellStyle name="Accent1 13" xfId="136"/>
    <cellStyle name="Accent1 14" xfId="137"/>
    <cellStyle name="Accent1 2" xfId="34"/>
    <cellStyle name="Accent1 2 2" xfId="138"/>
    <cellStyle name="Accent1 2 3" xfId="139"/>
    <cellStyle name="Accent1 3" xfId="140"/>
    <cellStyle name="Accent1 4" xfId="141"/>
    <cellStyle name="Accent1 5" xfId="142"/>
    <cellStyle name="Accent1 6" xfId="143"/>
    <cellStyle name="Accent1 7" xfId="144"/>
    <cellStyle name="Accent1 8" xfId="145"/>
    <cellStyle name="Accent1 9" xfId="146"/>
    <cellStyle name="Accent2 - 20%" xfId="147"/>
    <cellStyle name="Accent2 - 40%" xfId="148"/>
    <cellStyle name="Accent2 - 60%" xfId="149"/>
    <cellStyle name="Accent2 10" xfId="150"/>
    <cellStyle name="Accent2 11" xfId="151"/>
    <cellStyle name="Accent2 12" xfId="152"/>
    <cellStyle name="Accent2 13" xfId="153"/>
    <cellStyle name="Accent2 14" xfId="154"/>
    <cellStyle name="Accent2 2" xfId="35"/>
    <cellStyle name="Accent2 2 2" xfId="155"/>
    <cellStyle name="Accent2 2 3" xfId="156"/>
    <cellStyle name="Accent2 3" xfId="157"/>
    <cellStyle name="Accent2 4" xfId="158"/>
    <cellStyle name="Accent2 5" xfId="159"/>
    <cellStyle name="Accent2 6" xfId="160"/>
    <cellStyle name="Accent2 7" xfId="161"/>
    <cellStyle name="Accent2 8" xfId="162"/>
    <cellStyle name="Accent2 9" xfId="163"/>
    <cellStyle name="Accent3 - 20%" xfId="164"/>
    <cellStyle name="Accent3 - 40%" xfId="165"/>
    <cellStyle name="Accent3 - 60%" xfId="166"/>
    <cellStyle name="Accent3 10" xfId="167"/>
    <cellStyle name="Accent3 11" xfId="168"/>
    <cellStyle name="Accent3 12" xfId="169"/>
    <cellStyle name="Accent3 13" xfId="170"/>
    <cellStyle name="Accent3 14" xfId="171"/>
    <cellStyle name="Accent3 2" xfId="36"/>
    <cellStyle name="Accent3 2 2" xfId="172"/>
    <cellStyle name="Accent3 2 3" xfId="173"/>
    <cellStyle name="Accent3 3" xfId="174"/>
    <cellStyle name="Accent3 4" xfId="175"/>
    <cellStyle name="Accent3 5" xfId="176"/>
    <cellStyle name="Accent3 6" xfId="177"/>
    <cellStyle name="Accent3 7" xfId="178"/>
    <cellStyle name="Accent3 8" xfId="179"/>
    <cellStyle name="Accent3 9" xfId="180"/>
    <cellStyle name="Accent4 - 20%" xfId="181"/>
    <cellStyle name="Accent4 - 40%" xfId="182"/>
    <cellStyle name="Accent4 - 60%" xfId="183"/>
    <cellStyle name="Accent4 10" xfId="184"/>
    <cellStyle name="Accent4 11" xfId="185"/>
    <cellStyle name="Accent4 12" xfId="186"/>
    <cellStyle name="Accent4 13" xfId="187"/>
    <cellStyle name="Accent4 14" xfId="188"/>
    <cellStyle name="Accent4 2" xfId="37"/>
    <cellStyle name="Accent4 2 2" xfId="189"/>
    <cellStyle name="Accent4 2 3" xfId="190"/>
    <cellStyle name="Accent4 3" xfId="191"/>
    <cellStyle name="Accent4 4" xfId="192"/>
    <cellStyle name="Accent4 5" xfId="193"/>
    <cellStyle name="Accent4 6" xfId="194"/>
    <cellStyle name="Accent4 7" xfId="195"/>
    <cellStyle name="Accent4 8" xfId="196"/>
    <cellStyle name="Accent4 9" xfId="197"/>
    <cellStyle name="Accent5 - 20%" xfId="198"/>
    <cellStyle name="Accent5 - 40%" xfId="199"/>
    <cellStyle name="Accent5 - 60%" xfId="200"/>
    <cellStyle name="Accent5 10" xfId="201"/>
    <cellStyle name="Accent5 11" xfId="202"/>
    <cellStyle name="Accent5 12" xfId="203"/>
    <cellStyle name="Accent5 13" xfId="204"/>
    <cellStyle name="Accent5 14" xfId="205"/>
    <cellStyle name="Accent5 2" xfId="38"/>
    <cellStyle name="Accent5 2 2" xfId="206"/>
    <cellStyle name="Accent5 2 3" xfId="207"/>
    <cellStyle name="Accent5 3" xfId="208"/>
    <cellStyle name="Accent5 4" xfId="209"/>
    <cellStyle name="Accent5 5" xfId="210"/>
    <cellStyle name="Accent5 6" xfId="211"/>
    <cellStyle name="Accent5 7" xfId="212"/>
    <cellStyle name="Accent5 8" xfId="213"/>
    <cellStyle name="Accent5 9" xfId="214"/>
    <cellStyle name="Accent6 - 20%" xfId="215"/>
    <cellStyle name="Accent6 - 40%" xfId="216"/>
    <cellStyle name="Accent6 - 60%" xfId="217"/>
    <cellStyle name="Accent6 10" xfId="218"/>
    <cellStyle name="Accent6 11" xfId="219"/>
    <cellStyle name="Accent6 12" xfId="220"/>
    <cellStyle name="Accent6 13" xfId="221"/>
    <cellStyle name="Accent6 14" xfId="222"/>
    <cellStyle name="Accent6 2" xfId="39"/>
    <cellStyle name="Accent6 2 2" xfId="223"/>
    <cellStyle name="Accent6 2 3" xfId="224"/>
    <cellStyle name="Accent6 3" xfId="225"/>
    <cellStyle name="Accent6 4" xfId="226"/>
    <cellStyle name="Accent6 5" xfId="227"/>
    <cellStyle name="Accent6 6" xfId="228"/>
    <cellStyle name="Accent6 7" xfId="229"/>
    <cellStyle name="Accent6 8" xfId="230"/>
    <cellStyle name="Accent6 9" xfId="231"/>
    <cellStyle name="al_laroux_7_laroux_1_²ðò²Ê´²ÜÎ" xfId="232"/>
    <cellStyle name="Bad 2" xfId="40"/>
    <cellStyle name="Bad 2 2" xfId="233"/>
    <cellStyle name="Bad 2 3" xfId="234"/>
    <cellStyle name="Body" xfId="235"/>
    <cellStyle name="Calculation 2" xfId="41"/>
    <cellStyle name="Calculation 2 2" xfId="81"/>
    <cellStyle name="Calculation 2 3" xfId="236"/>
    <cellStyle name="Check Cell 2" xfId="42"/>
    <cellStyle name="Check Cell 2 2" xfId="237"/>
    <cellStyle name="Check Cell 2 3" xfId="238"/>
    <cellStyle name="Comma" xfId="1" builtinId="3"/>
    <cellStyle name="Comma [0] 2" xfId="239"/>
    <cellStyle name="Comma [0] 3" xfId="240"/>
    <cellStyle name="Comma 10" xfId="241"/>
    <cellStyle name="Comma 11" xfId="242"/>
    <cellStyle name="Comma 12" xfId="243"/>
    <cellStyle name="Comma 13" xfId="244"/>
    <cellStyle name="Comma 14" xfId="245"/>
    <cellStyle name="Comma 15" xfId="246"/>
    <cellStyle name="Comma 16" xfId="247"/>
    <cellStyle name="Comma 17" xfId="248"/>
    <cellStyle name="Comma 18" xfId="249"/>
    <cellStyle name="Comma 19" xfId="250"/>
    <cellStyle name="Comma 2" xfId="3"/>
    <cellStyle name="Comma 2 2" xfId="7"/>
    <cellStyle name="Comma 2 2 2" xfId="43"/>
    <cellStyle name="Comma 2 2 3" xfId="251"/>
    <cellStyle name="Comma 2 2 4" xfId="252"/>
    <cellStyle name="Comma 2 2 5" xfId="253"/>
    <cellStyle name="Comma 2 2 6" xfId="254"/>
    <cellStyle name="Comma 2 3" xfId="10"/>
    <cellStyle name="Comma 2 3 2" xfId="255"/>
    <cellStyle name="Comma 2 3 3" xfId="256"/>
    <cellStyle name="Comma 2 4" xfId="257"/>
    <cellStyle name="Comma 2 4 2" xfId="258"/>
    <cellStyle name="Comma 2 5" xfId="259"/>
    <cellStyle name="Comma 2 6" xfId="260"/>
    <cellStyle name="Comma 20" xfId="261"/>
    <cellStyle name="Comma 21" xfId="262"/>
    <cellStyle name="Comma 22" xfId="263"/>
    <cellStyle name="Comma 23" xfId="264"/>
    <cellStyle name="Comma 24" xfId="265"/>
    <cellStyle name="Comma 25" xfId="266"/>
    <cellStyle name="Comma 26" xfId="267"/>
    <cellStyle name="Comma 27" xfId="268"/>
    <cellStyle name="Comma 28" xfId="269"/>
    <cellStyle name="Comma 29" xfId="270"/>
    <cellStyle name="Comma 3" xfId="6"/>
    <cellStyle name="Comma 3 2" xfId="44"/>
    <cellStyle name="Comma 3 3" xfId="271"/>
    <cellStyle name="Comma 3 3 2" xfId="272"/>
    <cellStyle name="Comma 3 3 3" xfId="273"/>
    <cellStyle name="Comma 3 4" xfId="274"/>
    <cellStyle name="Comma 3 5" xfId="275"/>
    <cellStyle name="Comma 30" xfId="276"/>
    <cellStyle name="Comma 31" xfId="277"/>
    <cellStyle name="Comma 4" xfId="9"/>
    <cellStyle name="Comma 4 2" xfId="278"/>
    <cellStyle name="Comma 4 3" xfId="279"/>
    <cellStyle name="Comma 4 4" xfId="280"/>
    <cellStyle name="Comma 5" xfId="281"/>
    <cellStyle name="Comma 5 2" xfId="282"/>
    <cellStyle name="Comma 5 3" xfId="283"/>
    <cellStyle name="Comma 5 4" xfId="284"/>
    <cellStyle name="Comma 6" xfId="75"/>
    <cellStyle name="Comma 6 2" xfId="285"/>
    <cellStyle name="Comma 7" xfId="286"/>
    <cellStyle name="Comma 7 2" xfId="287"/>
    <cellStyle name="Comma 7 3" xfId="288"/>
    <cellStyle name="Comma 7 4" xfId="289"/>
    <cellStyle name="Comma 8" xfId="290"/>
    <cellStyle name="Comma 9" xfId="76"/>
    <cellStyle name="Comma_General 17.02.04" xfId="482"/>
    <cellStyle name="Currency 2" xfId="291"/>
    <cellStyle name="Dezimal [0]_laroux" xfId="292"/>
    <cellStyle name="Dezimal_laroux" xfId="293"/>
    <cellStyle name="Emphasis 1" xfId="294"/>
    <cellStyle name="Emphasis 2" xfId="295"/>
    <cellStyle name="Emphasis 3" xfId="296"/>
    <cellStyle name="Euro" xfId="297"/>
    <cellStyle name="Explanatory Text 2" xfId="45"/>
    <cellStyle name="Explanatory Text 2 2" xfId="298"/>
    <cellStyle name="Explanatory Text 2 3" xfId="299"/>
    <cellStyle name="Good 2" xfId="46"/>
    <cellStyle name="Good 2 2" xfId="300"/>
    <cellStyle name="Good 2 3" xfId="301"/>
    <cellStyle name="Heading 1 2" xfId="47"/>
    <cellStyle name="Heading 1 2 2" xfId="302"/>
    <cellStyle name="Heading 1 2 3" xfId="303"/>
    <cellStyle name="Heading 2 2" xfId="48"/>
    <cellStyle name="Heading 2 2 2" xfId="304"/>
    <cellStyle name="Heading 2 2 3" xfId="305"/>
    <cellStyle name="Heading 3 2" xfId="49"/>
    <cellStyle name="Heading 3 2 2" xfId="306"/>
    <cellStyle name="Heading 3 2 3" xfId="307"/>
    <cellStyle name="Heading 4 2" xfId="50"/>
    <cellStyle name="Heading 4 2 2" xfId="308"/>
    <cellStyle name="Heading 4 2 3" xfId="309"/>
    <cellStyle name="Hyperlink 2" xfId="310"/>
    <cellStyle name="Hyperlink 3" xfId="311"/>
    <cellStyle name="Îáû÷íûé_AMD" xfId="312"/>
    <cellStyle name="Input 2" xfId="51"/>
    <cellStyle name="Input 2 2" xfId="82"/>
    <cellStyle name="Input 2 3" xfId="313"/>
    <cellStyle name="KPMG Heading 1" xfId="314"/>
    <cellStyle name="KPMG Heading 2" xfId="315"/>
    <cellStyle name="KPMG Heading 3" xfId="316"/>
    <cellStyle name="KPMG Heading 4" xfId="317"/>
    <cellStyle name="KPMG Normal" xfId="318"/>
    <cellStyle name="KPMG Normal Text" xfId="319"/>
    <cellStyle name="KPMG Normal_123" xfId="320"/>
    <cellStyle name="Linked Cell 2" xfId="52"/>
    <cellStyle name="Linked Cell 2 2" xfId="321"/>
    <cellStyle name="Linked Cell 2 3" xfId="322"/>
    <cellStyle name="Milliers [0]_laroux" xfId="323"/>
    <cellStyle name="Milliers_laroux" xfId="324"/>
    <cellStyle name="Neutral 2" xfId="13"/>
    <cellStyle name="Neutral 2 2" xfId="325"/>
    <cellStyle name="Neutral 2 3" xfId="326"/>
    <cellStyle name="Neutral 3" xfId="53"/>
    <cellStyle name="no dec" xfId="327"/>
    <cellStyle name="Normal" xfId="0" builtinId="0"/>
    <cellStyle name="Normal - Style1" xfId="328"/>
    <cellStyle name="Normal 10" xfId="77"/>
    <cellStyle name="Normal 10 2" xfId="329"/>
    <cellStyle name="Normal 10 3" xfId="330"/>
    <cellStyle name="Normal 11" xfId="331"/>
    <cellStyle name="Normal 11 2" xfId="332"/>
    <cellStyle name="Normal 11 3" xfId="333"/>
    <cellStyle name="Normal 12" xfId="78"/>
    <cellStyle name="Normal 12 2" xfId="334"/>
    <cellStyle name="Normal 12 3" xfId="335"/>
    <cellStyle name="Normal 13" xfId="336"/>
    <cellStyle name="Normal 13 2" xfId="337"/>
    <cellStyle name="Normal 14" xfId="338"/>
    <cellStyle name="Normal 14 2" xfId="339"/>
    <cellStyle name="Normal 14 3" xfId="340"/>
    <cellStyle name="Normal 15" xfId="341"/>
    <cellStyle name="Normal 15 2" xfId="342"/>
    <cellStyle name="Normal 15 3" xfId="343"/>
    <cellStyle name="Normal 16" xfId="344"/>
    <cellStyle name="Normal 16 2" xfId="345"/>
    <cellStyle name="Normal 16 3" xfId="346"/>
    <cellStyle name="Normal 17" xfId="347"/>
    <cellStyle name="Normal 17 2" xfId="348"/>
    <cellStyle name="Normal 17 3" xfId="349"/>
    <cellStyle name="Normal 18" xfId="350"/>
    <cellStyle name="Normal 18 2" xfId="351"/>
    <cellStyle name="Normal 19" xfId="352"/>
    <cellStyle name="Normal 2" xfId="2"/>
    <cellStyle name="Normal 2 10" xfId="353"/>
    <cellStyle name="Normal 2 11" xfId="354"/>
    <cellStyle name="Normal 2 12" xfId="355"/>
    <cellStyle name="Normal 2 2" xfId="54"/>
    <cellStyle name="Normal 2 2 2" xfId="71"/>
    <cellStyle name="Normal 2 2 3" xfId="356"/>
    <cellStyle name="Normal 2 2 4" xfId="357"/>
    <cellStyle name="Normal 2 3" xfId="55"/>
    <cellStyle name="Normal 2 3 2" xfId="358"/>
    <cellStyle name="Normal 2 3 2 2" xfId="359"/>
    <cellStyle name="Normal 2 3 3" xfId="360"/>
    <cellStyle name="Normal 2 3 4" xfId="361"/>
    <cellStyle name="Normal 2 4" xfId="79"/>
    <cellStyle name="Normal 2 4 2" xfId="362"/>
    <cellStyle name="Normal 2 4 3" xfId="363"/>
    <cellStyle name="Normal 2 5" xfId="364"/>
    <cellStyle name="Normal 2 5 2" xfId="365"/>
    <cellStyle name="Normal 2 5 3" xfId="366"/>
    <cellStyle name="Normal 2 6" xfId="367"/>
    <cellStyle name="Normal 2 6 2" xfId="368"/>
    <cellStyle name="Normal 2 6 3" xfId="369"/>
    <cellStyle name="Normal 2 7" xfId="370"/>
    <cellStyle name="Normal 2 8" xfId="371"/>
    <cellStyle name="Normal 2 9" xfId="372"/>
    <cellStyle name="Normal 2_MOLSI 2009-2011 MTEF Axjusak 3_new_Final" xfId="373"/>
    <cellStyle name="Normal 20" xfId="374"/>
    <cellStyle name="Normal 21" xfId="375"/>
    <cellStyle name="Normal 22" xfId="376"/>
    <cellStyle name="Normal 23" xfId="377"/>
    <cellStyle name="Normal 24" xfId="378"/>
    <cellStyle name="Normal 25" xfId="379"/>
    <cellStyle name="Normal 26" xfId="380"/>
    <cellStyle name="Normal 27" xfId="381"/>
    <cellStyle name="Normal 28" xfId="382"/>
    <cellStyle name="Normal 29" xfId="383"/>
    <cellStyle name="Normal 3" xfId="5"/>
    <cellStyle name="Normal 3 2" xfId="11"/>
    <cellStyle name="Normal 3 2 2" xfId="56"/>
    <cellStyle name="Normal 3 2 3" xfId="384"/>
    <cellStyle name="Normal 3 2 4" xfId="385"/>
    <cellStyle name="Normal 3 2 5" xfId="386"/>
    <cellStyle name="Normal 3 2 6" xfId="387"/>
    <cellStyle name="Normal 3 3" xfId="388"/>
    <cellStyle name="Normal 3 3 2" xfId="389"/>
    <cellStyle name="Normal 3 3 3" xfId="390"/>
    <cellStyle name="Normal 3 4" xfId="391"/>
    <cellStyle name="Normal 3 5" xfId="392"/>
    <cellStyle name="Normal 3_HavelvacN2axjusakN3" xfId="14"/>
    <cellStyle name="Normal 30" xfId="393"/>
    <cellStyle name="Normal 31" xfId="394"/>
    <cellStyle name="Normal 32" xfId="395"/>
    <cellStyle name="Normal 33" xfId="396"/>
    <cellStyle name="Normal 34" xfId="397"/>
    <cellStyle name="Normal 35" xfId="398"/>
    <cellStyle name="Normal 36" xfId="399"/>
    <cellStyle name="Normal 37" xfId="400"/>
    <cellStyle name="Normal 374" xfId="401"/>
    <cellStyle name="Normal 374 2" xfId="402"/>
    <cellStyle name="Normal 38" xfId="403"/>
    <cellStyle name="Normal 39" xfId="404"/>
    <cellStyle name="Normal 4" xfId="8"/>
    <cellStyle name="Normal 4 2" xfId="12"/>
    <cellStyle name="Normal 4 2 2" xfId="405"/>
    <cellStyle name="Normal 4 3" xfId="406"/>
    <cellStyle name="Normal 4 4" xfId="407"/>
    <cellStyle name="Normal 4 5" xfId="408"/>
    <cellStyle name="Normal 40" xfId="409"/>
    <cellStyle name="Normal 41" xfId="410"/>
    <cellStyle name="Normal 42" xfId="411"/>
    <cellStyle name="Normal 43" xfId="412"/>
    <cellStyle name="Normal 5" xfId="15"/>
    <cellStyle name="Normal 5 2" xfId="57"/>
    <cellStyle name="Normal 5 2 2" xfId="413"/>
    <cellStyle name="Normal 5 3" xfId="80"/>
    <cellStyle name="Normal 5 4" xfId="414"/>
    <cellStyle name="Normal 5 5" xfId="415"/>
    <cellStyle name="Normal 54" xfId="416"/>
    <cellStyle name="Normal 54 2" xfId="417"/>
    <cellStyle name="Normal 54 3" xfId="418"/>
    <cellStyle name="Normal 6" xfId="58"/>
    <cellStyle name="Normal 6 2" xfId="419"/>
    <cellStyle name="Normal 6 2 2" xfId="420"/>
    <cellStyle name="Normal 6 2 3" xfId="421"/>
    <cellStyle name="Normal 6 3" xfId="422"/>
    <cellStyle name="Normal 6 4" xfId="423"/>
    <cellStyle name="Normal 6 5" xfId="424"/>
    <cellStyle name="Normal 7" xfId="59"/>
    <cellStyle name="Normal 7 2" xfId="425"/>
    <cellStyle name="Normal 7 3" xfId="426"/>
    <cellStyle name="Normal 7 4" xfId="427"/>
    <cellStyle name="Normal 78" xfId="428"/>
    <cellStyle name="Normal 78 2" xfId="429"/>
    <cellStyle name="Normal 8" xfId="70"/>
    <cellStyle name="Normal 8 2" xfId="430"/>
    <cellStyle name="Normal 8 3" xfId="431"/>
    <cellStyle name="Normal 9" xfId="74"/>
    <cellStyle name="Normal 9 2" xfId="432"/>
    <cellStyle name="Normal 9 3" xfId="433"/>
    <cellStyle name="Normal_General 17.02.04" xfId="481"/>
    <cellStyle name="Normal_tax" xfId="480"/>
    <cellStyle name="Normal_Total quartal 06.12.08" xfId="483"/>
    <cellStyle name="Normal_turq" xfId="484"/>
    <cellStyle name="Note 2" xfId="60"/>
    <cellStyle name="Note 2 2" xfId="83"/>
    <cellStyle name="Note 2 3" xfId="434"/>
    <cellStyle name="Note 3" xfId="435"/>
    <cellStyle name="Note 3 2" xfId="436"/>
    <cellStyle name="Note 3 3" xfId="437"/>
    <cellStyle name="Output 2" xfId="61"/>
    <cellStyle name="Output 2 2" xfId="84"/>
    <cellStyle name="Output 2 3" xfId="438"/>
    <cellStyle name="Percent 2" xfId="4"/>
    <cellStyle name="Percent 2 2" xfId="439"/>
    <cellStyle name="Percent 2 2 2" xfId="440"/>
    <cellStyle name="Percent 2 2 3" xfId="441"/>
    <cellStyle name="Percent 2 3" xfId="442"/>
    <cellStyle name="Percent 2 4" xfId="443"/>
    <cellStyle name="Percent 2 5" xfId="444"/>
    <cellStyle name="Percent 3" xfId="445"/>
    <cellStyle name="Percent 3 2" xfId="446"/>
    <cellStyle name="Percent 3 3" xfId="447"/>
    <cellStyle name="Percent 3 4" xfId="448"/>
    <cellStyle name="Percent 3 5" xfId="449"/>
    <cellStyle name="Percent 4" xfId="450"/>
    <cellStyle name="Percent 4 2" xfId="451"/>
    <cellStyle name="Percent 4 2 2" xfId="452"/>
    <cellStyle name="Percent 4 2 3" xfId="453"/>
    <cellStyle name="Percent 5" xfId="454"/>
    <cellStyle name="Percent 5 2" xfId="455"/>
    <cellStyle name="Percent 6" xfId="456"/>
    <cellStyle name="Publication" xfId="457"/>
    <cellStyle name="Sheet Title" xfId="458"/>
    <cellStyle name="SN_241" xfId="72"/>
    <cellStyle name="SN_b" xfId="87"/>
    <cellStyle name="SN_it" xfId="73"/>
    <cellStyle name="Standard_laroux" xfId="459"/>
    <cellStyle name="Style 1" xfId="62"/>
    <cellStyle name="Style 1 2" xfId="63"/>
    <cellStyle name="Style 1 2 2" xfId="460"/>
    <cellStyle name="Style 1 3 2" xfId="461"/>
    <cellStyle name="Style 1_verchnakan_ax21-25_2018" xfId="64"/>
    <cellStyle name="Style 2" xfId="462"/>
    <cellStyle name="Title 2" xfId="65"/>
    <cellStyle name="Total 2" xfId="66"/>
    <cellStyle name="Total 2 2" xfId="85"/>
    <cellStyle name="Total 2 3" xfId="463"/>
    <cellStyle name="ux" xfId="464"/>
    <cellStyle name="Währung [0]_laroux" xfId="465"/>
    <cellStyle name="Währung_laroux" xfId="466"/>
    <cellStyle name="Warning Text 2" xfId="67"/>
    <cellStyle name="Warning Text 2 2" xfId="467"/>
    <cellStyle name="Warning Text 2 3" xfId="468"/>
    <cellStyle name="Беззащитный" xfId="469"/>
    <cellStyle name="Защитный" xfId="470"/>
    <cellStyle name="Обычный 2" xfId="68"/>
    <cellStyle name="Обычный 2 2" xfId="69"/>
    <cellStyle name="Обычный 2 3" xfId="471"/>
    <cellStyle name="Обычный 3" xfId="86"/>
    <cellStyle name="Стиль 1" xfId="472"/>
    <cellStyle name="Стиль 1 2 2" xfId="473"/>
    <cellStyle name="Стиль 1 2 3" xfId="474"/>
    <cellStyle name="Финансовый 2" xfId="475"/>
    <cellStyle name="Финансовый 2 2" xfId="476"/>
    <cellStyle name="Финансовый 2 3" xfId="477"/>
    <cellStyle name="Финансовый 3" xfId="478"/>
    <cellStyle name="Финансовый 4" xfId="47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gran1\FINPROG\2003\Finprog\2002\Med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prog\2017\4\Finprog_annual_2017_MTEF30.03-activ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ekh\monetary%20pol\cashflow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C"/>
      <sheetName val="Variables"/>
      <sheetName val="Summary"/>
      <sheetName val="RealExo"/>
      <sheetName val="Real"/>
      <sheetName val="Real%"/>
      <sheetName val="FisRevExo"/>
      <sheetName val="FisExpExo"/>
      <sheetName val="Fiscal"/>
      <sheetName val="Fis-Debt"/>
      <sheetName val="BoPexo"/>
      <sheetName val="BoP"/>
      <sheetName val="ExtDebt"/>
      <sheetName val="NFA"/>
      <sheetName val="MonExo"/>
      <sheetName val="Money"/>
      <sheetName val="CBT"/>
      <sheetName val="Agr"/>
      <sheetName val="constr"/>
      <sheetName val="Services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 "/>
      <sheetName val="Summary comparable GDP"/>
      <sheetName val="GDP2001-2030"/>
      <sheetName val="N"/>
      <sheetName val="R &amp; Def"/>
      <sheetName val="BOP"/>
      <sheetName val="BOP 1"/>
      <sheetName val="BoP a&amp;v"/>
      <sheetName val="Cashflow"/>
      <sheetName val="FOF_New"/>
      <sheetName val="CPI"/>
      <sheetName val="RM"/>
      <sheetName val="BM"/>
      <sheetName val="Fiscal-state"/>
      <sheetName val="Fiscal"/>
      <sheetName val=" Debt"/>
      <sheetName val="GDP sectors"/>
      <sheetName val="Employment"/>
      <sheetName val="GDP per capita"/>
      <sheetName val="Help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IMF"/>
      <sheetName val="Cashflow"/>
      <sheetName val="BP"/>
      <sheetName val="Finprog"/>
    </sheetNames>
    <sheetDataSet>
      <sheetData sheetId="0" refreshError="1"/>
      <sheetData sheetId="1" refreshError="1">
        <row r="32">
          <cell r="A32" t="str">
            <v>Other conversions</v>
          </cell>
          <cell r="B32" t="str">
            <v>²ÛÉ ÷áË³ñÏáõÙÝ»ñ</v>
          </cell>
          <cell r="C32" t="str">
            <v>Other conversions</v>
          </cell>
          <cell r="K32">
            <v>-23.14</v>
          </cell>
          <cell r="L32">
            <v>6.3310000000000004</v>
          </cell>
          <cell r="M32">
            <v>5.2109999999999799</v>
          </cell>
          <cell r="N32">
            <v>8.6999999999999993</v>
          </cell>
          <cell r="O32">
            <v>61.99</v>
          </cell>
          <cell r="P32">
            <v>82.231999999999985</v>
          </cell>
          <cell r="Q32">
            <v>5.3877699999999997</v>
          </cell>
          <cell r="R32">
            <v>-16.315000000000001</v>
          </cell>
          <cell r="S32">
            <v>9.4522200000000005</v>
          </cell>
          <cell r="T32">
            <v>20.488</v>
          </cell>
          <cell r="U32">
            <v>19.012989999999999</v>
          </cell>
          <cell r="V32">
            <v>-30.590290312111961</v>
          </cell>
          <cell r="W32">
            <v>-2.1941556250004624</v>
          </cell>
          <cell r="X32">
            <v>-1.60879860859963</v>
          </cell>
          <cell r="Y32">
            <v>-10.456</v>
          </cell>
          <cell r="Z32">
            <v>-44.849244545712054</v>
          </cell>
          <cell r="AE32">
            <v>0</v>
          </cell>
          <cell r="AF32">
            <v>-10</v>
          </cell>
          <cell r="AG32">
            <v>-10</v>
          </cell>
          <cell r="AH32">
            <v>-10</v>
          </cell>
        </row>
        <row r="33">
          <cell r="A33" t="str">
            <v>Interventions</v>
          </cell>
          <cell r="B33" t="str">
            <v>ÆÝï»ñí»ÝóÇ³Ý»ñ</v>
          </cell>
          <cell r="C33" t="str">
            <v>Interventions</v>
          </cell>
          <cell r="K33">
            <v>-33.4</v>
          </cell>
          <cell r="L33">
            <v>-10.425000000000001</v>
          </cell>
          <cell r="M33">
            <v>-5.875</v>
          </cell>
          <cell r="N33">
            <v>-8.68</v>
          </cell>
          <cell r="O33">
            <v>-19.512</v>
          </cell>
          <cell r="P33">
            <v>-44.492000000000004</v>
          </cell>
          <cell r="Q33">
            <v>-12</v>
          </cell>
          <cell r="R33">
            <v>3.7789999999999999</v>
          </cell>
          <cell r="S33">
            <v>3.3769999999999998</v>
          </cell>
          <cell r="T33">
            <v>-37.469000000000001</v>
          </cell>
          <cell r="U33">
            <v>-42.313000000000002</v>
          </cell>
          <cell r="V33">
            <v>-4.1749999999999998</v>
          </cell>
          <cell r="W33">
            <v>-0.1</v>
          </cell>
          <cell r="X33">
            <v>-2.65</v>
          </cell>
          <cell r="Y33">
            <v>-0.65696600000000005</v>
          </cell>
          <cell r="Z33">
            <v>-7.5819659999999987</v>
          </cell>
          <cell r="AA33">
            <v>-11.500000000000002</v>
          </cell>
          <cell r="AB33">
            <v>-10.199999999999998</v>
          </cell>
          <cell r="AC33">
            <v>-5.5500000000000007</v>
          </cell>
          <cell r="AD33">
            <v>-10.7</v>
          </cell>
          <cell r="AE33">
            <v>-37.950000000000003</v>
          </cell>
          <cell r="AF33">
            <v>-7.8312249999999697</v>
          </cell>
          <cell r="AG33">
            <v>-15.5936500000001</v>
          </cell>
          <cell r="AH33">
            <v>-15.6736500000001</v>
          </cell>
          <cell r="AI33">
            <v>-7.5</v>
          </cell>
          <cell r="AJ33">
            <v>-10.199999999999999</v>
          </cell>
          <cell r="AK33">
            <v>-7.35</v>
          </cell>
          <cell r="AL33">
            <v>-12.8</v>
          </cell>
          <cell r="AM33">
            <v>-37.85</v>
          </cell>
        </row>
        <row r="38">
          <cell r="A38" t="str">
            <v>Gross official reserves (formula)</v>
          </cell>
          <cell r="B38" t="str">
            <v>Ð³Ù³Ë³éÝ ³ñï³ùÇÝ å³ÑáõëïÝ»ñ (Íñ³·ñ. ÷áË³ñÅ»ùáí)</v>
          </cell>
          <cell r="C38" t="str">
            <v>Gross official reserves (formula)</v>
          </cell>
          <cell r="K38">
            <v>242.42699999999999</v>
          </cell>
          <cell r="L38">
            <v>259.63299999999998</v>
          </cell>
          <cell r="M38">
            <v>253.76899999999995</v>
          </cell>
          <cell r="N38">
            <v>262.88899999999995</v>
          </cell>
          <cell r="O38">
            <v>297.26699999999994</v>
          </cell>
          <cell r="P38">
            <v>297.26699999999994</v>
          </cell>
          <cell r="Q38">
            <v>288.48152370999992</v>
          </cell>
          <cell r="R38">
            <v>265.52842099499992</v>
          </cell>
          <cell r="S38">
            <v>301.46964582914194</v>
          </cell>
          <cell r="T38">
            <v>303.00363373211195</v>
          </cell>
          <cell r="U38">
            <v>303.00363373211195</v>
          </cell>
          <cell r="V38">
            <v>290.9757954836</v>
          </cell>
          <cell r="W38">
            <v>287.15079548359955</v>
          </cell>
          <cell r="X38">
            <v>296.47532499999994</v>
          </cell>
          <cell r="Y38">
            <v>313.74720331249995</v>
          </cell>
          <cell r="Z38">
            <v>313.74720331249995</v>
          </cell>
          <cell r="AA38">
            <v>303.65788331549993</v>
          </cell>
          <cell r="AB38">
            <v>312.01548037581813</v>
          </cell>
          <cell r="AC38">
            <v>331.49224332463632</v>
          </cell>
          <cell r="AD38">
            <v>343.4427234951545</v>
          </cell>
          <cell r="AE38">
            <v>343.4427234951545</v>
          </cell>
          <cell r="AF38">
            <v>344.62786169515454</v>
          </cell>
          <cell r="AG38">
            <v>347.21579219515445</v>
          </cell>
          <cell r="AH38">
            <v>328.73077069515432</v>
          </cell>
        </row>
      </sheetData>
      <sheetData sheetId="2" refreshError="1">
        <row r="1">
          <cell r="A1">
            <v>1</v>
          </cell>
          <cell r="C1" t="str">
            <v>Balance of Payments</v>
          </cell>
          <cell r="E1">
            <v>0.14640027557698931</v>
          </cell>
          <cell r="F1">
            <v>0.26076472614536689</v>
          </cell>
          <cell r="G1">
            <v>0.30899069927661038</v>
          </cell>
          <cell r="H1">
            <v>0.28384429900103342</v>
          </cell>
          <cell r="J1">
            <v>0.15413367284176299</v>
          </cell>
          <cell r="K1">
            <v>0.23853621399353958</v>
          </cell>
          <cell r="L1">
            <v>0.26611553896246337</v>
          </cell>
          <cell r="M1">
            <v>0.34121457420223406</v>
          </cell>
          <cell r="O1">
            <v>0.25770905133321242</v>
          </cell>
          <cell r="P1">
            <v>0.27022492290948669</v>
          </cell>
          <cell r="Q1">
            <v>0.24696172682749867</v>
          </cell>
          <cell r="R1">
            <v>0.2251042989298023</v>
          </cell>
        </row>
        <row r="2">
          <cell r="A2" t="str">
            <v>Balance of Payments</v>
          </cell>
          <cell r="B2" t="str">
            <v>ì×³ñ³ÛÇÝ Ñ³ßí»ÏßÇé</v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AI2">
            <v>195.17631312</v>
          </cell>
          <cell r="AJ2">
            <v>212.48453392704002</v>
          </cell>
        </row>
        <row r="3">
          <cell r="A3" t="str">
            <v>mln USD</v>
          </cell>
          <cell r="B3" t="str">
            <v>ÙÉÝ.²ØÜ ¹áÉ³ñ</v>
          </cell>
          <cell r="C3" t="str">
            <v>mln USD</v>
          </cell>
          <cell r="D3">
            <v>1995</v>
          </cell>
          <cell r="E3">
            <v>1.96</v>
          </cell>
          <cell r="F3">
            <v>2.96</v>
          </cell>
          <cell r="G3">
            <v>3.96</v>
          </cell>
          <cell r="H3">
            <v>4.96</v>
          </cell>
          <cell r="I3">
            <v>1996</v>
          </cell>
          <cell r="J3">
            <v>1.97</v>
          </cell>
          <cell r="K3">
            <v>2.97</v>
          </cell>
          <cell r="L3">
            <v>3.97</v>
          </cell>
          <cell r="M3">
            <v>4.97</v>
          </cell>
          <cell r="N3">
            <v>1997</v>
          </cell>
          <cell r="O3">
            <v>1.98</v>
          </cell>
          <cell r="P3">
            <v>2.98</v>
          </cell>
          <cell r="Q3">
            <v>3.98</v>
          </cell>
          <cell r="R3">
            <v>4.9800000000000004</v>
          </cell>
          <cell r="S3">
            <v>1998</v>
          </cell>
          <cell r="T3">
            <v>1.99</v>
          </cell>
          <cell r="U3">
            <v>2.99</v>
          </cell>
          <cell r="V3">
            <v>3.99</v>
          </cell>
          <cell r="W3">
            <v>4.99</v>
          </cell>
          <cell r="X3">
            <v>1999</v>
          </cell>
          <cell r="Y3">
            <v>1</v>
          </cell>
          <cell r="Z3">
            <v>2</v>
          </cell>
          <cell r="AA3">
            <v>3</v>
          </cell>
          <cell r="AB3">
            <v>4</v>
          </cell>
          <cell r="AC3">
            <v>2000</v>
          </cell>
          <cell r="AD3">
            <v>1.01</v>
          </cell>
          <cell r="AE3">
            <v>2.0099999999999998</v>
          </cell>
          <cell r="AF3">
            <v>3.01</v>
          </cell>
          <cell r="AG3">
            <v>4.01</v>
          </cell>
          <cell r="AH3">
            <v>2001</v>
          </cell>
          <cell r="AI3">
            <v>2002</v>
          </cell>
          <cell r="AJ3">
            <v>2003</v>
          </cell>
          <cell r="AK3">
            <v>2004</v>
          </cell>
        </row>
        <row r="4">
          <cell r="C4" t="str">
            <v>Current Account, (including official transfers)</v>
          </cell>
        </row>
        <row r="5">
          <cell r="C5" t="str">
            <v>Current Account, (excluding official transfers)</v>
          </cell>
        </row>
        <row r="6">
          <cell r="C6" t="str">
            <v>Goods</v>
          </cell>
        </row>
        <row r="7">
          <cell r="C7" t="str">
            <v>Exports</v>
          </cell>
        </row>
        <row r="8">
          <cell r="C8" t="str">
            <v>Exports FOB</v>
          </cell>
        </row>
        <row r="9">
          <cell r="C9" t="str">
            <v>Exports, other</v>
          </cell>
        </row>
        <row r="10">
          <cell r="C10" t="str">
            <v>Goods for processing</v>
          </cell>
        </row>
        <row r="11">
          <cell r="C11" t="str">
            <v>Repairs on goods</v>
          </cell>
        </row>
        <row r="12">
          <cell r="C12" t="str">
            <v>Goods procured in ports by carriers</v>
          </cell>
        </row>
        <row r="13">
          <cell r="C13" t="str">
            <v>Imports</v>
          </cell>
        </row>
        <row r="14">
          <cell r="C14" t="str">
            <v>Imports FOB</v>
          </cell>
        </row>
        <row r="15">
          <cell r="C15" t="str">
            <v>Imports, other</v>
          </cell>
        </row>
        <row r="16">
          <cell r="C16" t="str">
            <v>Goods for processing</v>
          </cell>
        </row>
        <row r="17">
          <cell r="C17" t="str">
            <v>Repairs on goods</v>
          </cell>
        </row>
        <row r="18">
          <cell r="C18" t="str">
            <v>Goods procured in ports by carriers</v>
          </cell>
        </row>
        <row r="19">
          <cell r="C19" t="str">
            <v>Imports CIF</v>
          </cell>
        </row>
        <row r="20">
          <cell r="C20" t="str">
            <v>Humanitarian Aid</v>
          </cell>
        </row>
        <row r="21">
          <cell r="C21" t="str">
            <v>Goods</v>
          </cell>
        </row>
        <row r="22">
          <cell r="C22" t="str">
            <v>Capital Transfers</v>
          </cell>
        </row>
        <row r="23">
          <cell r="C23" t="str">
            <v>Services</v>
          </cell>
        </row>
        <row r="24">
          <cell r="C24" t="str">
            <v>credit</v>
          </cell>
        </row>
        <row r="25">
          <cell r="C25" t="str">
            <v>debit</v>
          </cell>
        </row>
        <row r="26">
          <cell r="C26" t="str">
            <v>Income</v>
          </cell>
        </row>
        <row r="27">
          <cell r="C27" t="str">
            <v>Compensation of Employees</v>
          </cell>
        </row>
        <row r="28">
          <cell r="C28" t="str">
            <v>credit</v>
          </cell>
        </row>
        <row r="29">
          <cell r="C29" t="str">
            <v>debit</v>
          </cell>
        </row>
        <row r="30">
          <cell r="C30" t="str">
            <v>Investment income</v>
          </cell>
        </row>
        <row r="31">
          <cell r="C31" t="str">
            <v>Direct investment</v>
          </cell>
        </row>
        <row r="32">
          <cell r="C32" t="str">
            <v>credit</v>
          </cell>
        </row>
        <row r="33">
          <cell r="C33" t="str">
            <v>debit</v>
          </cell>
        </row>
        <row r="34">
          <cell r="C34" t="str">
            <v>Portfolio investment</v>
          </cell>
        </row>
        <row r="35">
          <cell r="C35" t="str">
            <v>Income on equity (dividends)</v>
          </cell>
        </row>
        <row r="36">
          <cell r="C36" t="str">
            <v>credit</v>
          </cell>
        </row>
        <row r="37">
          <cell r="C37" t="str">
            <v>debit</v>
          </cell>
        </row>
        <row r="38">
          <cell r="C38" t="str">
            <v>Income on debt (interest)</v>
          </cell>
        </row>
        <row r="39">
          <cell r="C39" t="str">
            <v>credit</v>
          </cell>
        </row>
        <row r="40">
          <cell r="C40" t="str">
            <v>* Monetary authorities</v>
          </cell>
        </row>
        <row r="41">
          <cell r="C41" t="str">
            <v>* Banks</v>
          </cell>
        </row>
        <row r="42">
          <cell r="C42" t="str">
            <v>debit</v>
          </cell>
        </row>
        <row r="43">
          <cell r="C43" t="str">
            <v xml:space="preserve">Other investment </v>
          </cell>
        </row>
        <row r="44">
          <cell r="C44" t="str">
            <v>credit</v>
          </cell>
        </row>
        <row r="45">
          <cell r="C45" t="str">
            <v>* General government</v>
          </cell>
        </row>
        <row r="46">
          <cell r="C46" t="str">
            <v>* Monetary authorities</v>
          </cell>
        </row>
        <row r="47">
          <cell r="C47" t="str">
            <v>* Banks</v>
          </cell>
        </row>
        <row r="48">
          <cell r="C48" t="str">
            <v>debit</v>
          </cell>
        </row>
        <row r="49">
          <cell r="C49" t="str">
            <v>* General government</v>
          </cell>
        </row>
        <row r="50">
          <cell r="C50" t="str">
            <v>Multilateral</v>
          </cell>
        </row>
        <row r="51">
          <cell r="C51" t="str">
            <v>World Bank</v>
          </cell>
        </row>
        <row r="52">
          <cell r="C52" t="str">
            <v>IBRD</v>
          </cell>
        </row>
        <row r="53">
          <cell r="C53" t="str">
            <v>IDA</v>
          </cell>
        </row>
        <row r="54">
          <cell r="C54" t="str">
            <v>IFAD</v>
          </cell>
        </row>
        <row r="55">
          <cell r="C55" t="str">
            <v>EBRD</v>
          </cell>
        </row>
        <row r="56">
          <cell r="C56" t="str">
            <v>Bilateral</v>
          </cell>
        </row>
        <row r="57">
          <cell r="C57" t="str">
            <v>EU</v>
          </cell>
        </row>
        <row r="58">
          <cell r="C58" t="str">
            <v>Russia</v>
          </cell>
        </row>
        <row r="59">
          <cell r="C59" t="str">
            <v>Turkmenistan</v>
          </cell>
        </row>
        <row r="60">
          <cell r="C60" t="str">
            <v>USA</v>
          </cell>
        </row>
        <row r="61">
          <cell r="C61" t="str">
            <v>Germany</v>
          </cell>
        </row>
        <row r="62">
          <cell r="C62" t="str">
            <v>France</v>
          </cell>
        </row>
        <row r="63">
          <cell r="C63" t="str">
            <v>China</v>
          </cell>
        </row>
        <row r="64">
          <cell r="C64" t="str">
            <v>* Monetary authorities</v>
          </cell>
        </row>
        <row r="65">
          <cell r="C65" t="str">
            <v>IMF</v>
          </cell>
        </row>
        <row r="66">
          <cell r="C66" t="str">
            <v>Deutschebank</v>
          </cell>
        </row>
        <row r="67">
          <cell r="C67" t="str">
            <v>KFW</v>
          </cell>
        </row>
        <row r="68">
          <cell r="C68" t="str">
            <v>* Banks</v>
          </cell>
        </row>
        <row r="69">
          <cell r="C69" t="str">
            <v>Guaranteed Loans</v>
          </cell>
        </row>
        <row r="70">
          <cell r="C70" t="str">
            <v>Other</v>
          </cell>
        </row>
        <row r="71">
          <cell r="C71" t="str">
            <v>* Other sectors</v>
          </cell>
        </row>
        <row r="72">
          <cell r="C72" t="str">
            <v>Terminal</v>
          </cell>
        </row>
        <row r="73">
          <cell r="C73" t="str">
            <v>Current transfers</v>
          </cell>
        </row>
        <row r="74">
          <cell r="C74" t="str">
            <v>General government</v>
          </cell>
        </row>
        <row r="75">
          <cell r="C75" t="str">
            <v>credit</v>
          </cell>
        </row>
        <row r="76">
          <cell r="C76" t="str">
            <v>Technical assistance</v>
          </cell>
        </row>
        <row r="77">
          <cell r="C77" t="str">
            <v>Other</v>
          </cell>
        </row>
        <row r="78">
          <cell r="C78" t="str">
            <v>Humanitarian aid</v>
          </cell>
        </row>
        <row r="79">
          <cell r="C79" t="str">
            <v>Goods</v>
          </cell>
        </row>
        <row r="80">
          <cell r="C80" t="str">
            <v>Administrative costs</v>
          </cell>
        </row>
        <row r="81">
          <cell r="C81" t="str">
            <v>Financial assistance</v>
          </cell>
        </row>
        <row r="82">
          <cell r="C82" t="str">
            <v>debit</v>
          </cell>
        </row>
        <row r="83">
          <cell r="C83" t="str">
            <v>Private</v>
          </cell>
        </row>
        <row r="84">
          <cell r="C84" t="str">
            <v>credit</v>
          </cell>
        </row>
        <row r="85">
          <cell r="C85" t="str">
            <v>debit</v>
          </cell>
        </row>
        <row r="87">
          <cell r="C87" t="str">
            <v xml:space="preserve"> Capital and financial account</v>
          </cell>
        </row>
        <row r="88">
          <cell r="C88" t="str">
            <v>Capital account</v>
          </cell>
        </row>
        <row r="89">
          <cell r="C89" t="str">
            <v>Capital transfers</v>
          </cell>
        </row>
        <row r="90">
          <cell r="C90" t="str">
            <v>Acquisition/disposal of nonproduced nonfinancial assets</v>
          </cell>
        </row>
        <row r="91">
          <cell r="C91" t="str">
            <v>Financial account</v>
          </cell>
        </row>
        <row r="92">
          <cell r="C92" t="str">
            <v>Direct investment</v>
          </cell>
        </row>
        <row r="93">
          <cell r="C93" t="str">
            <v>Abroad</v>
          </cell>
        </row>
        <row r="94">
          <cell r="C94" t="str">
            <v>Equity capital</v>
          </cell>
        </row>
        <row r="95">
          <cell r="C95" t="str">
            <v>Banks</v>
          </cell>
        </row>
        <row r="96">
          <cell r="C96" t="str">
            <v>Other sectors</v>
          </cell>
        </row>
        <row r="97">
          <cell r="C97" t="str">
            <v>Reinvested earnings</v>
          </cell>
        </row>
        <row r="98">
          <cell r="C98" t="str">
            <v>Other capital</v>
          </cell>
        </row>
        <row r="99">
          <cell r="C99" t="str">
            <v>In reporting country</v>
          </cell>
        </row>
        <row r="100">
          <cell r="C100" t="str">
            <v>Equity capital</v>
          </cell>
        </row>
        <row r="101">
          <cell r="C101" t="str">
            <v>Banks</v>
          </cell>
        </row>
        <row r="102">
          <cell r="C102" t="str">
            <v>Other sectors</v>
          </cell>
        </row>
        <row r="103">
          <cell r="C103" t="str">
            <v>Reinvested earnings</v>
          </cell>
        </row>
        <row r="104">
          <cell r="C104" t="str">
            <v>Other capital</v>
          </cell>
        </row>
        <row r="105">
          <cell r="C105" t="str">
            <v>Portfolio investment</v>
          </cell>
        </row>
        <row r="106">
          <cell r="C106" t="str">
            <v>Assets</v>
          </cell>
        </row>
        <row r="107">
          <cell r="C107" t="str">
            <v>Equity securities</v>
          </cell>
        </row>
        <row r="108">
          <cell r="C108" t="str">
            <v>Banks</v>
          </cell>
        </row>
        <row r="109">
          <cell r="C109" t="str">
            <v>Other sectors</v>
          </cell>
        </row>
        <row r="110">
          <cell r="C110" t="str">
            <v>Debt securities</v>
          </cell>
        </row>
        <row r="111">
          <cell r="C111" t="str">
            <v>Bonds and notes</v>
          </cell>
        </row>
        <row r="112">
          <cell r="C112" t="str">
            <v>Banks</v>
          </cell>
        </row>
        <row r="113">
          <cell r="C113" t="str">
            <v>Other sectors</v>
          </cell>
        </row>
        <row r="114">
          <cell r="C114" t="str">
            <v>Money-market instruments</v>
          </cell>
        </row>
        <row r="115">
          <cell r="C115" t="str">
            <v>Banks</v>
          </cell>
        </row>
        <row r="116">
          <cell r="C116" t="str">
            <v>Other sectors</v>
          </cell>
        </row>
        <row r="117">
          <cell r="C117" t="str">
            <v>Liabilities</v>
          </cell>
        </row>
        <row r="118">
          <cell r="C118" t="str">
            <v>Equity securities</v>
          </cell>
        </row>
        <row r="119">
          <cell r="C119" t="str">
            <v>Banks</v>
          </cell>
        </row>
        <row r="120">
          <cell r="C120" t="str">
            <v>Other sectors</v>
          </cell>
        </row>
        <row r="121">
          <cell r="C121" t="str">
            <v>Debt securities</v>
          </cell>
        </row>
        <row r="122">
          <cell r="C122" t="str">
            <v>Bonds and notes</v>
          </cell>
        </row>
        <row r="123">
          <cell r="C123" t="str">
            <v>Banks</v>
          </cell>
        </row>
        <row r="124">
          <cell r="C124" t="str">
            <v>Other sectors</v>
          </cell>
        </row>
        <row r="125">
          <cell r="C125" t="str">
            <v>Money-market instruments</v>
          </cell>
        </row>
        <row r="126">
          <cell r="C126" t="str">
            <v>General government</v>
          </cell>
        </row>
        <row r="127">
          <cell r="C127" t="str">
            <v>Banks</v>
          </cell>
        </row>
        <row r="128">
          <cell r="C128" t="str">
            <v>Other sectors</v>
          </cell>
        </row>
        <row r="129">
          <cell r="C129" t="str">
            <v>Other investment</v>
          </cell>
        </row>
        <row r="130">
          <cell r="C130" t="str">
            <v>Assets</v>
          </cell>
        </row>
        <row r="131">
          <cell r="C131" t="str">
            <v>Trade credits</v>
          </cell>
        </row>
        <row r="132">
          <cell r="C132" t="str">
            <v>Loans</v>
          </cell>
        </row>
        <row r="133">
          <cell r="C133" t="str">
            <v>General government</v>
          </cell>
        </row>
        <row r="134">
          <cell r="C134" t="str">
            <v>Banks</v>
          </cell>
        </row>
        <row r="135">
          <cell r="C135" t="str">
            <v>Long-term</v>
          </cell>
        </row>
        <row r="136">
          <cell r="C136" t="str">
            <v>Short-term</v>
          </cell>
        </row>
        <row r="137">
          <cell r="C137" t="str">
            <v>Currency and deposits</v>
          </cell>
        </row>
        <row r="138">
          <cell r="C138" t="str">
            <v>Monetary authorities</v>
          </cell>
        </row>
        <row r="139">
          <cell r="C139" t="str">
            <v>Privatization Account</v>
          </cell>
        </row>
        <row r="140">
          <cell r="C140" t="str">
            <v>Banks</v>
          </cell>
        </row>
        <row r="141">
          <cell r="C141" t="str">
            <v>Other sectors</v>
          </cell>
        </row>
        <row r="142">
          <cell r="C142" t="str">
            <v>Drawings</v>
          </cell>
        </row>
        <row r="143">
          <cell r="C143" t="str">
            <v>Repayments</v>
          </cell>
        </row>
        <row r="144">
          <cell r="C144" t="str">
            <v>Other assets</v>
          </cell>
        </row>
        <row r="145">
          <cell r="C145" t="str">
            <v>Monetary authorities</v>
          </cell>
        </row>
        <row r="146">
          <cell r="C146" t="str">
            <v>Banks</v>
          </cell>
        </row>
        <row r="147">
          <cell r="C147" t="str">
            <v>Liabilities</v>
          </cell>
        </row>
        <row r="148">
          <cell r="C148" t="str">
            <v>Trade credits</v>
          </cell>
        </row>
        <row r="149">
          <cell r="C149" t="str">
            <v>Long-term</v>
          </cell>
        </row>
        <row r="150">
          <cell r="C150" t="str">
            <v>Drawings</v>
          </cell>
        </row>
        <row r="151">
          <cell r="C151" t="str">
            <v>Repayments</v>
          </cell>
        </row>
        <row r="152">
          <cell r="C152" t="str">
            <v>Short-term</v>
          </cell>
        </row>
        <row r="153">
          <cell r="C153" t="str">
            <v>Loans</v>
          </cell>
        </row>
        <row r="154">
          <cell r="C154" t="str">
            <v>General government</v>
          </cell>
        </row>
        <row r="155">
          <cell r="C155" t="str">
            <v>Drawings</v>
          </cell>
        </row>
        <row r="156">
          <cell r="C156" t="str">
            <v>Multilateral</v>
          </cell>
        </row>
        <row r="157">
          <cell r="C157" t="str">
            <v>World Bank</v>
          </cell>
        </row>
        <row r="158">
          <cell r="C158" t="str">
            <v>IBRD</v>
          </cell>
        </row>
        <row r="159">
          <cell r="C159" t="str">
            <v>IDA</v>
          </cell>
        </row>
        <row r="160">
          <cell r="C160" t="str">
            <v>IFAD</v>
          </cell>
        </row>
        <row r="161">
          <cell r="C161" t="str">
            <v>EBRD</v>
          </cell>
        </row>
        <row r="162">
          <cell r="C162" t="str">
            <v>Bilateral</v>
          </cell>
        </row>
        <row r="163">
          <cell r="C163" t="str">
            <v>EU</v>
          </cell>
        </row>
        <row r="164">
          <cell r="C164" t="str">
            <v>Russia</v>
          </cell>
        </row>
        <row r="165">
          <cell r="C165" t="str">
            <v>Turkmenistan</v>
          </cell>
        </row>
        <row r="166">
          <cell r="C166" t="str">
            <v>USA</v>
          </cell>
        </row>
        <row r="167">
          <cell r="C167" t="str">
            <v>Germany</v>
          </cell>
        </row>
        <row r="168">
          <cell r="C168" t="str">
            <v>France</v>
          </cell>
        </row>
        <row r="169">
          <cell r="C169" t="str">
            <v>China</v>
          </cell>
        </row>
        <row r="170">
          <cell r="C170" t="str">
            <v>Repayments</v>
          </cell>
        </row>
        <row r="171">
          <cell r="C171" t="str">
            <v>Multilateral</v>
          </cell>
        </row>
        <row r="172">
          <cell r="C172" t="str">
            <v>World Bank</v>
          </cell>
        </row>
        <row r="173">
          <cell r="C173" t="str">
            <v>IBRD</v>
          </cell>
        </row>
        <row r="174">
          <cell r="C174" t="str">
            <v>IDA</v>
          </cell>
        </row>
        <row r="175">
          <cell r="C175" t="str">
            <v>IFAD</v>
          </cell>
        </row>
        <row r="176">
          <cell r="C176" t="str">
            <v>EBRD</v>
          </cell>
        </row>
        <row r="177">
          <cell r="C177" t="str">
            <v>Bilateral</v>
          </cell>
        </row>
        <row r="178">
          <cell r="C178" t="str">
            <v>EU</v>
          </cell>
        </row>
        <row r="179">
          <cell r="C179" t="str">
            <v>Russia</v>
          </cell>
        </row>
        <row r="180">
          <cell r="C180" t="str">
            <v>Turkmenistan</v>
          </cell>
        </row>
        <row r="181">
          <cell r="C181" t="str">
            <v>USA</v>
          </cell>
        </row>
        <row r="182">
          <cell r="C182" t="str">
            <v>Germany</v>
          </cell>
        </row>
        <row r="183">
          <cell r="C183" t="str">
            <v>France</v>
          </cell>
        </row>
        <row r="184">
          <cell r="C184" t="str">
            <v>China</v>
          </cell>
        </row>
        <row r="185">
          <cell r="C185" t="str">
            <v>Monetary authorities</v>
          </cell>
        </row>
        <row r="186">
          <cell r="C186" t="str">
            <v>Drawings</v>
          </cell>
        </row>
        <row r="187">
          <cell r="C187" t="str">
            <v>IMF</v>
          </cell>
        </row>
        <row r="188">
          <cell r="C188" t="str">
            <v>Deutschebank</v>
          </cell>
        </row>
        <row r="189">
          <cell r="C189" t="str">
            <v>KFW</v>
          </cell>
        </row>
        <row r="190">
          <cell r="C190" t="str">
            <v>Repayments</v>
          </cell>
        </row>
        <row r="191">
          <cell r="C191" t="str">
            <v>IMF</v>
          </cell>
        </row>
        <row r="192">
          <cell r="C192" t="str">
            <v>Deutschebank</v>
          </cell>
        </row>
        <row r="193">
          <cell r="C193" t="str">
            <v>KFW</v>
          </cell>
        </row>
        <row r="194">
          <cell r="C194" t="str">
            <v>Banks</v>
          </cell>
        </row>
        <row r="195">
          <cell r="C195" t="str">
            <v>Long-term</v>
          </cell>
        </row>
        <row r="196">
          <cell r="C196" t="str">
            <v>Guaranteed loans</v>
          </cell>
        </row>
        <row r="197">
          <cell r="C197" t="str">
            <v>Other loans</v>
          </cell>
        </row>
        <row r="198">
          <cell r="C198" t="str">
            <v>Short-term</v>
          </cell>
        </row>
        <row r="199">
          <cell r="C199" t="str">
            <v>Guaranteed loans</v>
          </cell>
        </row>
        <row r="200">
          <cell r="C200" t="str">
            <v>Other loans</v>
          </cell>
        </row>
        <row r="201">
          <cell r="C201" t="str">
            <v>Other sectors</v>
          </cell>
        </row>
        <row r="202">
          <cell r="C202" t="str">
            <v>Long-term</v>
          </cell>
        </row>
        <row r="203">
          <cell r="C203" t="str">
            <v>Drawings</v>
          </cell>
        </row>
        <row r="204">
          <cell r="C204" t="str">
            <v>Repayments</v>
          </cell>
        </row>
        <row r="205">
          <cell r="C205" t="str">
            <v>Short-term</v>
          </cell>
        </row>
        <row r="206">
          <cell r="C206" t="str">
            <v>Currency and deposits</v>
          </cell>
        </row>
        <row r="207">
          <cell r="C207" t="str">
            <v>Monetary authorities</v>
          </cell>
        </row>
        <row r="208">
          <cell r="C208" t="str">
            <v>Banks</v>
          </cell>
        </row>
        <row r="209">
          <cell r="C209" t="str">
            <v>Other sectors</v>
          </cell>
        </row>
        <row r="210">
          <cell r="C210" t="str">
            <v>Other Liabilities</v>
          </cell>
        </row>
        <row r="211">
          <cell r="C211" t="str">
            <v>Monetary authorities</v>
          </cell>
        </row>
        <row r="212">
          <cell r="C212" t="str">
            <v>General government</v>
          </cell>
        </row>
        <row r="213">
          <cell r="C213" t="str">
            <v>Banks</v>
          </cell>
        </row>
        <row r="214">
          <cell r="C214" t="str">
            <v>Other sectors</v>
          </cell>
        </row>
        <row r="215">
          <cell r="C215" t="str">
            <v>Long-term</v>
          </cell>
        </row>
        <row r="216">
          <cell r="C216" t="str">
            <v>Short-term</v>
          </cell>
        </row>
        <row r="217">
          <cell r="C217" t="str">
            <v>Reserves Assets</v>
          </cell>
        </row>
        <row r="218">
          <cell r="C218" t="str">
            <v>Monetary gold</v>
          </cell>
        </row>
        <row r="219">
          <cell r="C219" t="str">
            <v>Special drawing rights</v>
          </cell>
        </row>
        <row r="220">
          <cell r="C220" t="str">
            <v>Reserve position in the Fund</v>
          </cell>
        </row>
        <row r="221">
          <cell r="C221" t="str">
            <v>Foreign exchange</v>
          </cell>
        </row>
        <row r="222">
          <cell r="C222" t="str">
            <v>Currency and deposits</v>
          </cell>
        </row>
        <row r="223">
          <cell r="C223" t="str">
            <v>Cash</v>
          </cell>
        </row>
        <row r="224">
          <cell r="C224" t="str">
            <v>Deposits</v>
          </cell>
        </row>
        <row r="225">
          <cell r="C225" t="str">
            <v>Securities</v>
          </cell>
        </row>
        <row r="226">
          <cell r="C226" t="str">
            <v>Equities</v>
          </cell>
        </row>
        <row r="227">
          <cell r="C227" t="str">
            <v>Bonds and notes</v>
          </cell>
        </row>
        <row r="228">
          <cell r="C228" t="str">
            <v>Money market instruments and financial derivatives</v>
          </cell>
        </row>
        <row r="229">
          <cell r="C229" t="str">
            <v>Other claims</v>
          </cell>
        </row>
        <row r="231">
          <cell r="C231" t="str">
            <v xml:space="preserve"> Net Errors and Omissions</v>
          </cell>
        </row>
        <row r="233">
          <cell r="C233" t="str">
            <v>Total Balance</v>
          </cell>
        </row>
      </sheetData>
      <sheetData sheetId="3" refreshError="1">
        <row r="6">
          <cell r="D6">
            <v>1995</v>
          </cell>
          <cell r="E6">
            <v>1.96</v>
          </cell>
          <cell r="F6">
            <v>2.96</v>
          </cell>
          <cell r="G6">
            <v>3.96</v>
          </cell>
          <cell r="H6">
            <v>4.96</v>
          </cell>
          <cell r="I6">
            <v>1996</v>
          </cell>
          <cell r="J6">
            <v>1.97</v>
          </cell>
          <cell r="K6">
            <v>2.97</v>
          </cell>
          <cell r="L6">
            <v>3.97</v>
          </cell>
          <cell r="M6">
            <v>4.97</v>
          </cell>
          <cell r="N6">
            <v>1997</v>
          </cell>
          <cell r="O6">
            <v>1.98</v>
          </cell>
          <cell r="P6">
            <v>2.98</v>
          </cell>
          <cell r="Q6">
            <v>3.98</v>
          </cell>
          <cell r="R6">
            <v>4.9800000000000004</v>
          </cell>
          <cell r="S6">
            <v>1998</v>
          </cell>
          <cell r="T6">
            <v>1.99</v>
          </cell>
          <cell r="U6">
            <v>2.99</v>
          </cell>
          <cell r="V6">
            <v>3.99</v>
          </cell>
          <cell r="W6">
            <v>4.99</v>
          </cell>
          <cell r="X6">
            <v>1999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2000</v>
          </cell>
          <cell r="AD6">
            <v>1.01</v>
          </cell>
          <cell r="AE6">
            <v>2.0099999999999998</v>
          </cell>
          <cell r="AF6">
            <v>3.01</v>
          </cell>
          <cell r="AG6">
            <v>4.01</v>
          </cell>
          <cell r="AH6">
            <v>2001</v>
          </cell>
          <cell r="AI6">
            <v>2002</v>
          </cell>
          <cell r="AJ6">
            <v>2003</v>
          </cell>
        </row>
        <row r="7">
          <cell r="S7" t="str">
            <v>actual</v>
          </cell>
          <cell r="T7" t="str">
            <v>actual</v>
          </cell>
          <cell r="U7" t="str">
            <v>actual</v>
          </cell>
          <cell r="V7" t="str">
            <v>actual</v>
          </cell>
          <cell r="W7" t="str">
            <v>actual</v>
          </cell>
          <cell r="X7" t="str">
            <v>actual</v>
          </cell>
          <cell r="Y7" t="str">
            <v>actual</v>
          </cell>
          <cell r="Z7" t="str">
            <v>actual</v>
          </cell>
          <cell r="AA7" t="str">
            <v>actual</v>
          </cell>
          <cell r="AB7" t="str">
            <v>prog</v>
          </cell>
          <cell r="AC7" t="str">
            <v>prog</v>
          </cell>
          <cell r="AD7" t="str">
            <v>prog</v>
          </cell>
          <cell r="AE7" t="str">
            <v>prog</v>
          </cell>
          <cell r="AF7" t="str">
            <v>prog</v>
          </cell>
          <cell r="AG7" t="str">
            <v>prog</v>
          </cell>
          <cell r="AH7" t="str">
            <v>prog</v>
          </cell>
          <cell r="AI7" t="str">
            <v>prog</v>
          </cell>
          <cell r="AJ7" t="str">
            <v>prog</v>
          </cell>
        </row>
        <row r="9">
          <cell r="D9">
            <v>-218.37000000000003</v>
          </cell>
          <cell r="E9">
            <v>-63.71140142743856</v>
          </cell>
          <cell r="F9">
            <v>-68.204488750683396</v>
          </cell>
          <cell r="G9">
            <v>-62.498750000000001</v>
          </cell>
          <cell r="H9">
            <v>-96.258500000000026</v>
          </cell>
          <cell r="I9">
            <v>-290.67314017812191</v>
          </cell>
          <cell r="J9">
            <v>-98.04890920000004</v>
          </cell>
          <cell r="K9">
            <v>-64.860377099999994</v>
          </cell>
          <cell r="L9">
            <v>-47.263414699999956</v>
          </cell>
          <cell r="M9">
            <v>-96.369111599999968</v>
          </cell>
          <cell r="N9">
            <v>-306.54181259999996</v>
          </cell>
          <cell r="O9">
            <v>-85.350293799999989</v>
          </cell>
          <cell r="P9">
            <v>-63.920157400000008</v>
          </cell>
          <cell r="Q9">
            <v>-99.626380300000008</v>
          </cell>
          <cell r="R9">
            <v>-153.6469482</v>
          </cell>
          <cell r="S9">
            <v>-402.5437796999999</v>
          </cell>
          <cell r="T9">
            <v>-56.387402134289125</v>
          </cell>
          <cell r="U9">
            <v>-65.822664347400703</v>
          </cell>
          <cell r="V9">
            <v>-69.899446770991275</v>
          </cell>
          <cell r="W9">
            <v>-114.82440136318209</v>
          </cell>
          <cell r="X9">
            <v>-306.93391461586316</v>
          </cell>
          <cell r="Y9">
            <v>-88.770959882624226</v>
          </cell>
          <cell r="Z9">
            <v>-68.205775811340828</v>
          </cell>
          <cell r="AA9">
            <v>-45.621379724318302</v>
          </cell>
          <cell r="AB9">
            <v>-75.257359772490986</v>
          </cell>
          <cell r="AC9">
            <v>-277.85547519077437</v>
          </cell>
          <cell r="AD9">
            <v>-86.46410950811692</v>
          </cell>
          <cell r="AE9">
            <v>-78.199252606684439</v>
          </cell>
          <cell r="AF9">
            <v>-70.018006708055481</v>
          </cell>
          <cell r="AG9">
            <v>-64.790517576270219</v>
          </cell>
          <cell r="AH9">
            <v>-299.47188639912707</v>
          </cell>
          <cell r="AI9">
            <v>-265.36048962995994</v>
          </cell>
          <cell r="AJ9">
            <v>-235.29776225346774</v>
          </cell>
        </row>
        <row r="10">
          <cell r="D10">
            <v>-368.27000000000004</v>
          </cell>
          <cell r="E10">
            <v>-90.061401427438554</v>
          </cell>
          <cell r="F10">
            <v>-92.754488750683393</v>
          </cell>
          <cell r="G10">
            <v>-97.048749999999998</v>
          </cell>
          <cell r="H10">
            <v>-127.90850000000002</v>
          </cell>
          <cell r="I10">
            <v>-407.77314017812193</v>
          </cell>
          <cell r="J10">
            <v>-123.87040920000004</v>
          </cell>
          <cell r="K10">
            <v>-113.18987709999999</v>
          </cell>
          <cell r="L10">
            <v>-97.037914699999959</v>
          </cell>
          <cell r="M10">
            <v>-121.86461159999996</v>
          </cell>
          <cell r="N10">
            <v>-455.96281259999995</v>
          </cell>
          <cell r="O10">
            <v>-104.98829379999999</v>
          </cell>
          <cell r="P10">
            <v>-90.508657400000004</v>
          </cell>
          <cell r="Q10">
            <v>-132.95238030000002</v>
          </cell>
          <cell r="R10">
            <v>-186.81694820000001</v>
          </cell>
          <cell r="S10">
            <v>-515.26627969999993</v>
          </cell>
          <cell r="T10">
            <v>-76.091402134289126</v>
          </cell>
          <cell r="U10">
            <v>-91.9201643474007</v>
          </cell>
          <cell r="V10">
            <v>-96.682003304818892</v>
          </cell>
          <cell r="W10">
            <v>-136.01532505534848</v>
          </cell>
          <cell r="X10">
            <v>-400.70889484185716</v>
          </cell>
          <cell r="Y10">
            <v>-107.84988288819008</v>
          </cell>
          <cell r="Z10">
            <v>-99.724703455125621</v>
          </cell>
          <cell r="AA10">
            <v>-62.619879724318302</v>
          </cell>
          <cell r="AB10">
            <v>-107.75735977249099</v>
          </cell>
          <cell r="AC10">
            <v>-377.95182584012503</v>
          </cell>
          <cell r="AD10">
            <v>-106.46410950811692</v>
          </cell>
          <cell r="AE10">
            <v>-103.19925260668444</v>
          </cell>
          <cell r="AF10">
            <v>-99.018006708055481</v>
          </cell>
          <cell r="AG10">
            <v>-98.790517576270219</v>
          </cell>
          <cell r="AH10">
            <v>-407.47188639912702</v>
          </cell>
          <cell r="AI10">
            <v>-382.56048962995993</v>
          </cell>
          <cell r="AJ10">
            <v>-339.79776225346774</v>
          </cell>
        </row>
        <row r="11">
          <cell r="D11">
            <v>-402.97</v>
          </cell>
          <cell r="E11">
            <v>-96.585000000000008</v>
          </cell>
          <cell r="F11">
            <v>-107.01862499999996</v>
          </cell>
          <cell r="G11">
            <v>-117.83875</v>
          </cell>
          <cell r="H11">
            <v>-147.74250000000001</v>
          </cell>
          <cell r="I11">
            <v>-469.18487499999998</v>
          </cell>
          <cell r="J11">
            <v>-134.10400000000004</v>
          </cell>
          <cell r="K11">
            <v>-135.56193999999999</v>
          </cell>
          <cell r="L11">
            <v>-131.50879999999995</v>
          </cell>
          <cell r="M11">
            <v>-158.30079999999995</v>
          </cell>
          <cell r="N11">
            <v>-559.47553999999991</v>
          </cell>
          <cell r="O11">
            <v>-124.72569999999999</v>
          </cell>
          <cell r="P11">
            <v>-129.58860000000001</v>
          </cell>
          <cell r="Q11">
            <v>-135.20885000000004</v>
          </cell>
          <cell r="R11">
            <v>-187.96680000000001</v>
          </cell>
          <cell r="S11">
            <v>-577.48995000000002</v>
          </cell>
          <cell r="T11">
            <v>-92.85381000000001</v>
          </cell>
          <cell r="U11">
            <v>-107.2689</v>
          </cell>
          <cell r="V11">
            <v>-116.4195</v>
          </cell>
          <cell r="W11">
            <v>-157.427997</v>
          </cell>
          <cell r="X11">
            <v>-473.97020700000002</v>
          </cell>
          <cell r="Y11">
            <v>-112.99705</v>
          </cell>
          <cell r="Z11">
            <v>-121.4123</v>
          </cell>
          <cell r="AA11">
            <v>-98.612500000000011</v>
          </cell>
          <cell r="AB11">
            <v>-136.24727894163388</v>
          </cell>
          <cell r="AC11">
            <v>-469.26912894163388</v>
          </cell>
          <cell r="AD11">
            <v>-109.98932791818659</v>
          </cell>
          <cell r="AE11">
            <v>-123.73368560439059</v>
          </cell>
          <cell r="AF11">
            <v>-135.30645861385548</v>
          </cell>
          <cell r="AG11">
            <v>-143.73376822277021</v>
          </cell>
          <cell r="AH11">
            <v>-512.76324035920288</v>
          </cell>
          <cell r="AI11">
            <v>-509.17234637805194</v>
          </cell>
          <cell r="AJ11">
            <v>-472.14355669414556</v>
          </cell>
        </row>
        <row r="12">
          <cell r="D12">
            <v>270.89999999999998</v>
          </cell>
          <cell r="E12">
            <v>42.51</v>
          </cell>
          <cell r="F12">
            <v>75.710000000000008</v>
          </cell>
          <cell r="G12">
            <v>89.72</v>
          </cell>
          <cell r="H12">
            <v>82.5</v>
          </cell>
          <cell r="I12">
            <v>290.44</v>
          </cell>
          <cell r="J12">
            <v>36.155000000000001</v>
          </cell>
          <cell r="K12">
            <v>55.768000000000001</v>
          </cell>
          <cell r="L12">
            <v>62.15</v>
          </cell>
          <cell r="M12">
            <v>79.56</v>
          </cell>
          <cell r="N12">
            <v>233.63300000000001</v>
          </cell>
          <cell r="O12">
            <v>57.559999999999995</v>
          </cell>
          <cell r="P12">
            <v>60.690000000000005</v>
          </cell>
          <cell r="Q12">
            <v>57.410000000000004</v>
          </cell>
          <cell r="R12">
            <v>53.216000000000001</v>
          </cell>
          <cell r="S12">
            <v>228.876</v>
          </cell>
          <cell r="T12">
            <v>64.132419999999996</v>
          </cell>
          <cell r="U12">
            <v>61.121499999999997</v>
          </cell>
          <cell r="V12">
            <v>62.19</v>
          </cell>
          <cell r="W12">
            <v>59.849403000000002</v>
          </cell>
          <cell r="X12">
            <v>247.29332299999999</v>
          </cell>
          <cell r="Y12">
            <v>60.959000000000003</v>
          </cell>
          <cell r="Z12">
            <v>84.325000000000003</v>
          </cell>
          <cell r="AA12">
            <v>74.358000000000004</v>
          </cell>
          <cell r="AB12">
            <v>87.067235820312504</v>
          </cell>
          <cell r="AC12">
            <v>306.70923582031253</v>
          </cell>
          <cell r="AD12">
            <v>80.140074514174685</v>
          </cell>
          <cell r="AE12">
            <v>85.426174286407104</v>
          </cell>
          <cell r="AF12">
            <v>90.009994688760656</v>
          </cell>
          <cell r="AG12">
            <v>98.185301562363037</v>
          </cell>
          <cell r="AH12">
            <v>353.76154505170547</v>
          </cell>
          <cell r="AI12">
            <v>397.94636202866349</v>
          </cell>
          <cell r="AJ12">
            <v>438.05935532115279</v>
          </cell>
        </row>
        <row r="13">
          <cell r="D13">
            <v>-673.87</v>
          </cell>
          <cell r="E13">
            <v>-139.095</v>
          </cell>
          <cell r="F13">
            <v>-182.72862499999997</v>
          </cell>
          <cell r="G13">
            <v>-207.55875</v>
          </cell>
          <cell r="H13">
            <v>-230.24250000000001</v>
          </cell>
          <cell r="I13">
            <v>-759.62487499999997</v>
          </cell>
          <cell r="J13">
            <v>-170.25900000000004</v>
          </cell>
          <cell r="K13">
            <v>-191.32993999999999</v>
          </cell>
          <cell r="L13">
            <v>-193.65879999999996</v>
          </cell>
          <cell r="M13">
            <v>-237.86079999999995</v>
          </cell>
          <cell r="N13">
            <v>-793.10853999999995</v>
          </cell>
          <cell r="O13">
            <v>-182.28569999999999</v>
          </cell>
          <cell r="P13">
            <v>-190.27860000000001</v>
          </cell>
          <cell r="Q13">
            <v>-192.61885000000004</v>
          </cell>
          <cell r="R13">
            <v>-241.18280000000001</v>
          </cell>
          <cell r="S13">
            <v>-806.36595000000011</v>
          </cell>
          <cell r="T13">
            <v>-156.98623000000001</v>
          </cell>
          <cell r="U13">
            <v>-168.3904</v>
          </cell>
          <cell r="V13">
            <v>-178.6095</v>
          </cell>
          <cell r="W13">
            <v>-217.2774</v>
          </cell>
          <cell r="X13">
            <v>-721.26352999999995</v>
          </cell>
          <cell r="Y13">
            <v>-173.95605</v>
          </cell>
          <cell r="Z13">
            <v>-205.7373</v>
          </cell>
          <cell r="AA13">
            <v>-172.97050000000002</v>
          </cell>
          <cell r="AB13">
            <v>-223.31451476194638</v>
          </cell>
          <cell r="AC13">
            <v>-775.97836476194641</v>
          </cell>
          <cell r="AD13">
            <v>-190.12940243236127</v>
          </cell>
          <cell r="AE13">
            <v>-209.15985989079769</v>
          </cell>
          <cell r="AF13">
            <v>-225.31645330261614</v>
          </cell>
          <cell r="AG13">
            <v>-241.91906978513325</v>
          </cell>
          <cell r="AH13">
            <v>-866.52478541090829</v>
          </cell>
          <cell r="AI13">
            <v>-907.11870840671543</v>
          </cell>
          <cell r="AJ13">
            <v>-910.20291201529835</v>
          </cell>
        </row>
        <row r="14">
          <cell r="D14">
            <v>-23.67</v>
          </cell>
          <cell r="E14">
            <v>-12.326401427438542</v>
          </cell>
          <cell r="F14">
            <v>-13.185863750683435</v>
          </cell>
          <cell r="G14">
            <v>-14.260000000000002</v>
          </cell>
          <cell r="H14">
            <v>-11.036000000000005</v>
          </cell>
          <cell r="I14">
            <v>-50.808265178121985</v>
          </cell>
          <cell r="J14">
            <v>-13.395686000000008</v>
          </cell>
          <cell r="K14">
            <v>-14.504844299999995</v>
          </cell>
          <cell r="L14">
            <v>-15.742642699999998</v>
          </cell>
          <cell r="M14">
            <v>-19.156499600000014</v>
          </cell>
          <cell r="N14">
            <v>-62.799672600000022</v>
          </cell>
          <cell r="O14">
            <v>-12.967693799999996</v>
          </cell>
          <cell r="P14">
            <v>-11.504857399999999</v>
          </cell>
          <cell r="Q14">
            <v>-15.698360299999997</v>
          </cell>
          <cell r="R14">
            <v>-22.677268199999986</v>
          </cell>
          <cell r="S14">
            <v>-62.848179699999974</v>
          </cell>
          <cell r="T14">
            <v>-12.541692134289125</v>
          </cell>
          <cell r="U14">
            <v>-14.693096347400701</v>
          </cell>
          <cell r="V14">
            <v>-13.924903304818891</v>
          </cell>
          <cell r="W14">
            <v>-20.871728055348477</v>
          </cell>
          <cell r="X14">
            <v>-62.031419841857193</v>
          </cell>
          <cell r="Y14">
            <v>-12.924932888190067</v>
          </cell>
          <cell r="Z14">
            <v>-13.439283455125626</v>
          </cell>
          <cell r="AA14">
            <v>-7.6346547243182812</v>
          </cell>
          <cell r="AB14">
            <v>-14.344073580857099</v>
          </cell>
          <cell r="AC14">
            <v>-48.34294464849107</v>
          </cell>
          <cell r="AD14">
            <v>-18.943664717930346</v>
          </cell>
          <cell r="AE14">
            <v>-14.061337005793874</v>
          </cell>
          <cell r="AF14">
            <v>-5.0425897362000001</v>
          </cell>
          <cell r="AG14">
            <v>0.63043553279999998</v>
          </cell>
          <cell r="AH14">
            <v>-37.41715592712422</v>
          </cell>
          <cell r="AI14">
            <v>-28.326014198804017</v>
          </cell>
          <cell r="AJ14">
            <v>-21.090686769982227</v>
          </cell>
        </row>
        <row r="15">
          <cell r="D15">
            <v>28.6</v>
          </cell>
          <cell r="E15">
            <v>11.56459857256146</v>
          </cell>
          <cell r="F15">
            <v>16.273336249316564</v>
          </cell>
          <cell r="G15">
            <v>22.51</v>
          </cell>
          <cell r="H15">
            <v>27.361999999999998</v>
          </cell>
          <cell r="I15">
            <v>77.709934821878022</v>
          </cell>
          <cell r="J15">
            <v>17.027463999999995</v>
          </cell>
          <cell r="K15">
            <v>24.844243200000001</v>
          </cell>
          <cell r="L15">
            <v>28.270248000000002</v>
          </cell>
          <cell r="M15">
            <v>26.425771999999998</v>
          </cell>
          <cell r="N15">
            <v>96.567727199999993</v>
          </cell>
          <cell r="O15">
            <v>28.260332000000002</v>
          </cell>
          <cell r="P15">
            <v>36.448546</v>
          </cell>
          <cell r="Q15">
            <v>33.731844000000002</v>
          </cell>
          <cell r="R15">
            <v>32.275086000000002</v>
          </cell>
          <cell r="S15">
            <v>130.71580799999998</v>
          </cell>
          <cell r="T15">
            <v>30.051913144710877</v>
          </cell>
          <cell r="U15">
            <v>30.508343032599303</v>
          </cell>
          <cell r="V15">
            <v>35.175770245181113</v>
          </cell>
          <cell r="W15">
            <v>40.062663794651534</v>
          </cell>
          <cell r="X15">
            <v>135.79869021714282</v>
          </cell>
          <cell r="Y15">
            <v>29.974563907590277</v>
          </cell>
          <cell r="Z15">
            <v>33.407001874874375</v>
          </cell>
          <cell r="AA15">
            <v>33.154794562113644</v>
          </cell>
          <cell r="AB15">
            <v>39.113766400000003</v>
          </cell>
          <cell r="AC15">
            <v>135.6501267445783</v>
          </cell>
          <cell r="AD15">
            <v>30.779013635033927</v>
          </cell>
          <cell r="AE15">
            <v>37.991398094825158</v>
          </cell>
          <cell r="AF15">
            <v>48.4574102638</v>
          </cell>
          <cell r="AG15">
            <v>55.530435532799999</v>
          </cell>
          <cell r="AH15">
            <v>172.75825752645909</v>
          </cell>
          <cell r="AI15">
            <v>193.40904699472637</v>
          </cell>
          <cell r="AJ15">
            <v>210.622452177257</v>
          </cell>
        </row>
        <row r="16">
          <cell r="D16">
            <v>-52.27</v>
          </cell>
          <cell r="E16">
            <v>-23.891000000000002</v>
          </cell>
          <cell r="F16">
            <v>-29.459199999999999</v>
          </cell>
          <cell r="G16">
            <v>-36.770000000000003</v>
          </cell>
          <cell r="H16">
            <v>-38.398000000000003</v>
          </cell>
          <cell r="I16">
            <v>-128.51820000000001</v>
          </cell>
          <cell r="J16">
            <v>-30.423150000000003</v>
          </cell>
          <cell r="K16">
            <v>-39.349087499999996</v>
          </cell>
          <cell r="L16">
            <v>-44.0128907</v>
          </cell>
          <cell r="M16">
            <v>-45.582271600000013</v>
          </cell>
          <cell r="N16">
            <v>-159.36739980000002</v>
          </cell>
          <cell r="O16">
            <v>-41.228025799999998</v>
          </cell>
          <cell r="P16">
            <v>-47.953403399999999</v>
          </cell>
          <cell r="Q16">
            <v>-49.4302043</v>
          </cell>
          <cell r="R16">
            <v>-54.952354199999988</v>
          </cell>
          <cell r="S16">
            <v>-193.56398769999998</v>
          </cell>
          <cell r="T16">
            <v>-42.593605279000002</v>
          </cell>
          <cell r="U16">
            <v>-45.201439380000004</v>
          </cell>
          <cell r="V16">
            <v>-49.100673550000003</v>
          </cell>
          <cell r="W16">
            <v>-60.934391850000011</v>
          </cell>
          <cell r="X16">
            <v>-197.83011005900005</v>
          </cell>
          <cell r="Y16">
            <v>-42.899496795780344</v>
          </cell>
          <cell r="Z16">
            <v>-46.846285330000001</v>
          </cell>
          <cell r="AA16">
            <v>-40.789449286431925</v>
          </cell>
          <cell r="AB16">
            <v>-53.457839980857102</v>
          </cell>
          <cell r="AC16">
            <v>-183.99307139306939</v>
          </cell>
          <cell r="AD16">
            <v>-49.722678352964273</v>
          </cell>
          <cell r="AE16">
            <v>-52.052735100619032</v>
          </cell>
          <cell r="AF16">
            <v>-53.5</v>
          </cell>
          <cell r="AG16">
            <v>-54.9</v>
          </cell>
          <cell r="AH16">
            <v>-210.1754134535833</v>
          </cell>
          <cell r="AI16">
            <v>-221.73506119353038</v>
          </cell>
          <cell r="AJ16">
            <v>-231.71313894723923</v>
          </cell>
        </row>
        <row r="17">
          <cell r="D17">
            <v>40.020000000000003</v>
          </cell>
          <cell r="E17">
            <v>4.33</v>
          </cell>
          <cell r="F17">
            <v>7.9499999999999993</v>
          </cell>
          <cell r="G17">
            <v>22.1</v>
          </cell>
          <cell r="H17">
            <v>10.349999999999998</v>
          </cell>
          <cell r="I17">
            <v>44.730000000000004</v>
          </cell>
          <cell r="J17">
            <v>8.0670000000000002</v>
          </cell>
          <cell r="K17">
            <v>18.750999999999998</v>
          </cell>
          <cell r="L17">
            <v>33.314999999999998</v>
          </cell>
          <cell r="M17">
            <v>38.383000000000003</v>
          </cell>
          <cell r="N17">
            <v>98.515999999999991</v>
          </cell>
          <cell r="O17">
            <v>13.083</v>
          </cell>
          <cell r="P17">
            <v>27.922000000000001</v>
          </cell>
          <cell r="Q17">
            <v>5.2716000000000012</v>
          </cell>
          <cell r="R17">
            <v>14.124000000000001</v>
          </cell>
          <cell r="S17">
            <v>60.400600000000004</v>
          </cell>
          <cell r="T17">
            <v>11.651999999999999</v>
          </cell>
          <cell r="U17">
            <v>10.489080000000001</v>
          </cell>
          <cell r="V17">
            <v>12.642000000000001</v>
          </cell>
          <cell r="W17">
            <v>20.167999999999999</v>
          </cell>
          <cell r="X17">
            <v>54.951080000000005</v>
          </cell>
          <cell r="Y17">
            <v>1.1699999999999982</v>
          </cell>
          <cell r="Z17">
            <v>14.730080000000003</v>
          </cell>
          <cell r="AA17">
            <v>20.087274999999998</v>
          </cell>
          <cell r="AB17">
            <v>18.33399275</v>
          </cell>
          <cell r="AC17">
            <v>54.321347750000001</v>
          </cell>
          <cell r="AD17">
            <v>4.4688831280000016</v>
          </cell>
          <cell r="AE17">
            <v>12.595770003500004</v>
          </cell>
          <cell r="AF17">
            <v>17.331041641999999</v>
          </cell>
          <cell r="AG17">
            <v>16.312815113699997</v>
          </cell>
          <cell r="AH17">
            <v>50.708509887200002</v>
          </cell>
          <cell r="AI17">
            <v>53.937870946896005</v>
          </cell>
          <cell r="AJ17">
            <v>51.43648121066002</v>
          </cell>
        </row>
        <row r="18">
          <cell r="D18">
            <v>18.350000000000001</v>
          </cell>
          <cell r="E18">
            <v>14.52</v>
          </cell>
          <cell r="F18">
            <v>19.5</v>
          </cell>
          <cell r="G18">
            <v>12.95</v>
          </cell>
          <cell r="H18">
            <v>20.52</v>
          </cell>
          <cell r="I18">
            <v>67.489999999999995</v>
          </cell>
          <cell r="J18">
            <v>15.562276799999999</v>
          </cell>
          <cell r="K18">
            <v>18.1259072</v>
          </cell>
          <cell r="L18">
            <v>16.898527999999999</v>
          </cell>
          <cell r="M18">
            <v>17.209688</v>
          </cell>
          <cell r="N18">
            <v>67.796400000000006</v>
          </cell>
          <cell r="O18">
            <v>19.6221</v>
          </cell>
          <cell r="P18">
            <v>22.662800000000001</v>
          </cell>
          <cell r="Q18">
            <v>12.683229999999998</v>
          </cell>
          <cell r="R18">
            <v>9.7031199999999984</v>
          </cell>
          <cell r="S18">
            <v>64.671250000000001</v>
          </cell>
          <cell r="T18">
            <v>17.652100000000001</v>
          </cell>
          <cell r="U18">
            <v>19.552751999999998</v>
          </cell>
          <cell r="V18">
            <v>21.020399999999999</v>
          </cell>
          <cell r="W18">
            <v>22.116399999999999</v>
          </cell>
          <cell r="X18">
            <v>80.341651999999996</v>
          </cell>
          <cell r="Y18">
            <v>16.902099999999997</v>
          </cell>
          <cell r="Z18">
            <v>20.396799999999999</v>
          </cell>
          <cell r="AA18">
            <v>23.54</v>
          </cell>
          <cell r="AB18">
            <v>24.5</v>
          </cell>
          <cell r="AC18">
            <v>85.338899999999995</v>
          </cell>
          <cell r="AD18">
            <v>18</v>
          </cell>
          <cell r="AE18">
            <v>22</v>
          </cell>
          <cell r="AF18">
            <v>24</v>
          </cell>
          <cell r="AG18">
            <v>28</v>
          </cell>
          <cell r="AH18">
            <v>92</v>
          </cell>
          <cell r="AI18">
            <v>101</v>
          </cell>
          <cell r="AJ18">
            <v>102</v>
          </cell>
        </row>
        <row r="19">
          <cell r="D19">
            <v>149.9</v>
          </cell>
          <cell r="E19">
            <v>26.349999999999998</v>
          </cell>
          <cell r="F19">
            <v>24.55</v>
          </cell>
          <cell r="G19">
            <v>34.549999999999997</v>
          </cell>
          <cell r="H19">
            <v>31.65</v>
          </cell>
          <cell r="I19">
            <v>117.1</v>
          </cell>
          <cell r="J19">
            <v>25.821499999999997</v>
          </cell>
          <cell r="K19">
            <v>48.329500000000003</v>
          </cell>
          <cell r="L19">
            <v>49.774500000000003</v>
          </cell>
          <cell r="M19">
            <v>25.4955</v>
          </cell>
          <cell r="N19">
            <v>149.42099999999999</v>
          </cell>
          <cell r="O19">
            <v>19.638000000000002</v>
          </cell>
          <cell r="P19">
            <v>26.5885</v>
          </cell>
          <cell r="Q19">
            <v>33.326000000000008</v>
          </cell>
          <cell r="R19">
            <v>33.17</v>
          </cell>
          <cell r="S19">
            <v>112.72250000000001</v>
          </cell>
          <cell r="T19">
            <v>19.704000000000001</v>
          </cell>
          <cell r="U19">
            <v>26.0975</v>
          </cell>
          <cell r="V19">
            <v>26.78255653382762</v>
          </cell>
          <cell r="W19">
            <v>21.1909236921664</v>
          </cell>
          <cell r="X19">
            <v>93.774980225994028</v>
          </cell>
          <cell r="Y19">
            <v>19.078923005565862</v>
          </cell>
          <cell r="Z19">
            <v>31.518927643784789</v>
          </cell>
          <cell r="AA19">
            <v>16.9985</v>
          </cell>
          <cell r="AB19">
            <v>32.5</v>
          </cell>
          <cell r="AC19">
            <v>100.09635064935065</v>
          </cell>
          <cell r="AD19">
            <v>20</v>
          </cell>
          <cell r="AE19">
            <v>25</v>
          </cell>
          <cell r="AF19">
            <v>29</v>
          </cell>
          <cell r="AG19">
            <v>34</v>
          </cell>
          <cell r="AH19">
            <v>108</v>
          </cell>
          <cell r="AI19">
            <v>117.2</v>
          </cell>
          <cell r="AJ19">
            <v>104.5</v>
          </cell>
        </row>
        <row r="21">
          <cell r="D21">
            <v>235.54700000000005</v>
          </cell>
          <cell r="E21">
            <v>59.194999999999993</v>
          </cell>
          <cell r="F21">
            <v>54.845999999999989</v>
          </cell>
          <cell r="G21">
            <v>45.919999999999995</v>
          </cell>
          <cell r="H21">
            <v>121.98</v>
          </cell>
          <cell r="I21">
            <v>281.94099999999997</v>
          </cell>
          <cell r="J21">
            <v>75.741999999999976</v>
          </cell>
          <cell r="K21">
            <v>62.456000000000003</v>
          </cell>
          <cell r="L21">
            <v>97.20799999999997</v>
          </cell>
          <cell r="M21">
            <v>110.2817</v>
          </cell>
          <cell r="N21">
            <v>345.68769999999995</v>
          </cell>
          <cell r="O21">
            <v>76.616000000000014</v>
          </cell>
          <cell r="P21">
            <v>63.872000000000014</v>
          </cell>
          <cell r="Q21">
            <v>94.358000000000004</v>
          </cell>
          <cell r="R21">
            <v>167.55100000000002</v>
          </cell>
          <cell r="S21">
            <v>402.39700000000005</v>
          </cell>
          <cell r="T21">
            <v>44.476823750000008</v>
          </cell>
          <cell r="U21">
            <v>42.080171875000005</v>
          </cell>
          <cell r="V21">
            <v>95.870981749999984</v>
          </cell>
          <cell r="W21">
            <v>117.444147875</v>
          </cell>
          <cell r="X21">
            <v>299.87212525000001</v>
          </cell>
          <cell r="Y21">
            <v>75.036649999999995</v>
          </cell>
          <cell r="Z21">
            <v>72.221657699443398</v>
          </cell>
          <cell r="AA21">
            <v>54.211399999999998</v>
          </cell>
          <cell r="AB21">
            <v>104.46457516030006</v>
          </cell>
          <cell r="AC21">
            <v>305.93428285974346</v>
          </cell>
          <cell r="AD21">
            <v>67.582664047287494</v>
          </cell>
          <cell r="AE21">
            <v>90.328552720352576</v>
          </cell>
          <cell r="AF21">
            <v>81.865886605140176</v>
          </cell>
          <cell r="AG21">
            <v>82.58544723015882</v>
          </cell>
          <cell r="AH21">
            <v>322.36255060293905</v>
          </cell>
          <cell r="AI21">
            <v>297.54186070440289</v>
          </cell>
          <cell r="AJ21">
            <v>222.28764698061184</v>
          </cell>
        </row>
        <row r="22">
          <cell r="D22">
            <v>8.0500000000000007</v>
          </cell>
          <cell r="E22">
            <v>3.6</v>
          </cell>
          <cell r="F22">
            <v>2.6</v>
          </cell>
          <cell r="G22">
            <v>1.2</v>
          </cell>
          <cell r="H22">
            <v>6</v>
          </cell>
          <cell r="I22">
            <v>13.4</v>
          </cell>
          <cell r="J22">
            <v>2.35</v>
          </cell>
          <cell r="K22">
            <v>4.7</v>
          </cell>
          <cell r="L22">
            <v>2.1</v>
          </cell>
          <cell r="M22">
            <v>1.73</v>
          </cell>
          <cell r="N22">
            <v>10.88</v>
          </cell>
          <cell r="O22">
            <v>2.52</v>
          </cell>
          <cell r="P22">
            <v>2.13</v>
          </cell>
          <cell r="Q22">
            <v>2.54</v>
          </cell>
          <cell r="R22">
            <v>2.5499999999999998</v>
          </cell>
          <cell r="S22">
            <v>9.74</v>
          </cell>
          <cell r="T22">
            <v>2.8</v>
          </cell>
          <cell r="U22">
            <v>3</v>
          </cell>
          <cell r="V22">
            <v>3.17</v>
          </cell>
          <cell r="W22">
            <v>7.88</v>
          </cell>
          <cell r="X22">
            <v>16.849999999999998</v>
          </cell>
          <cell r="Y22">
            <v>7.04</v>
          </cell>
          <cell r="Z22">
            <v>4.7051576994434132</v>
          </cell>
          <cell r="AA22">
            <v>5.14</v>
          </cell>
          <cell r="AB22">
            <v>2.9249999999999998</v>
          </cell>
          <cell r="AC22">
            <v>19.810157699443415</v>
          </cell>
          <cell r="AD22">
            <v>16.5</v>
          </cell>
          <cell r="AE22">
            <v>17</v>
          </cell>
          <cell r="AF22">
            <v>17.5</v>
          </cell>
          <cell r="AG22">
            <v>18.5</v>
          </cell>
          <cell r="AH22">
            <v>69.5</v>
          </cell>
          <cell r="AI22">
            <v>60.177999999999997</v>
          </cell>
          <cell r="AJ22">
            <v>10.345500000000001</v>
          </cell>
        </row>
        <row r="23">
          <cell r="D23">
            <v>25.32</v>
          </cell>
          <cell r="E23">
            <v>5.26</v>
          </cell>
          <cell r="F23">
            <v>6.24</v>
          </cell>
          <cell r="G23">
            <v>3</v>
          </cell>
          <cell r="H23">
            <v>3.07</v>
          </cell>
          <cell r="I23">
            <v>17.57</v>
          </cell>
          <cell r="J23">
            <v>6.34</v>
          </cell>
          <cell r="K23">
            <v>5.29</v>
          </cell>
          <cell r="L23">
            <v>16.03</v>
          </cell>
          <cell r="M23">
            <v>24.279999999999998</v>
          </cell>
          <cell r="N23">
            <v>51.94</v>
          </cell>
          <cell r="O23">
            <v>84.5</v>
          </cell>
          <cell r="P23">
            <v>26.163</v>
          </cell>
          <cell r="Q23">
            <v>29.71</v>
          </cell>
          <cell r="R23">
            <v>80.456000000000003</v>
          </cell>
          <cell r="S23">
            <v>220.82900000000001</v>
          </cell>
          <cell r="T23">
            <v>14.907999999999999</v>
          </cell>
          <cell r="U23">
            <v>45.454999999999998</v>
          </cell>
          <cell r="V23">
            <v>30.96</v>
          </cell>
          <cell r="W23">
            <v>30.711000000000002</v>
          </cell>
          <cell r="X23">
            <v>122.03400000000001</v>
          </cell>
          <cell r="Y23">
            <v>44.127000000000002</v>
          </cell>
          <cell r="Z23">
            <v>35.153999999999996</v>
          </cell>
          <cell r="AA23">
            <v>20.296500000000002</v>
          </cell>
          <cell r="AB23">
            <v>40.5</v>
          </cell>
          <cell r="AC23">
            <v>140.07750000000001</v>
          </cell>
          <cell r="AD23">
            <v>40</v>
          </cell>
          <cell r="AE23">
            <v>54</v>
          </cell>
          <cell r="AF23">
            <v>33</v>
          </cell>
          <cell r="AG23">
            <v>53</v>
          </cell>
          <cell r="AH23">
            <v>180</v>
          </cell>
          <cell r="AI23">
            <v>170</v>
          </cell>
          <cell r="AJ23">
            <v>170</v>
          </cell>
        </row>
        <row r="24">
          <cell r="D24">
            <v>0</v>
          </cell>
          <cell r="E24">
            <v>0.2</v>
          </cell>
          <cell r="F24">
            <v>0.6</v>
          </cell>
          <cell r="G24">
            <v>0.4</v>
          </cell>
          <cell r="H24">
            <v>6.03</v>
          </cell>
          <cell r="I24">
            <v>7.23</v>
          </cell>
          <cell r="J24">
            <v>4.6499999999999995</v>
          </cell>
          <cell r="K24">
            <v>5.21</v>
          </cell>
          <cell r="L24">
            <v>4.21</v>
          </cell>
          <cell r="M24">
            <v>1.6837</v>
          </cell>
          <cell r="N24">
            <v>15.7537</v>
          </cell>
          <cell r="O24">
            <v>0.4760000000000002</v>
          </cell>
          <cell r="P24">
            <v>0.46</v>
          </cell>
          <cell r="Q24">
            <v>-12.07</v>
          </cell>
          <cell r="R24">
            <v>-4.8099999999999996</v>
          </cell>
          <cell r="S24">
            <v>-15.943999999999999</v>
          </cell>
          <cell r="T24">
            <v>0.62</v>
          </cell>
          <cell r="U24">
            <v>0.24</v>
          </cell>
          <cell r="V24">
            <v>1.1100000000000001</v>
          </cell>
          <cell r="W24">
            <v>-0.33</v>
          </cell>
          <cell r="X24">
            <v>1.6400000000000001</v>
          </cell>
          <cell r="Y24">
            <v>-0.2</v>
          </cell>
          <cell r="Z24">
            <v>-0.91</v>
          </cell>
          <cell r="AA24">
            <v>-0.63</v>
          </cell>
          <cell r="AB24">
            <v>1.7329999999999999</v>
          </cell>
          <cell r="AC24">
            <v>-7.0000000000003393E-3</v>
          </cell>
          <cell r="AD24">
            <v>0.2</v>
          </cell>
          <cell r="AE24">
            <v>0.2</v>
          </cell>
          <cell r="AF24">
            <v>0.2</v>
          </cell>
          <cell r="AG24">
            <v>0.2</v>
          </cell>
          <cell r="AH24">
            <v>0.8</v>
          </cell>
          <cell r="AI24">
            <v>0</v>
          </cell>
          <cell r="AJ24">
            <v>0</v>
          </cell>
        </row>
        <row r="25">
          <cell r="D25">
            <v>151.19999999999999</v>
          </cell>
          <cell r="E25">
            <v>-23.004999999999995</v>
          </cell>
          <cell r="F25">
            <v>17.566000000000003</v>
          </cell>
          <cell r="G25">
            <v>21.65</v>
          </cell>
          <cell r="H25">
            <v>28.000000000000004</v>
          </cell>
          <cell r="I25">
            <v>44.211000000000013</v>
          </cell>
          <cell r="J25">
            <v>17.712</v>
          </cell>
          <cell r="K25">
            <v>6.3960000000000008</v>
          </cell>
          <cell r="L25">
            <v>58.838000000000001</v>
          </cell>
          <cell r="M25">
            <v>39.908000000000008</v>
          </cell>
          <cell r="N25">
            <v>122.85400000000001</v>
          </cell>
          <cell r="O25">
            <v>16.999000000000002</v>
          </cell>
          <cell r="P25">
            <v>0.2209999999999992</v>
          </cell>
          <cell r="Q25">
            <v>18.294000000000004</v>
          </cell>
          <cell r="R25">
            <v>-0.50300000000000011</v>
          </cell>
          <cell r="S25">
            <v>35.01100000000001</v>
          </cell>
          <cell r="T25">
            <v>5.6409999999999982</v>
          </cell>
          <cell r="U25">
            <v>9.7140000000000022</v>
          </cell>
          <cell r="V25">
            <v>37.516000000000005</v>
          </cell>
          <cell r="W25">
            <v>20.809000000000005</v>
          </cell>
          <cell r="X25">
            <v>73.680000000000007</v>
          </cell>
          <cell r="Y25">
            <v>21.161000000000001</v>
          </cell>
          <cell r="Z25">
            <v>2.4550000000000001</v>
          </cell>
          <cell r="AA25">
            <v>10.006</v>
          </cell>
          <cell r="AB25">
            <v>11.633000000000003</v>
          </cell>
          <cell r="AC25">
            <v>45.255000000000003</v>
          </cell>
          <cell r="AD25">
            <v>6.580000000000001</v>
          </cell>
          <cell r="AE25">
            <v>32.168999999999997</v>
          </cell>
          <cell r="AF25">
            <v>26.992999999999999</v>
          </cell>
          <cell r="AG25">
            <v>23.408000000000005</v>
          </cell>
          <cell r="AH25">
            <v>89.149999999999991</v>
          </cell>
          <cell r="AI25">
            <v>35.010999999999996</v>
          </cell>
          <cell r="AJ25">
            <v>28.372999999999998</v>
          </cell>
        </row>
        <row r="26">
          <cell r="D26">
            <v>151.19999999999999</v>
          </cell>
          <cell r="E26">
            <v>40.1</v>
          </cell>
          <cell r="F26">
            <v>23.1</v>
          </cell>
          <cell r="G26">
            <v>27</v>
          </cell>
          <cell r="H26">
            <v>44.7</v>
          </cell>
          <cell r="I26">
            <v>134.9</v>
          </cell>
          <cell r="J26">
            <v>27.811</v>
          </cell>
          <cell r="K26">
            <v>83.445999999999998</v>
          </cell>
          <cell r="L26">
            <v>58.938000000000002</v>
          </cell>
          <cell r="M26">
            <v>49.308000000000007</v>
          </cell>
          <cell r="N26">
            <v>219.50299999999999</v>
          </cell>
          <cell r="O26">
            <v>17.867000000000001</v>
          </cell>
          <cell r="P26">
            <v>5.5619999999999994</v>
          </cell>
          <cell r="Q26">
            <v>20.858000000000004</v>
          </cell>
          <cell r="R26">
            <v>60.734000000000002</v>
          </cell>
          <cell r="S26">
            <v>105.02100000000002</v>
          </cell>
          <cell r="T26">
            <v>9.4999999999999982</v>
          </cell>
          <cell r="U26">
            <v>14.373000000000001</v>
          </cell>
          <cell r="V26">
            <v>41.356000000000002</v>
          </cell>
          <cell r="W26">
            <v>30.549000000000003</v>
          </cell>
          <cell r="X26">
            <v>95.778000000000006</v>
          </cell>
          <cell r="Y26">
            <v>27.121000000000002</v>
          </cell>
          <cell r="Z26">
            <v>10.295</v>
          </cell>
          <cell r="AA26">
            <v>14.556000000000001</v>
          </cell>
          <cell r="AB26">
            <v>18.511000000000003</v>
          </cell>
          <cell r="AC26">
            <v>70.483000000000004</v>
          </cell>
          <cell r="AD26">
            <v>11.222000000000001</v>
          </cell>
          <cell r="AE26">
            <v>38.808999999999997</v>
          </cell>
          <cell r="AF26">
            <v>32.555</v>
          </cell>
          <cell r="AG26">
            <v>36.519000000000005</v>
          </cell>
          <cell r="AH26">
            <v>119.105</v>
          </cell>
          <cell r="AI26">
            <v>69.44</v>
          </cell>
          <cell r="AJ26">
            <v>52.48</v>
          </cell>
        </row>
        <row r="27">
          <cell r="D27">
            <v>0</v>
          </cell>
          <cell r="E27">
            <v>-63.104999999999997</v>
          </cell>
          <cell r="F27">
            <v>-5.5339999999999998</v>
          </cell>
          <cell r="G27">
            <v>-5.35</v>
          </cell>
          <cell r="H27">
            <v>-16.7</v>
          </cell>
          <cell r="I27">
            <v>-90.688999999999993</v>
          </cell>
          <cell r="J27">
            <v>-10.099</v>
          </cell>
          <cell r="K27">
            <v>-77.05</v>
          </cell>
          <cell r="L27">
            <v>-0.1</v>
          </cell>
          <cell r="M27">
            <v>-9.4</v>
          </cell>
          <cell r="N27">
            <v>-96.649000000000001</v>
          </cell>
          <cell r="O27">
            <v>-0.86799999999999999</v>
          </cell>
          <cell r="P27">
            <v>-5.3410000000000002</v>
          </cell>
          <cell r="Q27">
            <v>-2.5640000000000001</v>
          </cell>
          <cell r="R27">
            <v>-61.237000000000002</v>
          </cell>
          <cell r="S27">
            <v>-70.010000000000005</v>
          </cell>
          <cell r="T27">
            <v>-3.859</v>
          </cell>
          <cell r="U27">
            <v>-4.6589999999999998</v>
          </cell>
          <cell r="V27">
            <v>-3.84</v>
          </cell>
          <cell r="W27">
            <v>-9.74</v>
          </cell>
          <cell r="X27">
            <v>-22.097999999999999</v>
          </cell>
          <cell r="Y27">
            <v>-5.96</v>
          </cell>
          <cell r="Z27">
            <v>-7.84</v>
          </cell>
          <cell r="AA27">
            <v>-4.55</v>
          </cell>
          <cell r="AB27">
            <v>-6.8780000000000001</v>
          </cell>
          <cell r="AC27">
            <v>-25.228000000000002</v>
          </cell>
          <cell r="AD27">
            <v>-4.6420000000000003</v>
          </cell>
          <cell r="AE27">
            <v>-6.6400000000000006</v>
          </cell>
          <cell r="AF27">
            <v>-5.5620000000000012</v>
          </cell>
          <cell r="AG27">
            <v>-13.111000000000001</v>
          </cell>
          <cell r="AH27">
            <v>-29.955000000000002</v>
          </cell>
          <cell r="AI27">
            <v>-34.429000000000002</v>
          </cell>
          <cell r="AJ27">
            <v>-24.106999999999999</v>
          </cell>
        </row>
        <row r="28">
          <cell r="D28">
            <v>50.977000000000068</v>
          </cell>
          <cell r="E28">
            <v>73.139999999999986</v>
          </cell>
          <cell r="F28">
            <v>27.839999999999986</v>
          </cell>
          <cell r="G28">
            <v>19.669999999999995</v>
          </cell>
          <cell r="H28">
            <v>78.88</v>
          </cell>
          <cell r="I28">
            <v>199.52999999999997</v>
          </cell>
          <cell r="J28">
            <v>44.689999999999976</v>
          </cell>
          <cell r="K28">
            <v>40.86</v>
          </cell>
          <cell r="L28">
            <v>16.029999999999973</v>
          </cell>
          <cell r="M28">
            <v>42.679999999999993</v>
          </cell>
          <cell r="N28">
            <v>144.25999999999993</v>
          </cell>
          <cell r="O28">
            <v>-27.878999999999994</v>
          </cell>
          <cell r="P28">
            <v>34.89800000000001</v>
          </cell>
          <cell r="Q28">
            <v>55.884</v>
          </cell>
          <cell r="R28">
            <v>89.858000000000018</v>
          </cell>
          <cell r="S28">
            <v>152.76100000000002</v>
          </cell>
          <cell r="T28">
            <v>20.507823750000007</v>
          </cell>
          <cell r="U28">
            <v>-16.328828125000001</v>
          </cell>
          <cell r="V28">
            <v>23.114981749999984</v>
          </cell>
          <cell r="W28">
            <v>58.374147874999991</v>
          </cell>
          <cell r="X28">
            <v>85.668125249999974</v>
          </cell>
          <cell r="Y28">
            <v>2.9086499999999944</v>
          </cell>
          <cell r="Z28">
            <v>30.817499999999985</v>
          </cell>
          <cell r="AA28">
            <v>19.398899999999998</v>
          </cell>
          <cell r="AB28">
            <v>47.673575160300054</v>
          </cell>
          <cell r="AC28">
            <v>100.79862516030002</v>
          </cell>
          <cell r="AD28">
            <v>4.3026640472875002</v>
          </cell>
          <cell r="AE28">
            <v>-13.040447279647431</v>
          </cell>
          <cell r="AF28">
            <v>4.1728866051401781</v>
          </cell>
          <cell r="AG28">
            <v>-12.522552769841177</v>
          </cell>
          <cell r="AH28">
            <v>-17.087449397060929</v>
          </cell>
          <cell r="AI28">
            <v>32.352860704402943</v>
          </cell>
          <cell r="AJ28">
            <v>13.569146980611841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-58.6</v>
          </cell>
          <cell r="P29">
            <v>1.45</v>
          </cell>
          <cell r="Q29">
            <v>-5.94</v>
          </cell>
          <cell r="R29">
            <v>19.82</v>
          </cell>
          <cell r="S29">
            <v>-43.269999999999996</v>
          </cell>
          <cell r="T29">
            <v>4.7640000000000002</v>
          </cell>
          <cell r="U29">
            <v>-17.54</v>
          </cell>
          <cell r="V29">
            <v>-0.28000000000000003</v>
          </cell>
          <cell r="W29">
            <v>28.63</v>
          </cell>
          <cell r="X29">
            <v>15.574</v>
          </cell>
          <cell r="Y29">
            <v>-24.6</v>
          </cell>
          <cell r="Z29">
            <v>2.4</v>
          </cell>
          <cell r="AA29">
            <v>6.43</v>
          </cell>
          <cell r="AB29">
            <v>27.103000000000002</v>
          </cell>
          <cell r="AC29">
            <v>11.332999999999998</v>
          </cell>
          <cell r="AD29">
            <v>-31.409090909090907</v>
          </cell>
          <cell r="AE29">
            <v>-41.498181818181813</v>
          </cell>
          <cell r="AF29">
            <v>-1.4981818181818198</v>
          </cell>
          <cell r="AG29">
            <v>-1.4981818181818198</v>
          </cell>
          <cell r="AH29">
            <v>-75.903636363636366</v>
          </cell>
        </row>
        <row r="30">
          <cell r="D30">
            <v>0</v>
          </cell>
          <cell r="E30">
            <v>0.27999999999999936</v>
          </cell>
          <cell r="F30">
            <v>4.6100000000000012</v>
          </cell>
          <cell r="G30">
            <v>-7.08</v>
          </cell>
          <cell r="H30">
            <v>35.699999999999996</v>
          </cell>
          <cell r="I30">
            <v>33.51</v>
          </cell>
          <cell r="J30">
            <v>-0.80999999999999961</v>
          </cell>
          <cell r="K30">
            <v>11.73</v>
          </cell>
          <cell r="L30">
            <v>-9.94</v>
          </cell>
          <cell r="M30">
            <v>10.49</v>
          </cell>
          <cell r="N30">
            <v>11.470000000000002</v>
          </cell>
          <cell r="O30">
            <v>7.29</v>
          </cell>
          <cell r="P30">
            <v>-2.95</v>
          </cell>
          <cell r="Q30">
            <v>-1.65</v>
          </cell>
          <cell r="R30">
            <v>27.470000000000002</v>
          </cell>
          <cell r="S30">
            <v>30.160000000000004</v>
          </cell>
          <cell r="T30">
            <v>-6.34</v>
          </cell>
          <cell r="U30">
            <v>-7.6</v>
          </cell>
          <cell r="V30">
            <v>-11.959999999999997</v>
          </cell>
          <cell r="W30">
            <v>2.6299999999999994</v>
          </cell>
          <cell r="X30">
            <v>-23.27</v>
          </cell>
          <cell r="Y30">
            <v>1.6099999999999999</v>
          </cell>
          <cell r="Z30">
            <v>2.1300000000000008</v>
          </cell>
          <cell r="AA30">
            <v>-20.28</v>
          </cell>
          <cell r="AB30">
            <v>-0.30000000000000071</v>
          </cell>
          <cell r="AC30">
            <v>-16.84</v>
          </cell>
          <cell r="AD30">
            <v>1</v>
          </cell>
          <cell r="AE30">
            <v>-0.5</v>
          </cell>
          <cell r="AF30">
            <v>-0.5</v>
          </cell>
          <cell r="AG30">
            <v>-2</v>
          </cell>
          <cell r="AH30">
            <v>-2</v>
          </cell>
        </row>
        <row r="31">
          <cell r="D31">
            <v>50.977000000000068</v>
          </cell>
          <cell r="E31">
            <v>72.859999999999985</v>
          </cell>
          <cell r="F31">
            <v>23.229999999999983</v>
          </cell>
          <cell r="G31">
            <v>26.749999999999993</v>
          </cell>
          <cell r="H31">
            <v>43.18</v>
          </cell>
          <cell r="I31">
            <v>166.01999999999998</v>
          </cell>
          <cell r="J31">
            <v>45.499999999999979</v>
          </cell>
          <cell r="K31">
            <v>29.13</v>
          </cell>
          <cell r="L31">
            <v>25.96999999999997</v>
          </cell>
          <cell r="M31">
            <v>32.189999999999991</v>
          </cell>
          <cell r="N31">
            <v>132.78999999999994</v>
          </cell>
          <cell r="O31">
            <v>23.431000000000008</v>
          </cell>
          <cell r="P31">
            <v>36.39800000000001</v>
          </cell>
          <cell r="Q31">
            <v>63.473999999999997</v>
          </cell>
          <cell r="R31">
            <v>42.568000000000012</v>
          </cell>
          <cell r="S31">
            <v>165.87100000000004</v>
          </cell>
          <cell r="T31">
            <v>22.083823750000008</v>
          </cell>
          <cell r="U31">
            <v>8.8111718749999977</v>
          </cell>
          <cell r="V31">
            <v>35.354981749999979</v>
          </cell>
          <cell r="W31">
            <v>27.114147874999993</v>
          </cell>
          <cell r="X31">
            <v>93.364125249999972</v>
          </cell>
          <cell r="Y31">
            <v>25.898649999999996</v>
          </cell>
          <cell r="Z31">
            <v>26.287499999999987</v>
          </cell>
          <cell r="AA31">
            <v>33.248899999999999</v>
          </cell>
          <cell r="AB31">
            <v>20.870575160300053</v>
          </cell>
          <cell r="AC31">
            <v>106.30562516030004</v>
          </cell>
          <cell r="AD31">
            <v>34.711754956378407</v>
          </cell>
          <cell r="AE31">
            <v>28.957734538534382</v>
          </cell>
          <cell r="AF31">
            <v>6.1710684233219979</v>
          </cell>
          <cell r="AG31">
            <v>-9.0243709516593569</v>
          </cell>
          <cell r="AH31">
            <v>60.816186966575437</v>
          </cell>
        </row>
        <row r="32">
          <cell r="D32">
            <v>59</v>
          </cell>
          <cell r="E32">
            <v>7</v>
          </cell>
          <cell r="F32">
            <v>15</v>
          </cell>
          <cell r="G32">
            <v>13</v>
          </cell>
          <cell r="H32">
            <v>18</v>
          </cell>
          <cell r="I32">
            <v>53</v>
          </cell>
          <cell r="J32">
            <v>21.4</v>
          </cell>
          <cell r="K32">
            <v>8.9</v>
          </cell>
          <cell r="L32">
            <v>17.299999999999997</v>
          </cell>
          <cell r="M32">
            <v>4.8999999999999995</v>
          </cell>
          <cell r="N32">
            <v>52.499999999999993</v>
          </cell>
          <cell r="O32">
            <v>11.73</v>
          </cell>
          <cell r="P32">
            <v>18.79</v>
          </cell>
          <cell r="Q32">
            <v>38.590000000000003</v>
          </cell>
          <cell r="R32">
            <v>22.608000000000001</v>
          </cell>
          <cell r="S32">
            <v>91.718000000000004</v>
          </cell>
          <cell r="T32">
            <v>11.213620000000002</v>
          </cell>
          <cell r="U32">
            <v>0.62779999999999792</v>
          </cell>
          <cell r="V32">
            <v>13.142879999999998</v>
          </cell>
          <cell r="W32">
            <v>10.34376</v>
          </cell>
          <cell r="X32">
            <v>35.328059999999994</v>
          </cell>
          <cell r="Y32">
            <v>12.883650000000003</v>
          </cell>
          <cell r="Z32">
            <v>21.962499999999995</v>
          </cell>
          <cell r="AA32">
            <v>20.090900000000001</v>
          </cell>
          <cell r="AB32">
            <v>9.6926948129743327</v>
          </cell>
          <cell r="AC32">
            <v>64.629744812974337</v>
          </cell>
          <cell r="AD32">
            <v>10.391984044287497</v>
          </cell>
          <cell r="AE32">
            <v>11.642655660034379</v>
          </cell>
          <cell r="AF32">
            <v>12.696123656321998</v>
          </cell>
          <cell r="AG32">
            <v>13.567667059640646</v>
          </cell>
          <cell r="AH32">
            <v>66.826494323383471</v>
          </cell>
        </row>
        <row r="34">
          <cell r="D34">
            <v>17.177000000000021</v>
          </cell>
          <cell r="E34">
            <v>-4.5164014274385664</v>
          </cell>
          <cell r="F34">
            <v>-13.358488750683406</v>
          </cell>
          <cell r="G34">
            <v>-16.578750000000007</v>
          </cell>
          <cell r="H34">
            <v>25.721499999999978</v>
          </cell>
          <cell r="I34">
            <v>-8.7321401781219379</v>
          </cell>
          <cell r="J34">
            <v>-22.306909200000064</v>
          </cell>
          <cell r="K34">
            <v>-2.4043770999999907</v>
          </cell>
          <cell r="L34">
            <v>49.944585300000014</v>
          </cell>
          <cell r="M34">
            <v>13.912588400000033</v>
          </cell>
          <cell r="N34">
            <v>39.145887399999992</v>
          </cell>
          <cell r="O34">
            <v>-8.7342937999999748</v>
          </cell>
          <cell r="P34">
            <v>-4.81573999999938E-2</v>
          </cell>
          <cell r="Q34">
            <v>-5.268380300000004</v>
          </cell>
          <cell r="R34">
            <v>13.904051800000019</v>
          </cell>
          <cell r="S34">
            <v>-0.14677969999985407</v>
          </cell>
          <cell r="T34">
            <v>-11.910578384289117</v>
          </cell>
          <cell r="U34">
            <v>-23.742492472400698</v>
          </cell>
          <cell r="V34">
            <v>25.971534979008709</v>
          </cell>
          <cell r="W34">
            <v>2.6197465118179082</v>
          </cell>
          <cell r="X34">
            <v>-7.0617893658631488</v>
          </cell>
          <cell r="Y34">
            <v>-13.734309882624231</v>
          </cell>
          <cell r="Z34">
            <v>4.0158818881025695</v>
          </cell>
          <cell r="AA34">
            <v>8.5900202756816952</v>
          </cell>
          <cell r="AB34">
            <v>29.207215387809072</v>
          </cell>
          <cell r="AC34">
            <v>28.078807668969105</v>
          </cell>
          <cell r="AD34">
            <v>-18.881445460829426</v>
          </cell>
          <cell r="AE34">
            <v>12.129300113668137</v>
          </cell>
          <cell r="AF34">
            <v>11.847879897084695</v>
          </cell>
          <cell r="AG34">
            <v>17.794929653888602</v>
          </cell>
          <cell r="AH34">
            <v>22.890664203812008</v>
          </cell>
          <cell r="AI34">
            <v>32.18137107444295</v>
          </cell>
          <cell r="AJ34">
            <v>-13.010115272855899</v>
          </cell>
        </row>
        <row r="36">
          <cell r="D36">
            <v>-74.69</v>
          </cell>
          <cell r="E36">
            <v>-23.889999999999997</v>
          </cell>
          <cell r="F36">
            <v>8.41</v>
          </cell>
          <cell r="G36">
            <v>17.990000000000002</v>
          </cell>
          <cell r="H36">
            <v>-61.37</v>
          </cell>
          <cell r="I36">
            <v>-58.859999999999992</v>
          </cell>
          <cell r="J36">
            <v>19.57</v>
          </cell>
          <cell r="K36">
            <v>-23.110000000000003</v>
          </cell>
          <cell r="L36">
            <v>-53.269999999999996</v>
          </cell>
          <cell r="M36">
            <v>-14.149999999999999</v>
          </cell>
          <cell r="N36">
            <v>-70.960000000000008</v>
          </cell>
          <cell r="O36">
            <v>-18.599999999999998</v>
          </cell>
          <cell r="P36">
            <v>6.22</v>
          </cell>
          <cell r="Q36">
            <v>-10.430000000000001</v>
          </cell>
          <cell r="R36">
            <v>-29.660000000000004</v>
          </cell>
          <cell r="S36">
            <v>-52.470000000000006</v>
          </cell>
          <cell r="T36">
            <v>8.89</v>
          </cell>
          <cell r="U36">
            <v>23.02</v>
          </cell>
          <cell r="V36">
            <v>-35.94</v>
          </cell>
          <cell r="W36">
            <v>-16.559999999999999</v>
          </cell>
          <cell r="X36">
            <v>-20.589999999999996</v>
          </cell>
          <cell r="Y36">
            <v>12.027838248511962</v>
          </cell>
          <cell r="Z36">
            <v>3.825000000000462</v>
          </cell>
          <cell r="AA36">
            <v>-9.3245295164003696</v>
          </cell>
          <cell r="AB36">
            <v>-25.482878312500002</v>
          </cell>
          <cell r="AC36">
            <v>-18.954569580387947</v>
          </cell>
          <cell r="AD36">
            <v>10.089319997</v>
          </cell>
          <cell r="AE36">
            <v>-8.3575970603181844</v>
          </cell>
          <cell r="AF36">
            <v>-19.47676294881818</v>
          </cell>
          <cell r="AG36">
            <v>-11.950480170518182</v>
          </cell>
          <cell r="AH36">
            <v>-29.695520182654548</v>
          </cell>
          <cell r="AI36">
            <v>-1.1851382000000275</v>
          </cell>
          <cell r="AJ36">
            <v>-2.5879304999999047</v>
          </cell>
        </row>
        <row r="37">
          <cell r="D37">
            <v>46.64</v>
          </cell>
          <cell r="E37">
            <v>24.740000000000002</v>
          </cell>
          <cell r="F37">
            <v>-0.02</v>
          </cell>
          <cell r="G37">
            <v>-0.13</v>
          </cell>
          <cell r="H37">
            <v>29.3</v>
          </cell>
          <cell r="I37">
            <v>53.89</v>
          </cell>
          <cell r="J37">
            <v>0</v>
          </cell>
          <cell r="K37">
            <v>23.66</v>
          </cell>
          <cell r="L37">
            <v>0.02</v>
          </cell>
          <cell r="M37">
            <v>-0.15</v>
          </cell>
          <cell r="N37">
            <v>23.53</v>
          </cell>
          <cell r="O37">
            <v>23.26</v>
          </cell>
          <cell r="P37">
            <v>-2.7800000000000002</v>
          </cell>
          <cell r="Q37">
            <v>-0.16</v>
          </cell>
          <cell r="R37">
            <v>28.31</v>
          </cell>
          <cell r="S37">
            <v>48.629999999999995</v>
          </cell>
          <cell r="T37">
            <v>-2.3060937500000005</v>
          </cell>
          <cell r="U37">
            <v>-4.2561718749999997</v>
          </cell>
          <cell r="V37">
            <v>-1.5030937500000003</v>
          </cell>
          <cell r="W37">
            <v>23.233828124999999</v>
          </cell>
          <cell r="X37">
            <v>15.168468749999999</v>
          </cell>
          <cell r="Y37">
            <v>-3.7363570614000001</v>
          </cell>
          <cell r="Z37">
            <v>-2.3199999999999998</v>
          </cell>
          <cell r="AA37">
            <v>-5.1753999999999998</v>
          </cell>
          <cell r="AB37">
            <v>-3.6671484375000003</v>
          </cell>
          <cell r="AC37">
            <v>-14.8989054989</v>
          </cell>
          <cell r="AD37">
            <v>12.196796875</v>
          </cell>
          <cell r="AE37">
            <v>-0.83220312499999993</v>
          </cell>
          <cell r="AF37">
            <v>9.998153125</v>
          </cell>
          <cell r="AG37">
            <v>-0.83220312499999993</v>
          </cell>
          <cell r="AH37">
            <v>20.53054375</v>
          </cell>
          <cell r="AI37">
            <v>7.7366202000000008</v>
          </cell>
          <cell r="AJ37">
            <v>3.3419385000000013</v>
          </cell>
        </row>
        <row r="38">
          <cell r="D38">
            <v>46.4</v>
          </cell>
          <cell r="E38">
            <v>24.8</v>
          </cell>
          <cell r="F38">
            <v>0</v>
          </cell>
          <cell r="G38">
            <v>0</v>
          </cell>
          <cell r="H38">
            <v>24.3</v>
          </cell>
          <cell r="I38">
            <v>49.1</v>
          </cell>
          <cell r="J38">
            <v>0</v>
          </cell>
          <cell r="K38">
            <v>23.53</v>
          </cell>
          <cell r="L38">
            <v>0</v>
          </cell>
          <cell r="M38">
            <v>0</v>
          </cell>
          <cell r="N38">
            <v>23.53</v>
          </cell>
          <cell r="O38">
            <v>22.78</v>
          </cell>
          <cell r="P38">
            <v>0</v>
          </cell>
          <cell r="Q38">
            <v>0</v>
          </cell>
          <cell r="R38">
            <v>28.77</v>
          </cell>
          <cell r="S38">
            <v>51.55</v>
          </cell>
          <cell r="T38">
            <v>-2.3160937500000003</v>
          </cell>
          <cell r="U38">
            <v>-4.2461718749999999</v>
          </cell>
          <cell r="V38">
            <v>-2.3160937500000003</v>
          </cell>
          <cell r="W38">
            <v>24.973828124999997</v>
          </cell>
          <cell r="X38">
            <v>16.095468749999995</v>
          </cell>
          <cell r="Y38">
            <v>-4.25</v>
          </cell>
          <cell r="Z38">
            <v>-2.3199999999999998</v>
          </cell>
          <cell r="AA38">
            <v>-6.18</v>
          </cell>
          <cell r="AB38">
            <v>-3.6671484375000003</v>
          </cell>
          <cell r="AC38">
            <v>-16.4171484375</v>
          </cell>
          <cell r="AD38">
            <v>11.196796875</v>
          </cell>
          <cell r="AE38">
            <v>-1.8322031249999999</v>
          </cell>
          <cell r="AF38">
            <v>8.998153125</v>
          </cell>
          <cell r="AG38">
            <v>-1.8322031249999999</v>
          </cell>
          <cell r="AH38">
            <v>16.53054375</v>
          </cell>
          <cell r="AI38">
            <v>7.7366202000000008</v>
          </cell>
          <cell r="AJ38">
            <v>3.3419385000000013</v>
          </cell>
        </row>
        <row r="39">
          <cell r="D39">
            <v>46.4</v>
          </cell>
          <cell r="E39">
            <v>24.8</v>
          </cell>
          <cell r="F39">
            <v>0</v>
          </cell>
          <cell r="G39">
            <v>0</v>
          </cell>
          <cell r="H39">
            <v>24.3</v>
          </cell>
          <cell r="I39">
            <v>49.1</v>
          </cell>
          <cell r="J39">
            <v>0</v>
          </cell>
          <cell r="K39">
            <v>23.53</v>
          </cell>
          <cell r="L39">
            <v>0</v>
          </cell>
          <cell r="M39">
            <v>0</v>
          </cell>
          <cell r="N39">
            <v>23.53</v>
          </cell>
          <cell r="O39">
            <v>22.78</v>
          </cell>
          <cell r="P39">
            <v>0</v>
          </cell>
          <cell r="Q39">
            <v>0</v>
          </cell>
          <cell r="R39">
            <v>29.34</v>
          </cell>
          <cell r="S39">
            <v>52.120000000000005</v>
          </cell>
          <cell r="T39">
            <v>0</v>
          </cell>
          <cell r="U39">
            <v>0</v>
          </cell>
          <cell r="V39">
            <v>0</v>
          </cell>
          <cell r="W39">
            <v>29.22</v>
          </cell>
          <cell r="X39">
            <v>29.22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13.029</v>
          </cell>
          <cell r="AE39">
            <v>0</v>
          </cell>
          <cell r="AF39">
            <v>13.029</v>
          </cell>
          <cell r="AG39">
            <v>0</v>
          </cell>
          <cell r="AH39">
            <v>26.058</v>
          </cell>
          <cell r="AI39">
            <v>26.058</v>
          </cell>
          <cell r="AJ39">
            <v>26.058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-0.56999999999999995</v>
          </cell>
          <cell r="S40">
            <v>-0.56999999999999995</v>
          </cell>
          <cell r="T40">
            <v>-2.3160937500000003</v>
          </cell>
          <cell r="U40">
            <v>-4.2461718749999999</v>
          </cell>
          <cell r="V40">
            <v>-2.3160937500000003</v>
          </cell>
          <cell r="W40">
            <v>-4.2461718749999999</v>
          </cell>
          <cell r="X40">
            <v>-13.12453125</v>
          </cell>
          <cell r="Y40">
            <v>-4.25</v>
          </cell>
          <cell r="Z40">
            <v>-2.3199999999999998</v>
          </cell>
          <cell r="AA40">
            <v>-6.18</v>
          </cell>
          <cell r="AB40">
            <v>-3.6671484375000003</v>
          </cell>
          <cell r="AC40">
            <v>-16.4171484375</v>
          </cell>
          <cell r="AD40">
            <v>-1.8322031249999999</v>
          </cell>
          <cell r="AE40">
            <v>-1.8322031249999999</v>
          </cell>
          <cell r="AF40">
            <v>-4.0308468749999999</v>
          </cell>
          <cell r="AG40">
            <v>-1.8322031249999999</v>
          </cell>
          <cell r="AH40">
            <v>-9.5274562500000002</v>
          </cell>
          <cell r="AI40">
            <v>-18.321379799999999</v>
          </cell>
          <cell r="AJ40">
            <v>-22.716061499999999</v>
          </cell>
        </row>
        <row r="41">
          <cell r="D41">
            <v>0.24</v>
          </cell>
          <cell r="E41">
            <v>-0.06</v>
          </cell>
          <cell r="F41">
            <v>-0.02</v>
          </cell>
          <cell r="G41">
            <v>-0.13</v>
          </cell>
          <cell r="H41">
            <v>5</v>
          </cell>
          <cell r="I41">
            <v>4.79</v>
          </cell>
          <cell r="J41">
            <v>0</v>
          </cell>
          <cell r="K41">
            <v>0.13</v>
          </cell>
          <cell r="L41">
            <v>0.02</v>
          </cell>
          <cell r="M41">
            <v>-0.15</v>
          </cell>
          <cell r="N41">
            <v>0</v>
          </cell>
          <cell r="O41">
            <v>0.48</v>
          </cell>
          <cell r="P41">
            <v>-2.7800000000000002</v>
          </cell>
          <cell r="Q41">
            <v>-0.16</v>
          </cell>
          <cell r="R41">
            <v>-0.46</v>
          </cell>
          <cell r="S41">
            <v>-2.9200000000000004</v>
          </cell>
          <cell r="T41">
            <v>0.01</v>
          </cell>
          <cell r="U41">
            <v>-0.01</v>
          </cell>
          <cell r="V41">
            <v>0.81299999999999994</v>
          </cell>
          <cell r="W41">
            <v>-1.74</v>
          </cell>
          <cell r="X41">
            <v>-0.92700000000000005</v>
          </cell>
          <cell r="Y41">
            <v>0.51364293859999999</v>
          </cell>
          <cell r="Z41">
            <v>0</v>
          </cell>
          <cell r="AA41">
            <v>1.0045999999999999</v>
          </cell>
          <cell r="AB41">
            <v>0</v>
          </cell>
          <cell r="AC41">
            <v>1.5182429385999998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4</v>
          </cell>
          <cell r="AI41">
            <v>0</v>
          </cell>
          <cell r="AJ41">
            <v>0</v>
          </cell>
        </row>
        <row r="43">
          <cell r="D43">
            <v>-10.872999999999976</v>
          </cell>
          <cell r="E43">
            <v>-3.6664014274385615</v>
          </cell>
          <cell r="F43">
            <v>-4.9684887506834059</v>
          </cell>
          <cell r="G43">
            <v>1.2812499999999956</v>
          </cell>
          <cell r="H43">
            <v>-6.3485000000000191</v>
          </cell>
          <cell r="I43">
            <v>-13.70214017812199</v>
          </cell>
          <cell r="J43">
            <v>-2.7369092000000634</v>
          </cell>
          <cell r="K43">
            <v>-1.8543770999999936</v>
          </cell>
          <cell r="L43">
            <v>-3.3054146999999818</v>
          </cell>
          <cell r="M43">
            <v>-0.38741159999996599</v>
          </cell>
          <cell r="N43">
            <v>-8.2841126000000056</v>
          </cell>
          <cell r="O43">
            <v>-4.0742937999999711</v>
          </cell>
          <cell r="P43">
            <v>3.3918426000000057</v>
          </cell>
          <cell r="Q43">
            <v>-15.858380300000006</v>
          </cell>
          <cell r="R43">
            <v>12.554051800000014</v>
          </cell>
          <cell r="S43">
            <v>-3.986779699999957</v>
          </cell>
          <cell r="T43">
            <v>-5.326672134289117</v>
          </cell>
          <cell r="U43">
            <v>-4.9786643474006986</v>
          </cell>
          <cell r="V43">
            <v>-11.471558770991289</v>
          </cell>
          <cell r="W43">
            <v>9.2935746368179082</v>
          </cell>
          <cell r="X43">
            <v>-12.483320615863196</v>
          </cell>
          <cell r="Y43">
            <v>-5.4428286955122687</v>
          </cell>
          <cell r="Z43">
            <v>5.5208818881030322</v>
          </cell>
          <cell r="AA43">
            <v>-5.9099092407186742</v>
          </cell>
          <cell r="AB43">
            <v>5.7188637809069132E-2</v>
          </cell>
          <cell r="AC43">
            <v>-5.7746674103188411</v>
          </cell>
          <cell r="AD43">
            <v>3.4046714111705754</v>
          </cell>
          <cell r="AE43">
            <v>2.9394999283499526</v>
          </cell>
          <cell r="AF43">
            <v>2.3692700732665148</v>
          </cell>
          <cell r="AG43">
            <v>5.0122463583704207</v>
          </cell>
          <cell r="AH43">
            <v>13.725687771157464</v>
          </cell>
          <cell r="AI43">
            <v>38.732853074442929</v>
          </cell>
          <cell r="AJ43">
            <v>-12.256107272855802</v>
          </cell>
        </row>
        <row r="45">
          <cell r="D45">
            <v>11.121699999999983</v>
          </cell>
          <cell r="E45">
            <v>3.6064014274385556</v>
          </cell>
          <cell r="F45">
            <v>4.948488750683417</v>
          </cell>
          <cell r="G45">
            <v>-1.4112499999999315</v>
          </cell>
          <cell r="H45">
            <v>6.3585000000000491</v>
          </cell>
          <cell r="I45">
            <v>13.50214017812209</v>
          </cell>
          <cell r="J45">
            <v>2.6899092000000735</v>
          </cell>
          <cell r="K45">
            <v>1.984377099999989</v>
          </cell>
          <cell r="L45">
            <v>3.3674146999999479</v>
          </cell>
          <cell r="M45">
            <v>0.23731159999992713</v>
          </cell>
          <cell r="N45">
            <v>8.2790125999999375</v>
          </cell>
          <cell r="O45">
            <v>4.554293799999968</v>
          </cell>
          <cell r="P45">
            <v>-3.6718425999999909</v>
          </cell>
          <cell r="Q45">
            <v>15.698380300000011</v>
          </cell>
          <cell r="R45">
            <v>-13.014051799999976</v>
          </cell>
          <cell r="S45">
            <v>3.5667797000000121</v>
          </cell>
          <cell r="T45">
            <v>5.3366721342890973</v>
          </cell>
          <cell r="U45">
            <v>4.9786643474007022</v>
          </cell>
          <cell r="V45">
            <v>11.471558770991209</v>
          </cell>
          <cell r="W45">
            <v>-9.2935746368179082</v>
          </cell>
          <cell r="X45">
            <v>12.493320615863098</v>
          </cell>
          <cell r="Y45">
            <v>5.4043098826241804</v>
          </cell>
          <cell r="Z45">
            <v>-5.5658818881025667</v>
          </cell>
          <cell r="AA45">
            <v>5.9822547243182598</v>
          </cell>
          <cell r="AB45">
            <v>0</v>
          </cell>
          <cell r="AC45">
            <v>5.8206827188398735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7">
          <cell r="D47">
            <v>0.24870000000000658</v>
          </cell>
          <cell r="E47">
            <v>-6.0000000000005826E-2</v>
          </cell>
          <cell r="F47">
            <v>-1.9999999999988916E-2</v>
          </cell>
          <cell r="G47">
            <v>-0.12999999999993594</v>
          </cell>
          <cell r="H47">
            <v>1.0000000000029985E-2</v>
          </cell>
          <cell r="I47">
            <v>-0.1999999999999007</v>
          </cell>
          <cell r="J47">
            <v>-4.6999999999989939E-2</v>
          </cell>
          <cell r="K47">
            <v>0.12999999999999545</v>
          </cell>
          <cell r="L47">
            <v>6.1999999999966082E-2</v>
          </cell>
          <cell r="M47">
            <v>-0.15010000000003887</v>
          </cell>
          <cell r="N47">
            <v>-5.1000000000672729E-3</v>
          </cell>
          <cell r="O47">
            <v>0.47999999999999687</v>
          </cell>
          <cell r="P47">
            <v>-0.27999999999998515</v>
          </cell>
          <cell r="Q47">
            <v>-0.15999999999999481</v>
          </cell>
          <cell r="R47">
            <v>-0.45999999999996177</v>
          </cell>
          <cell r="S47">
            <v>-0.41999999999994486</v>
          </cell>
          <cell r="T47">
            <v>9.9999999999802469E-3</v>
          </cell>
          <cell r="U47">
            <v>0</v>
          </cell>
          <cell r="V47">
            <v>-7.9936057773011271E-14</v>
          </cell>
          <cell r="W47">
            <v>0</v>
          </cell>
          <cell r="X47">
            <v>9.9999999999003109E-3</v>
          </cell>
          <cell r="Y47">
            <v>-3.8518812888088227E-2</v>
          </cell>
          <cell r="Z47">
            <v>-4.4999999999534523E-2</v>
          </cell>
          <cell r="AA47">
            <v>7.2345483599585592E-2</v>
          </cell>
          <cell r="AB47">
            <v>5.7188637809069132E-2</v>
          </cell>
          <cell r="AC47">
            <v>4.6015308521031972E-2</v>
          </cell>
          <cell r="AD47">
            <v>3.4046714111705754</v>
          </cell>
          <cell r="AE47">
            <v>2.9394999283499526</v>
          </cell>
          <cell r="AF47">
            <v>2.3692700732665148</v>
          </cell>
          <cell r="AG47">
            <v>5.0122463583704207</v>
          </cell>
          <cell r="AH47">
            <v>13.725687771157464</v>
          </cell>
          <cell r="AI47">
            <v>38.732853074442929</v>
          </cell>
          <cell r="AJ47">
            <v>-12.256107272855802</v>
          </cell>
        </row>
        <row r="51">
          <cell r="D51">
            <v>-16.971087160450281</v>
          </cell>
          <cell r="E51">
            <v>-17.276064365692044</v>
          </cell>
          <cell r="F51">
            <v>-17.054115696880913</v>
          </cell>
          <cell r="G51">
            <v>-15.163511923386439</v>
          </cell>
          <cell r="H51">
            <v>-23.08767129149615</v>
          </cell>
          <cell r="I51">
            <v>-18.175042841515911</v>
          </cell>
          <cell r="J51">
            <v>-25.340258254373659</v>
          </cell>
          <cell r="K51">
            <v>-16.752571883667017</v>
          </cell>
          <cell r="L51">
            <v>-11.255569150673091</v>
          </cell>
          <cell r="M51">
            <v>-21.770108984233676</v>
          </cell>
          <cell r="N51">
            <v>-18.708441051894564</v>
          </cell>
          <cell r="O51">
            <v>-19.59536371514012</v>
          </cell>
          <cell r="P51">
            <v>-13.787083766113426</v>
          </cell>
          <cell r="Q51">
            <v>-19.726372078257988</v>
          </cell>
          <cell r="R51">
            <v>-31.515469346439129</v>
          </cell>
          <cell r="S51">
            <v>-21.27207934464727</v>
          </cell>
          <cell r="T51">
            <v>-13.023264043667643</v>
          </cell>
          <cell r="U51">
            <v>-14.302489203167918</v>
          </cell>
          <cell r="V51">
            <v>-14.468009725842053</v>
          </cell>
          <cell r="W51">
            <v>-24.468245887245715</v>
          </cell>
          <cell r="X51">
            <v>-16.632629811112828</v>
          </cell>
          <cell r="AC51">
            <v>-14.509666711779786</v>
          </cell>
          <cell r="AH51">
            <v>-14.588503222906141</v>
          </cell>
          <cell r="AI51">
            <v>-11.62687545982056</v>
          </cell>
          <cell r="AJ51">
            <v>-9.3550704768790194</v>
          </cell>
        </row>
        <row r="52">
          <cell r="D52">
            <v>-28.620883219210629</v>
          </cell>
          <cell r="E52">
            <v>-24.421163764493432</v>
          </cell>
          <cell r="F52">
            <v>-23.192693201491725</v>
          </cell>
          <cell r="G52">
            <v>-23.546068965775309</v>
          </cell>
          <cell r="H52">
            <v>-30.678946829509446</v>
          </cell>
          <cell r="I52">
            <v>-25.497004256448541</v>
          </cell>
          <cell r="J52">
            <v>-32.013697906625382</v>
          </cell>
          <cell r="K52">
            <v>-29.235438296907233</v>
          </cell>
          <cell r="L52">
            <v>-23.109141945746199</v>
          </cell>
          <cell r="M52">
            <v>-27.529628859350275</v>
          </cell>
          <cell r="N52">
            <v>-27.827699357001677</v>
          </cell>
          <cell r="O52">
            <v>-24.104003761999831</v>
          </cell>
          <cell r="P52">
            <v>-19.522017652795416</v>
          </cell>
          <cell r="Q52">
            <v>-26.325036748202095</v>
          </cell>
          <cell r="R52">
            <v>-38.319171798508961</v>
          </cell>
          <cell r="S52">
            <v>-27.228802774118773</v>
          </cell>
          <cell r="T52">
            <v>-17.574110243414495</v>
          </cell>
          <cell r="U52">
            <v>-19.973168378499935</v>
          </cell>
          <cell r="V52">
            <v>-20.011548427712633</v>
          </cell>
          <cell r="W52">
            <v>-28.983877802780739</v>
          </cell>
          <cell r="X52">
            <v>-21.714259625776432</v>
          </cell>
          <cell r="AC52">
            <v>-19.736717522962589</v>
          </cell>
          <cell r="AH52">
            <v>-19.849625951381579</v>
          </cell>
          <cell r="AI52">
            <v>-16.762040102421221</v>
          </cell>
          <cell r="AJ52">
            <v>-13.50982679700399</v>
          </cell>
        </row>
        <row r="53">
          <cell r="D53">
            <v>23.276276981979478</v>
          </cell>
          <cell r="I53">
            <v>23.019467273063658</v>
          </cell>
          <cell r="N53">
            <v>20.15235960053144</v>
          </cell>
          <cell r="S53">
            <v>37.638416988386709</v>
          </cell>
          <cell r="X53">
            <v>20.759607641955142</v>
          </cell>
          <cell r="AC53">
            <v>23.100091561071515</v>
          </cell>
          <cell r="AH53">
            <v>25.648937966077632</v>
          </cell>
          <cell r="AI53">
            <v>25.910472590678868</v>
          </cell>
          <cell r="AJ53">
            <v>25.79057262635509</v>
          </cell>
        </row>
        <row r="54">
          <cell r="D54">
            <v>-56.433508406325807</v>
          </cell>
          <cell r="I54">
            <v>-55.533299112635518</v>
          </cell>
          <cell r="N54">
            <v>-58.130210107253014</v>
          </cell>
          <cell r="S54">
            <v>-104.66250653386449</v>
          </cell>
          <cell r="X54">
            <v>-49.805327951398226</v>
          </cell>
          <cell r="AC54">
            <v>-50.129894262023697</v>
          </cell>
          <cell r="AH54">
            <v>-53.083763735835056</v>
          </cell>
          <cell r="AI54">
            <v>-49.461177169945863</v>
          </cell>
          <cell r="AJ54">
            <v>-45.400793586495212</v>
          </cell>
        </row>
        <row r="55">
          <cell r="D55">
            <v>110.03993791134999</v>
          </cell>
          <cell r="G55">
            <v>106.96599999999999</v>
          </cell>
          <cell r="H55">
            <v>168.40799999999999</v>
          </cell>
          <cell r="I55">
            <v>168.40799999999999</v>
          </cell>
          <cell r="J55">
            <v>148.46600000000001</v>
          </cell>
          <cell r="K55">
            <v>170.38499999999999</v>
          </cell>
          <cell r="L55">
            <v>225.37100000000001</v>
          </cell>
          <cell r="M55">
            <v>239.81299999999999</v>
          </cell>
          <cell r="N55">
            <v>239.81299999999999</v>
          </cell>
          <cell r="O55">
            <v>316.791</v>
          </cell>
          <cell r="P55">
            <v>308.899</v>
          </cell>
          <cell r="Q55">
            <v>262.03399999999999</v>
          </cell>
          <cell r="R55">
            <v>292.09199999999998</v>
          </cell>
          <cell r="S55">
            <v>292.09199999999998</v>
          </cell>
          <cell r="T55">
            <v>284.23399999999998</v>
          </cell>
          <cell r="U55">
            <v>259.64299999999997</v>
          </cell>
          <cell r="V55">
            <v>293.83600000000001</v>
          </cell>
          <cell r="W55">
            <v>304.61700000000002</v>
          </cell>
          <cell r="X55">
            <v>304.61700000000002</v>
          </cell>
          <cell r="Y55">
            <v>286.64499999999998</v>
          </cell>
          <cell r="Z55">
            <v>280.108</v>
          </cell>
          <cell r="AA55">
            <v>285.88799999999998</v>
          </cell>
          <cell r="AB55">
            <v>303.14600000000002</v>
          </cell>
          <cell r="AC55">
            <v>303.14600000000002</v>
          </cell>
          <cell r="AD55">
            <v>293.056680003</v>
          </cell>
          <cell r="AE55">
            <v>301.4142770633182</v>
          </cell>
          <cell r="AF55">
            <v>320.89104001213639</v>
          </cell>
          <cell r="AG55">
            <v>332.84152018265456</v>
          </cell>
          <cell r="AH55">
            <v>332.84152018265456</v>
          </cell>
          <cell r="AI55">
            <v>334.0266583826546</v>
          </cell>
          <cell r="AJ55">
            <v>336.61458888265452</v>
          </cell>
        </row>
        <row r="56">
          <cell r="Q56">
            <v>325.12599999999998</v>
          </cell>
          <cell r="R56">
            <v>335.36</v>
          </cell>
          <cell r="S56">
            <v>335.36</v>
          </cell>
          <cell r="T56">
            <v>322.73699999999997</v>
          </cell>
          <cell r="U56">
            <v>315.68399999999997</v>
          </cell>
          <cell r="V56">
            <v>350.15899999999999</v>
          </cell>
          <cell r="W56">
            <v>332.31200000000001</v>
          </cell>
          <cell r="X56">
            <v>332.31200000000001</v>
          </cell>
          <cell r="Y56">
            <v>338.94</v>
          </cell>
          <cell r="Z56">
            <v>330.00299999999999</v>
          </cell>
          <cell r="AA56">
            <v>329.35299999999995</v>
          </cell>
        </row>
        <row r="57">
          <cell r="D57">
            <v>1.8184912756991765</v>
          </cell>
          <cell r="I57">
            <v>2.2754171674423063</v>
          </cell>
          <cell r="N57">
            <v>3.0213424610014492</v>
          </cell>
          <cell r="S57">
            <v>3.5053495928547789</v>
          </cell>
          <cell r="X57">
            <v>3.9771834345033077</v>
          </cell>
          <cell r="AC57">
            <v>3.7095732371964885</v>
          </cell>
          <cell r="AH57">
            <v>3.5381892232208787</v>
          </cell>
          <cell r="AI57">
            <v>3.5101703818009953</v>
          </cell>
          <cell r="AJ57">
            <v>3.441162884067321</v>
          </cell>
        </row>
        <row r="59">
          <cell r="D59">
            <v>405.88230000000004</v>
          </cell>
          <cell r="E59">
            <v>402.6676333333333</v>
          </cell>
          <cell r="F59">
            <v>407.1241</v>
          </cell>
          <cell r="G59">
            <v>415.23436666666663</v>
          </cell>
          <cell r="H59">
            <v>428.72180000000003</v>
          </cell>
          <cell r="I59">
            <v>413.43697499999996</v>
          </cell>
          <cell r="J59">
            <v>465.48219999999998</v>
          </cell>
          <cell r="K59">
            <v>495.30756666666667</v>
          </cell>
          <cell r="L59">
            <v>502.51333333333332</v>
          </cell>
          <cell r="M59">
            <v>500.26</v>
          </cell>
          <cell r="N59">
            <v>490.89077500000002</v>
          </cell>
          <cell r="O59">
            <v>499.42</v>
          </cell>
          <cell r="P59">
            <v>502.89</v>
          </cell>
          <cell r="Q59">
            <v>503.31</v>
          </cell>
          <cell r="R59">
            <v>513.84</v>
          </cell>
          <cell r="S59">
            <v>504.86500000000001</v>
          </cell>
          <cell r="T59">
            <v>538.67999999999995</v>
          </cell>
          <cell r="U59">
            <v>539.87</v>
          </cell>
          <cell r="V59">
            <v>539.11</v>
          </cell>
          <cell r="W59">
            <v>522</v>
          </cell>
          <cell r="X59">
            <v>534.91499999999996</v>
          </cell>
          <cell r="Y59">
            <v>527.46</v>
          </cell>
          <cell r="Z59">
            <v>536.22</v>
          </cell>
          <cell r="AA59">
            <v>542.79</v>
          </cell>
          <cell r="AB59">
            <v>549.82000000000005</v>
          </cell>
          <cell r="AC59">
            <v>539.15</v>
          </cell>
          <cell r="AD59">
            <v>550</v>
          </cell>
          <cell r="AE59">
            <v>550</v>
          </cell>
          <cell r="AF59">
            <v>550</v>
          </cell>
          <cell r="AG59">
            <v>550</v>
          </cell>
          <cell r="AH59">
            <v>550</v>
          </cell>
          <cell r="AI59">
            <v>550</v>
          </cell>
          <cell r="AJ59">
            <v>550</v>
          </cell>
        </row>
        <row r="60">
          <cell r="D60">
            <v>522.25598167659405</v>
          </cell>
          <cell r="E60">
            <v>148.49747422846539</v>
          </cell>
          <cell r="F60">
            <v>162.821055</v>
          </cell>
          <cell r="G60">
            <v>171.14524</v>
          </cell>
          <cell r="H60">
            <v>178.74525700000001</v>
          </cell>
          <cell r="I60">
            <v>661.20902622846506</v>
          </cell>
          <cell r="J60">
            <v>180.10874831608677</v>
          </cell>
          <cell r="K60">
            <v>191.76658830400001</v>
          </cell>
          <cell r="L60">
            <v>211.01106259200003</v>
          </cell>
          <cell r="M60">
            <v>221.448646876</v>
          </cell>
          <cell r="N60">
            <v>804.33504608808698</v>
          </cell>
          <cell r="O60">
            <v>217.529229613951</v>
          </cell>
          <cell r="P60">
            <v>233.15161132111999</v>
          </cell>
          <cell r="Q60">
            <v>254.19247528064</v>
          </cell>
          <cell r="R60">
            <v>250.51173122385498</v>
          </cell>
          <cell r="S60">
            <v>955.38504743956605</v>
          </cell>
          <cell r="T60">
            <v>233.23466129421001</v>
          </cell>
          <cell r="U60">
            <v>248.45802221168799</v>
          </cell>
          <cell r="V60">
            <v>260.46077838474696</v>
          </cell>
          <cell r="W60">
            <v>244.96376972745901</v>
          </cell>
          <cell r="X60">
            <v>987.11723161810403</v>
          </cell>
          <cell r="Y60">
            <v>233.25332194371214</v>
          </cell>
          <cell r="Z60">
            <v>253.31265889212784</v>
          </cell>
          <cell r="AA60">
            <v>189.738</v>
          </cell>
          <cell r="AB60">
            <v>288.26319839358973</v>
          </cell>
          <cell r="AC60">
            <v>1032.4549999999999</v>
          </cell>
          <cell r="AH60">
            <v>1129.03657765864</v>
          </cell>
          <cell r="AI60">
            <v>1255.26647121006</v>
          </cell>
          <cell r="AJ60">
            <v>1383.3542949703301</v>
          </cell>
        </row>
        <row r="61">
          <cell r="D61">
            <v>1286.7178038475538</v>
          </cell>
          <cell r="E61">
            <v>368.78423279066322</v>
          </cell>
          <cell r="F61">
            <v>399.92978799339068</v>
          </cell>
          <cell r="G61">
            <v>412.16540281548629</v>
          </cell>
          <cell r="H61">
            <v>416.92598090416675</v>
          </cell>
          <cell r="I61">
            <v>1599.2982394195997</v>
          </cell>
          <cell r="J61">
            <v>386.9293999127932</v>
          </cell>
          <cell r="K61">
            <v>387.16668431810081</v>
          </cell>
          <cell r="L61">
            <v>419.91137069397837</v>
          </cell>
          <cell r="M61">
            <v>442.66710685643466</v>
          </cell>
          <cell r="N61">
            <v>1638.5214126056596</v>
          </cell>
          <cell r="O61">
            <v>435.56371313513876</v>
          </cell>
          <cell r="P61">
            <v>463.62347893400147</v>
          </cell>
          <cell r="Q61">
            <v>505.04157533257836</v>
          </cell>
          <cell r="R61">
            <v>487.52866889275839</v>
          </cell>
          <cell r="S61">
            <v>1892.3574568242323</v>
          </cell>
          <cell r="T61">
            <v>432.97442135258416</v>
          </cell>
          <cell r="U61">
            <v>460.21824182060124</v>
          </cell>
          <cell r="V61">
            <v>483.13104632588329</v>
          </cell>
          <cell r="W61">
            <v>469.27925235145403</v>
          </cell>
          <cell r="X61">
            <v>1845.372127568126</v>
          </cell>
          <cell r="Y61">
            <v>442.21992557485328</v>
          </cell>
          <cell r="Z61">
            <v>472.40434689516957</v>
          </cell>
          <cell r="AA61">
            <v>349.56060354833363</v>
          </cell>
          <cell r="AB61">
            <v>524.28649083989262</v>
          </cell>
          <cell r="AC61">
            <v>1914.9680051933599</v>
          </cell>
          <cell r="AH61">
            <v>2052.7937775611636</v>
          </cell>
          <cell r="AI61">
            <v>2282.3026749273818</v>
          </cell>
          <cell r="AJ61">
            <v>2515.1896272187819</v>
          </cell>
        </row>
        <row r="68">
          <cell r="D68">
            <v>1995</v>
          </cell>
          <cell r="E68">
            <v>1.96</v>
          </cell>
          <cell r="F68">
            <v>2.96</v>
          </cell>
          <cell r="G68">
            <v>3.96</v>
          </cell>
          <cell r="H68">
            <v>4.96</v>
          </cell>
          <cell r="I68">
            <v>1996</v>
          </cell>
          <cell r="J68">
            <v>1.97</v>
          </cell>
          <cell r="K68">
            <v>2.97</v>
          </cell>
          <cell r="L68">
            <v>3.97</v>
          </cell>
          <cell r="M68">
            <v>4.97</v>
          </cell>
          <cell r="N68">
            <v>1997</v>
          </cell>
          <cell r="O68">
            <v>1.98</v>
          </cell>
          <cell r="P68">
            <v>2.98</v>
          </cell>
          <cell r="Q68">
            <v>3.98</v>
          </cell>
          <cell r="R68">
            <v>4.9800000000000004</v>
          </cell>
          <cell r="S68">
            <v>1998</v>
          </cell>
          <cell r="T68">
            <v>1.99</v>
          </cell>
          <cell r="U68">
            <v>2.99</v>
          </cell>
          <cell r="V68">
            <v>3.99</v>
          </cell>
          <cell r="W68">
            <v>4.99</v>
          </cell>
          <cell r="X68">
            <v>1999</v>
          </cell>
          <cell r="Y68">
            <v>1</v>
          </cell>
          <cell r="Z68">
            <v>2</v>
          </cell>
          <cell r="AA68">
            <v>3</v>
          </cell>
          <cell r="AB68">
            <v>4</v>
          </cell>
          <cell r="AC68">
            <v>2000</v>
          </cell>
          <cell r="AD68">
            <v>1.01</v>
          </cell>
          <cell r="AE68">
            <v>2.0099999999999998</v>
          </cell>
          <cell r="AF68">
            <v>3.01</v>
          </cell>
          <cell r="AG68">
            <v>4.01</v>
          </cell>
          <cell r="AH68">
            <v>2001</v>
          </cell>
          <cell r="AI68">
            <v>2002</v>
          </cell>
          <cell r="AJ68">
            <v>2003</v>
          </cell>
        </row>
        <row r="69">
          <cell r="T69" t="str">
            <v>actual</v>
          </cell>
          <cell r="U69" t="str">
            <v>actual</v>
          </cell>
          <cell r="V69" t="str">
            <v>actual</v>
          </cell>
          <cell r="W69" t="str">
            <v>actual</v>
          </cell>
          <cell r="X69" t="str">
            <v>actual</v>
          </cell>
          <cell r="Y69" t="str">
            <v>actual</v>
          </cell>
          <cell r="Z69" t="str">
            <v>actual</v>
          </cell>
          <cell r="AA69" t="str">
            <v>prog.</v>
          </cell>
          <cell r="AB69" t="str">
            <v>prog</v>
          </cell>
          <cell r="AC69" t="str">
            <v>prog.</v>
          </cell>
          <cell r="AD69" t="str">
            <v>prog</v>
          </cell>
          <cell r="AE69" t="str">
            <v>prog.</v>
          </cell>
          <cell r="AF69" t="str">
            <v>prog</v>
          </cell>
          <cell r="AG69" t="str">
            <v>prog.</v>
          </cell>
          <cell r="AH69" t="str">
            <v>prog</v>
          </cell>
          <cell r="AI69" t="str">
            <v>prog.</v>
          </cell>
          <cell r="AJ69" t="str">
            <v>prog</v>
          </cell>
        </row>
        <row r="71">
          <cell r="I71">
            <v>33.110381544223969</v>
          </cell>
          <cell r="J71">
            <v>53.89538921329293</v>
          </cell>
          <cell r="K71">
            <v>-4.9030668097338292</v>
          </cell>
          <cell r="L71">
            <v>-24.377024020480491</v>
          </cell>
          <cell r="M71">
            <v>0.11491099487312795</v>
          </cell>
          <cell r="N71">
            <v>5.45928406462113</v>
          </cell>
          <cell r="O71">
            <v>-12.951307162527868</v>
          </cell>
          <cell r="P71">
            <v>-1.4496056637943724</v>
          </cell>
          <cell r="Q71">
            <v>110.78963704245456</v>
          </cell>
          <cell r="R71">
            <v>59.435887338822425</v>
          </cell>
          <cell r="S71">
            <v>31.317739751630853</v>
          </cell>
          <cell r="T71">
            <v>-33.934144074042862</v>
          </cell>
          <cell r="U71">
            <v>2.9763802606041452</v>
          </cell>
          <cell r="V71">
            <v>-29.838415728337694</v>
          </cell>
          <cell r="W71">
            <v>-25.267372565241686</v>
          </cell>
          <cell r="X71">
            <v>-23.751420318900728</v>
          </cell>
          <cell r="Y71">
            <v>57.430483623296226</v>
          </cell>
          <cell r="Z71">
            <v>3.6205028884313606</v>
          </cell>
          <cell r="AA71">
            <v>-34.732845778042019</v>
          </cell>
          <cell r="AB71">
            <v>-34.4587397112075</v>
          </cell>
          <cell r="AC71">
            <v>-9.4738437300033524</v>
          </cell>
          <cell r="AD71">
            <v>-2.5986543094245036</v>
          </cell>
          <cell r="AE71">
            <v>14.651950918329646</v>
          </cell>
          <cell r="AF71">
            <v>53.47630240725195</v>
          </cell>
          <cell r="AG71">
            <v>-13.908064577156125</v>
          </cell>
          <cell r="AH71">
            <v>7.7797319608371822</v>
          </cell>
          <cell r="AI71">
            <v>-11.39051721326004</v>
          </cell>
          <cell r="AJ71">
            <v>-11.329014134098898</v>
          </cell>
        </row>
        <row r="72">
          <cell r="I72">
            <v>10.726678843816188</v>
          </cell>
          <cell r="J72">
            <v>37.539953006173249</v>
          </cell>
          <cell r="K72">
            <v>22.031697467758434</v>
          </cell>
          <cell r="L72">
            <v>-1.1164801195320706E-2</v>
          </cell>
          <cell r="M72">
            <v>-4.7251655675737396</v>
          </cell>
          <cell r="N72">
            <v>11.81776524094451</v>
          </cell>
          <cell r="O72">
            <v>-15.243443145096222</v>
          </cell>
          <cell r="P72">
            <v>-20.038205077263044</v>
          </cell>
          <cell r="Q72">
            <v>37.0107557556573</v>
          </cell>
          <cell r="R72">
            <v>53.298767991150015</v>
          </cell>
          <cell r="S72">
            <v>13.006206967151243</v>
          </cell>
          <cell r="T72">
            <v>-27.523917781499236</v>
          </cell>
          <cell r="U72">
            <v>1.5595269976910373</v>
          </cell>
          <cell r="V72">
            <v>-27.280727816485069</v>
          </cell>
          <cell r="W72">
            <v>-27.193262513990433</v>
          </cell>
          <cell r="X72">
            <v>-22.232657049640579</v>
          </cell>
          <cell r="Y72">
            <v>41.737278934421965</v>
          </cell>
          <cell r="Z72">
            <v>8.4905626128219751</v>
          </cell>
          <cell r="AA72">
            <v>-35.231089981772072</v>
          </cell>
          <cell r="AB72">
            <v>-20.775574569526285</v>
          </cell>
          <cell r="AC72">
            <v>-5.6792023572906629</v>
          </cell>
          <cell r="AD72">
            <v>-1.2849094898970037</v>
          </cell>
          <cell r="AE72">
            <v>3.4841408709952191</v>
          </cell>
          <cell r="AF72">
            <v>58.125514044387472</v>
          </cell>
          <cell r="AG72">
            <v>-8.3213269285295581</v>
          </cell>
          <cell r="AH72">
            <v>7.8105352430521293</v>
          </cell>
          <cell r="AI72">
            <v>-6.1136479842356124</v>
          </cell>
          <cell r="AJ72">
            <v>-11.178030281656987</v>
          </cell>
        </row>
        <row r="73">
          <cell r="I73">
            <v>16.431713278904112</v>
          </cell>
          <cell r="J73">
            <v>38.84557643526432</v>
          </cell>
          <cell r="K73">
            <v>26.671352766866562</v>
          </cell>
          <cell r="L73">
            <v>11.600640706049532</v>
          </cell>
          <cell r="M73">
            <v>7.1464202920621602</v>
          </cell>
          <cell r="N73">
            <v>19.244155089185242</v>
          </cell>
          <cell r="O73">
            <v>-6.9933037045875182</v>
          </cell>
          <cell r="P73">
            <v>-4.4063547629961448</v>
          </cell>
          <cell r="Q73">
            <v>2.8135379533537446</v>
          </cell>
          <cell r="R73">
            <v>18.740271685297898</v>
          </cell>
          <cell r="S73">
            <v>3.2198744559950114</v>
          </cell>
          <cell r="T73">
            <v>-25.553586790853828</v>
          </cell>
          <cell r="U73">
            <v>-17.22350577134101</v>
          </cell>
          <cell r="V73">
            <v>-13.896538577171569</v>
          </cell>
          <cell r="W73">
            <v>-16.246913284686443</v>
          </cell>
          <cell r="X73">
            <v>-17.925808579006443</v>
          </cell>
          <cell r="Y73">
            <v>21.693498629727742</v>
          </cell>
          <cell r="Z73">
            <v>13.184995837563363</v>
          </cell>
          <cell r="AA73">
            <v>-15.295547567203087</v>
          </cell>
          <cell r="AB73">
            <v>-13.454225717148731</v>
          </cell>
          <cell r="AC73">
            <v>-0.99185096213571455</v>
          </cell>
          <cell r="AD73">
            <v>-2.66177044605449</v>
          </cell>
          <cell r="AE73">
            <v>1.9119855273234947</v>
          </cell>
          <cell r="AF73">
            <v>37.210250844320427</v>
          </cell>
          <cell r="AG73">
            <v>5.4947807686811956</v>
          </cell>
          <cell r="AH73">
            <v>9.2684791594246576</v>
          </cell>
          <cell r="AI73">
            <v>-0.70030253702184098</v>
          </cell>
          <cell r="AJ73">
            <v>-7.2723489300444299</v>
          </cell>
        </row>
        <row r="74">
          <cell r="I74">
            <v>7.2129937246216258</v>
          </cell>
          <cell r="J74">
            <v>-14.949423665019992</v>
          </cell>
          <cell r="K74">
            <v>-26.339981508387282</v>
          </cell>
          <cell r="L74">
            <v>-30.728934462773069</v>
          </cell>
          <cell r="M74">
            <v>-3.5636363636363626</v>
          </cell>
          <cell r="N74">
            <v>-19.558945048891331</v>
          </cell>
          <cell r="O74">
            <v>59.203429677776228</v>
          </cell>
          <cell r="P74">
            <v>8.8258499497920013</v>
          </cell>
          <cell r="Q74">
            <v>-7.6267095736122172</v>
          </cell>
          <cell r="R74">
            <v>-33.112116641528416</v>
          </cell>
          <cell r="S74">
            <v>-2.0360993524031272</v>
          </cell>
          <cell r="T74">
            <v>11.418380820013894</v>
          </cell>
          <cell r="U74">
            <v>0.71099027846430829</v>
          </cell>
          <cell r="V74">
            <v>8.3260755965859516</v>
          </cell>
          <cell r="W74">
            <v>12.465053743235117</v>
          </cell>
          <cell r="X74">
            <v>8.0468563763784715</v>
          </cell>
          <cell r="Y74">
            <v>-4.9482305517240661</v>
          </cell>
          <cell r="Z74">
            <v>37.962909941673558</v>
          </cell>
          <cell r="AA74">
            <v>19.565846599131703</v>
          </cell>
          <cell r="AB74">
            <v>45.477200199160734</v>
          </cell>
          <cell r="AC74">
            <v>24.02649295157579</v>
          </cell>
          <cell r="AD74">
            <v>31.465533414548617</v>
          </cell>
          <cell r="AE74">
            <v>1.3058692990300642</v>
          </cell>
          <cell r="AF74">
            <v>21.049510057775422</v>
          </cell>
          <cell r="AG74">
            <v>12.769517301543559</v>
          </cell>
          <cell r="AH74">
            <v>15.341014790620406</v>
          </cell>
          <cell r="AI74">
            <v>12.489999999999995</v>
          </cell>
          <cell r="AJ74">
            <v>10.079999999999998</v>
          </cell>
        </row>
        <row r="75">
          <cell r="I75">
            <v>12.725729740157604</v>
          </cell>
          <cell r="J75">
            <v>22.40483123045405</v>
          </cell>
          <cell r="K75">
            <v>4.7071524781626408</v>
          </cell>
          <cell r="L75">
            <v>-6.696874981180045</v>
          </cell>
          <cell r="M75">
            <v>3.308815705180379</v>
          </cell>
          <cell r="N75">
            <v>4.4079210807834528</v>
          </cell>
          <cell r="O75">
            <v>7.0637675541380673</v>
          </cell>
          <cell r="P75">
            <v>-0.54949058155769137</v>
          </cell>
          <cell r="Q75">
            <v>-0.53700115873893139</v>
          </cell>
          <cell r="R75">
            <v>1.39661516315428</v>
          </cell>
          <cell r="S75">
            <v>1.671575746744594</v>
          </cell>
          <cell r="T75">
            <v>-13.879020680174023</v>
          </cell>
          <cell r="U75">
            <v>-11.503237883818784</v>
          </cell>
          <cell r="V75">
            <v>-7.273093988464808</v>
          </cell>
          <cell r="W75">
            <v>-9.9117349993449011</v>
          </cell>
          <cell r="X75">
            <v>-10.553821127987874</v>
          </cell>
          <cell r="Y75">
            <v>10.809750638638803</v>
          </cell>
          <cell r="Z75">
            <v>22.178758409030451</v>
          </cell>
          <cell r="AA75">
            <v>-3.1571668920186085</v>
          </cell>
          <cell r="AB75">
            <v>2.7785286283554598</v>
          </cell>
          <cell r="AC75">
            <v>7.5859699660603184</v>
          </cell>
          <cell r="AD75">
            <v>9.2973785231161798</v>
          </cell>
          <cell r="AE75">
            <v>1.6635582807773375</v>
          </cell>
          <cell r="AF75">
            <v>30.262936918501197</v>
          </cell>
          <cell r="AG75">
            <v>8.3310997688705157</v>
          </cell>
          <cell r="AH75">
            <v>11.668678504553355</v>
          </cell>
          <cell r="AI75">
            <v>4.6846811169466207</v>
          </cell>
          <cell r="AJ75">
            <v>0.34000000000000341</v>
          </cell>
        </row>
        <row r="76">
          <cell r="I76">
            <v>114.65257785433874</v>
          </cell>
          <cell r="J76">
            <v>8.6747505251714614</v>
          </cell>
          <cell r="K76">
            <v>10.002989369947016</v>
          </cell>
          <cell r="L76">
            <v>10.397213884992951</v>
          </cell>
          <cell r="M76">
            <v>73.581910112359594</v>
          </cell>
          <cell r="N76">
            <v>23.601292781477468</v>
          </cell>
          <cell r="O76">
            <v>-3.1950002411224858</v>
          </cell>
          <cell r="P76">
            <v>-20.682654966520374</v>
          </cell>
          <cell r="Q76">
            <v>-0.28128949404410264</v>
          </cell>
          <cell r="R76">
            <v>18.378976710337881</v>
          </cell>
          <cell r="S76">
            <v>7.7241007781864823E-2</v>
          </cell>
          <cell r="T76">
            <v>-3.2850996659935845</v>
          </cell>
          <cell r="U76">
            <v>27.71211181983621</v>
          </cell>
          <cell r="V76">
            <v>-11.297084289631869</v>
          </cell>
          <cell r="W76">
            <v>-7.9618943901343044</v>
          </cell>
          <cell r="X76">
            <v>-1.2995759973343866</v>
          </cell>
          <cell r="Y76">
            <v>3.0557340253406267</v>
          </cell>
          <cell r="Z76">
            <v>-8.5333469721437041</v>
          </cell>
          <cell r="AA76">
            <v>-45.172655370064859</v>
          </cell>
          <cell r="AB76">
            <v>-31.275103130804908</v>
          </cell>
          <cell r="AC76">
            <v>-22.067002864457237</v>
          </cell>
          <cell r="AD76">
            <v>46.566832352683178</v>
          </cell>
          <cell r="AE76">
            <v>4.6286214048934369</v>
          </cell>
          <cell r="AF76">
            <v>-33.951306008140833</v>
          </cell>
          <cell r="AG76">
            <v>-104.39509410800395</v>
          </cell>
          <cell r="AH76">
            <v>-22.600585878270195</v>
          </cell>
          <cell r="AI76">
            <v>-24.296720322695364</v>
          </cell>
          <cell r="AJ76">
            <v>-25.543048090144922</v>
          </cell>
        </row>
        <row r="77">
          <cell r="I77">
            <v>171.71305881775527</v>
          </cell>
          <cell r="J77">
            <v>47.237830117163838</v>
          </cell>
          <cell r="K77">
            <v>52.668406891938901</v>
          </cell>
          <cell r="L77">
            <v>25.58972900932919</v>
          </cell>
          <cell r="M77">
            <v>-3.4216358453329434</v>
          </cell>
          <cell r="N77">
            <v>24.266900263584887</v>
          </cell>
          <cell r="O77">
            <v>65.96911906552856</v>
          </cell>
          <cell r="P77">
            <v>46.708216090880967</v>
          </cell>
          <cell r="Q77">
            <v>19.319236251482479</v>
          </cell>
          <cell r="R77">
            <v>22.134884082099873</v>
          </cell>
          <cell r="S77">
            <v>35.361794038371045</v>
          </cell>
          <cell r="T77">
            <v>6.3395615618063914</v>
          </cell>
          <cell r="U77">
            <v>-16.297503245810404</v>
          </cell>
          <cell r="V77">
            <v>4.2806027597575422</v>
          </cell>
          <cell r="W77">
            <v>24.128759237547911</v>
          </cell>
          <cell r="X77">
            <v>3.8884984876066682</v>
          </cell>
          <cell r="Y77">
            <v>-0.25738540088325124</v>
          </cell>
          <cell r="Z77">
            <v>9.50120050498235</v>
          </cell>
          <cell r="AA77">
            <v>-5.7453629841817957</v>
          </cell>
          <cell r="AB77">
            <v>-2.3685329550608003</v>
          </cell>
          <cell r="AC77">
            <v>-0.10939978311054688</v>
          </cell>
          <cell r="AD77">
            <v>2.683774582755305</v>
          </cell>
          <cell r="AE77">
            <v>13.722860366583006</v>
          </cell>
          <cell r="AF77">
            <v>46.155061142115557</v>
          </cell>
          <cell r="AG77">
            <v>41.971588634327986</v>
          </cell>
          <cell r="AH77">
            <v>27.355765654206394</v>
          </cell>
          <cell r="AI77">
            <v>11.953575918132003</v>
          </cell>
          <cell r="AJ77">
            <v>8.8999999999999915</v>
          </cell>
        </row>
        <row r="78">
          <cell r="I78">
            <v>145.87373254256747</v>
          </cell>
          <cell r="J78">
            <v>27.341467498221078</v>
          </cell>
          <cell r="K78">
            <v>33.57147342765586</v>
          </cell>
          <cell r="L78">
            <v>19.69782621702474</v>
          </cell>
          <cell r="M78">
            <v>18.710015104953399</v>
          </cell>
          <cell r="N78">
            <v>24.003759623150671</v>
          </cell>
          <cell r="O78">
            <v>35.515309229977817</v>
          </cell>
          <cell r="P78">
            <v>21.866621176412295</v>
          </cell>
          <cell r="Q78">
            <v>12.30847034548448</v>
          </cell>
          <cell r="R78">
            <v>20.556418693271027</v>
          </cell>
          <cell r="S78">
            <v>21.457705868901272</v>
          </cell>
          <cell r="T78">
            <v>3.312260173757835</v>
          </cell>
          <cell r="U78">
            <v>-5.7388294153903416</v>
          </cell>
          <cell r="V78">
            <v>-0.66665868504209413</v>
          </cell>
          <cell r="W78">
            <v>10.885862374937204</v>
          </cell>
          <cell r="X78">
            <v>2.2039855707106142</v>
          </cell>
          <cell r="Y78">
            <v>0.71816300774885633</v>
          </cell>
          <cell r="Z78">
            <v>3.6389238319870572</v>
          </cell>
          <cell r="AA78">
            <v>-16.926904791040442</v>
          </cell>
          <cell r="AB78">
            <v>-12.269839153474564</v>
          </cell>
          <cell r="AC78">
            <v>-6.9944047757967525</v>
          </cell>
          <cell r="AD78">
            <v>15.905038676013248</v>
          </cell>
          <cell r="AE78">
            <v>11.113900993308562</v>
          </cell>
          <cell r="AF78">
            <v>31.161368775322188</v>
          </cell>
          <cell r="AG78">
            <v>2.6977521345032329</v>
          </cell>
          <cell r="AH78">
            <v>14.23006956853277</v>
          </cell>
          <cell r="AI78">
            <v>5.5</v>
          </cell>
          <cell r="AJ78">
            <v>4.5</v>
          </cell>
        </row>
        <row r="79">
          <cell r="I79">
            <v>22.921514130844074</v>
          </cell>
          <cell r="J79">
            <v>-1.649821905500275</v>
          </cell>
          <cell r="K79">
            <v>-12.362122872446989</v>
          </cell>
          <cell r="L79">
            <v>-19.433085627728772</v>
          </cell>
          <cell r="M79">
            <v>-3.5282700114689334</v>
          </cell>
          <cell r="N79">
            <v>-10.30808484055251</v>
          </cell>
          <cell r="O79">
            <v>61.369604838166197</v>
          </cell>
          <cell r="P79">
            <v>20.500983652071355</v>
          </cell>
          <cell r="Q79">
            <v>0.79804691533252026</v>
          </cell>
          <cell r="R79">
            <v>-19.337204997667044</v>
          </cell>
          <cell r="S79">
            <v>8.9009739770191487</v>
          </cell>
          <cell r="T79">
            <v>9.7459435891146313</v>
          </cell>
          <cell r="U79">
            <v>-5.6709753174612132</v>
          </cell>
          <cell r="V79">
            <v>6.8288351124222544</v>
          </cell>
          <cell r="W79">
            <v>16.868402858575848</v>
          </cell>
          <cell r="X79">
            <v>6.5352448788663224</v>
          </cell>
          <cell r="Y79">
            <v>-3.4514967920682693</v>
          </cell>
          <cell r="Z79">
            <v>28.486525763215241</v>
          </cell>
          <cell r="AA79">
            <v>10.421551939024212</v>
          </cell>
          <cell r="AB79">
            <v>26.292054872262142</v>
          </cell>
          <cell r="AC79">
            <v>15.470786991884978</v>
          </cell>
          <cell r="AD79">
            <v>21.978160079515078</v>
          </cell>
          <cell r="AE79">
            <v>4.8292481362887969</v>
          </cell>
          <cell r="AF79">
            <v>28.791559661825659</v>
          </cell>
          <cell r="AG79">
            <v>21.821616876029239</v>
          </cell>
          <cell r="AH79">
            <v>19.025355205617018</v>
          </cell>
          <cell r="AI79">
            <v>12.313992014687813</v>
          </cell>
          <cell r="AJ79">
            <v>9.6940685077512541</v>
          </cell>
        </row>
        <row r="80">
          <cell r="I80">
            <v>22.310170903682476</v>
          </cell>
          <cell r="J80">
            <v>23.128458886039311</v>
          </cell>
          <cell r="K80">
            <v>8.7145445314781966</v>
          </cell>
          <cell r="L80">
            <v>-2.7246319968485295</v>
          </cell>
          <cell r="M80">
            <v>5.5101786960640311</v>
          </cell>
          <cell r="N80">
            <v>7.2435249016606917</v>
          </cell>
          <cell r="O80">
            <v>11.376983852325637</v>
          </cell>
          <cell r="P80">
            <v>3.2742360594527895</v>
          </cell>
          <cell r="Q80">
            <v>1.8417690332019419</v>
          </cell>
          <cell r="R80">
            <v>4.4778242517465259</v>
          </cell>
          <cell r="S80">
            <v>4.982172873570363</v>
          </cell>
          <cell r="T80">
            <v>-10.708018237061651</v>
          </cell>
          <cell r="U80">
            <v>-10.342927762995927</v>
          </cell>
          <cell r="V80">
            <v>-5.9239565266915406</v>
          </cell>
          <cell r="W80">
            <v>-6.0524264329304032</v>
          </cell>
          <cell r="X80">
            <v>-8.0841961614767257</v>
          </cell>
          <cell r="Y80">
            <v>8.6560405727512375</v>
          </cell>
          <cell r="Z80">
            <v>18.255260155623262</v>
          </cell>
          <cell r="AA80">
            <v>-6.1263069831638006</v>
          </cell>
          <cell r="AB80">
            <v>-0.51738896386267186</v>
          </cell>
          <cell r="AC80">
            <v>4.4476203853822511</v>
          </cell>
          <cell r="AD80">
            <v>10.60454036308407</v>
          </cell>
          <cell r="AE80">
            <v>3.4162986680796905</v>
          </cell>
          <cell r="AF80">
            <v>30.434374742955441</v>
          </cell>
          <cell r="AG80">
            <v>7.2430337419207262</v>
          </cell>
          <cell r="AH80">
            <v>12.159607912607356</v>
          </cell>
          <cell r="AI80">
            <v>4.8438340394806829</v>
          </cell>
          <cell r="AJ80">
            <v>1.1571278507505269</v>
          </cell>
        </row>
        <row r="81">
          <cell r="I81">
            <v>11.76911544227886</v>
          </cell>
          <cell r="J81">
            <v>86.304849884526561</v>
          </cell>
          <cell r="K81">
            <v>135.86163522012581</v>
          </cell>
          <cell r="L81">
            <v>50.746606334841601</v>
          </cell>
          <cell r="M81">
            <v>270.85024154589382</v>
          </cell>
          <cell r="N81">
            <v>120.24591996422978</v>
          </cell>
          <cell r="O81">
            <v>62.17924879137226</v>
          </cell>
          <cell r="P81">
            <v>48.909391499120062</v>
          </cell>
          <cell r="Q81">
            <v>-84.176497073390365</v>
          </cell>
          <cell r="R81">
            <v>-63.202459422140009</v>
          </cell>
          <cell r="S81">
            <v>-38.689552966015661</v>
          </cell>
          <cell r="T81">
            <v>-10.937858289383172</v>
          </cell>
          <cell r="U81">
            <v>-62.434352840054437</v>
          </cell>
          <cell r="V81">
            <v>139.81333940359661</v>
          </cell>
          <cell r="W81">
            <v>42.79241008212972</v>
          </cell>
          <cell r="X81">
            <v>-9.0222944805183971</v>
          </cell>
          <cell r="Y81">
            <v>-89.958805355303824</v>
          </cell>
          <cell r="Z81">
            <v>40.432526017534428</v>
          </cell>
          <cell r="AA81">
            <v>58.893173548489131</v>
          </cell>
          <cell r="AB81">
            <v>-9.0936495934153072</v>
          </cell>
          <cell r="AC81">
            <v>-1.1459870306461823</v>
          </cell>
          <cell r="AD81">
            <v>281.95582290598367</v>
          </cell>
          <cell r="AE81">
            <v>-14.48946642855978</v>
          </cell>
          <cell r="AF81">
            <v>-13.721290508543333</v>
          </cell>
          <cell r="AG81">
            <v>-11.024208768163732</v>
          </cell>
          <cell r="AH81">
            <v>-6.6508619768183053</v>
          </cell>
          <cell r="AI81">
            <v>6.3684795054708871</v>
          </cell>
          <cell r="AJ81">
            <v>-4.6375388800546204</v>
          </cell>
        </row>
        <row r="82">
          <cell r="I82">
            <v>267.7929155313351</v>
          </cell>
          <cell r="J82">
            <v>7.1782148760330529</v>
          </cell>
          <cell r="K82">
            <v>-7.0466297435897332</v>
          </cell>
          <cell r="L82">
            <v>30.490563706563705</v>
          </cell>
          <cell r="M82">
            <v>-16.132124756335287</v>
          </cell>
          <cell r="N82">
            <v>0.45399318417544521</v>
          </cell>
          <cell r="O82">
            <v>26.087591502035238</v>
          </cell>
          <cell r="P82">
            <v>25.029879883750056</v>
          </cell>
          <cell r="Q82">
            <v>-24.944764419717515</v>
          </cell>
          <cell r="R82">
            <v>-43.618268965712815</v>
          </cell>
          <cell r="S82">
            <v>-4.6096105397926834</v>
          </cell>
          <cell r="T82">
            <v>-10.039700134032543</v>
          </cell>
          <cell r="U82">
            <v>-13.723141006406991</v>
          </cell>
          <cell r="V82">
            <v>65.733807555330969</v>
          </cell>
          <cell r="W82">
            <v>127.93080988383122</v>
          </cell>
          <cell r="X82">
            <v>24.230863018729337</v>
          </cell>
          <cell r="Y82">
            <v>-4.2487862633907838</v>
          </cell>
          <cell r="Z82">
            <v>4.3167734137885105</v>
          </cell>
          <cell r="AA82">
            <v>11.986451256874275</v>
          </cell>
          <cell r="AB82">
            <v>10.777522562442357</v>
          </cell>
          <cell r="AC82">
            <v>6.2199965716413175</v>
          </cell>
          <cell r="AD82">
            <v>6.4956425532921998</v>
          </cell>
          <cell r="AE82">
            <v>7.8600564794477634</v>
          </cell>
          <cell r="AF82">
            <v>1.9541206457094376</v>
          </cell>
          <cell r="AG82">
            <v>14.285714285714278</v>
          </cell>
          <cell r="AH82">
            <v>7.805467377714038</v>
          </cell>
          <cell r="AI82">
            <v>9.7826086956521721</v>
          </cell>
          <cell r="AJ82">
            <v>0.99009900990098743</v>
          </cell>
        </row>
        <row r="83">
          <cell r="I83">
            <v>-21.881254169446308</v>
          </cell>
          <cell r="J83">
            <v>-2.0056925996205024</v>
          </cell>
          <cell r="K83">
            <v>96.861507128309597</v>
          </cell>
          <cell r="L83">
            <v>44.065123010130264</v>
          </cell>
          <cell r="M83">
            <v>-19.445497630331758</v>
          </cell>
          <cell r="N83">
            <v>27.601195559350984</v>
          </cell>
          <cell r="O83">
            <v>-23.947098348275645</v>
          </cell>
          <cell r="P83">
            <v>-44.984947082009953</v>
          </cell>
          <cell r="Q83">
            <v>-33.046037629709986</v>
          </cell>
          <cell r="R83">
            <v>30.101390441450462</v>
          </cell>
          <cell r="S83">
            <v>-24.560470081180014</v>
          </cell>
          <cell r="T83">
            <v>0.33608310418576082</v>
          </cell>
          <cell r="U83">
            <v>-1.8466630310096406</v>
          </cell>
          <cell r="V83">
            <v>-19.634650021521892</v>
          </cell>
          <cell r="W83">
            <v>-36.114188446890559</v>
          </cell>
          <cell r="X83">
            <v>-16.808995341662907</v>
          </cell>
          <cell r="Y83">
            <v>-3.1723355381351013</v>
          </cell>
          <cell r="Z83">
            <v>20.773743246612852</v>
          </cell>
          <cell r="AA83">
            <v>-36.531451063941191</v>
          </cell>
          <cell r="AB83">
            <v>53.367547692195217</v>
          </cell>
          <cell r="AC83">
            <v>6.7409989403595318</v>
          </cell>
          <cell r="AD83">
            <v>4.8277200666171325</v>
          </cell>
          <cell r="AE83">
            <v>-20.682580693922361</v>
          </cell>
          <cell r="AF83">
            <v>70.603288525458112</v>
          </cell>
          <cell r="AG83">
            <v>4.6153846153846274</v>
          </cell>
          <cell r="AH83">
            <v>7.8960414634263287</v>
          </cell>
          <cell r="AI83">
            <v>8.518518518518519</v>
          </cell>
          <cell r="AJ83">
            <v>-10.836177474402731</v>
          </cell>
        </row>
        <row r="85">
          <cell r="D85">
            <v>299.5</v>
          </cell>
          <cell r="I85">
            <v>24.958333333333332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0"/>
  <sheetViews>
    <sheetView zoomScaleNormal="100" workbookViewId="0">
      <selection activeCell="A9" sqref="A9"/>
    </sheetView>
  </sheetViews>
  <sheetFormatPr defaultRowHeight="16.5"/>
  <cols>
    <col min="1" max="1" width="59.28515625" style="75" customWidth="1"/>
    <col min="2" max="2" width="36" style="75" customWidth="1"/>
    <col min="3" max="4" width="25.42578125" style="75" customWidth="1"/>
    <col min="5" max="5" width="9.140625" style="75"/>
    <col min="6" max="6" width="17.5703125" style="75" bestFit="1" customWidth="1"/>
    <col min="7" max="16384" width="9.140625" style="75"/>
  </cols>
  <sheetData>
    <row r="1" spans="1:6" ht="16.5" customHeight="1">
      <c r="A1" s="229" t="s">
        <v>52</v>
      </c>
      <c r="B1" s="229"/>
      <c r="C1" s="84"/>
      <c r="D1" s="84"/>
    </row>
    <row r="2" spans="1:6" ht="51" customHeight="1">
      <c r="A2" s="229"/>
      <c r="B2" s="229"/>
      <c r="C2" s="84"/>
      <c r="D2" s="84"/>
    </row>
    <row r="3" spans="1:6" ht="14.25" customHeight="1">
      <c r="A3" s="72"/>
      <c r="B3" s="72"/>
      <c r="C3" s="73"/>
      <c r="D3" s="74"/>
    </row>
    <row r="4" spans="1:6" ht="66.75" customHeight="1">
      <c r="A4" s="228" t="s">
        <v>156</v>
      </c>
      <c r="B4" s="228"/>
      <c r="C4" s="85"/>
      <c r="D4" s="85"/>
    </row>
    <row r="5" spans="1:6" ht="17.25" customHeight="1">
      <c r="A5" s="82"/>
      <c r="B5" s="91" t="s">
        <v>4</v>
      </c>
    </row>
    <row r="6" spans="1:6" ht="57" customHeight="1">
      <c r="A6" s="86"/>
      <c r="B6" s="86" t="s">
        <v>155</v>
      </c>
    </row>
    <row r="7" spans="1:6" ht="22.5" customHeight="1">
      <c r="A7" s="77" t="s">
        <v>157</v>
      </c>
      <c r="B7" s="90">
        <f>'N 3'!E28</f>
        <v>457418.3</v>
      </c>
    </row>
    <row r="8" spans="1:6" ht="22.5" customHeight="1">
      <c r="A8" s="88" t="s">
        <v>158</v>
      </c>
      <c r="B8" s="90">
        <f>B7</f>
        <v>457418.3</v>
      </c>
    </row>
    <row r="9" spans="1:6" ht="17.25">
      <c r="A9" s="87" t="s">
        <v>159</v>
      </c>
      <c r="B9" s="90">
        <f>B7-B8</f>
        <v>0</v>
      </c>
    </row>
    <row r="10" spans="1:6">
      <c r="C10" s="79"/>
      <c r="D10" s="79"/>
      <c r="E10" s="80"/>
      <c r="F10" s="80"/>
    </row>
    <row r="11" spans="1:6">
      <c r="C11" s="79"/>
      <c r="D11" s="79"/>
      <c r="E11" s="80"/>
      <c r="F11" s="80"/>
    </row>
    <row r="12" spans="1:6">
      <c r="C12" s="79"/>
      <c r="D12" s="79"/>
      <c r="E12" s="80"/>
    </row>
    <row r="13" spans="1:6">
      <c r="C13" s="79"/>
      <c r="D13" s="79"/>
      <c r="E13" s="80"/>
    </row>
    <row r="14" spans="1:6">
      <c r="E14" s="80"/>
    </row>
    <row r="15" spans="1:6">
      <c r="C15" s="81"/>
      <c r="D15" s="81"/>
      <c r="E15" s="80"/>
    </row>
    <row r="16" spans="1:6">
      <c r="C16" s="81"/>
      <c r="D16" s="81"/>
      <c r="E16" s="80"/>
    </row>
    <row r="17" spans="3:5">
      <c r="C17" s="81"/>
      <c r="D17" s="81"/>
      <c r="E17" s="80"/>
    </row>
    <row r="18" spans="3:5">
      <c r="C18" s="81"/>
      <c r="D18" s="81"/>
      <c r="E18" s="80"/>
    </row>
    <row r="19" spans="3:5">
      <c r="E19" s="80"/>
    </row>
    <row r="20" spans="3:5">
      <c r="E20" s="80"/>
    </row>
  </sheetData>
  <mergeCells count="2">
    <mergeCell ref="A4:B4"/>
    <mergeCell ref="A1:B2"/>
  </mergeCells>
  <pageMargins left="0.34" right="0.41" top="0.64" bottom="0.75" header="0.19" footer="0.2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21"/>
  <sheetViews>
    <sheetView tabSelected="1" workbookViewId="0">
      <selection activeCell="G9" sqref="G8:G9"/>
    </sheetView>
  </sheetViews>
  <sheetFormatPr defaultRowHeight="16.5"/>
  <cols>
    <col min="1" max="1" width="48.7109375" style="75" customWidth="1"/>
    <col min="2" max="3" width="25.42578125" style="75" customWidth="1"/>
    <col min="4" max="4" width="9.140625" style="75"/>
    <col min="5" max="5" width="17.5703125" style="75" bestFit="1" customWidth="1"/>
    <col min="6" max="16384" width="9.140625" style="75"/>
  </cols>
  <sheetData>
    <row r="1" spans="1:5" ht="16.5" customHeight="1">
      <c r="A1" s="229" t="s">
        <v>21</v>
      </c>
      <c r="B1" s="229"/>
      <c r="C1" s="229"/>
    </row>
    <row r="2" spans="1:5" ht="46.5" customHeight="1">
      <c r="A2" s="229"/>
      <c r="B2" s="229"/>
      <c r="C2" s="229"/>
    </row>
    <row r="3" spans="1:5" ht="11.25" customHeight="1">
      <c r="A3" s="72"/>
      <c r="B3" s="73"/>
      <c r="C3" s="74"/>
    </row>
    <row r="4" spans="1:5" ht="86.25" customHeight="1">
      <c r="A4" s="228" t="s">
        <v>163</v>
      </c>
      <c r="B4" s="228"/>
      <c r="C4" s="228"/>
    </row>
    <row r="5" spans="1:5" ht="19.5" customHeight="1">
      <c r="A5" s="95"/>
      <c r="B5" s="95"/>
      <c r="C5" s="83" t="s">
        <v>4</v>
      </c>
    </row>
    <row r="6" spans="1:5" ht="51.75" customHeight="1">
      <c r="A6" s="166" t="s">
        <v>162</v>
      </c>
      <c r="B6" s="230" t="s">
        <v>155</v>
      </c>
      <c r="C6" s="230"/>
    </row>
    <row r="7" spans="1:5" ht="22.5" customHeight="1">
      <c r="A7" s="76"/>
      <c r="B7" s="165" t="s">
        <v>153</v>
      </c>
      <c r="C7" s="165" t="s">
        <v>1</v>
      </c>
    </row>
    <row r="8" spans="1:5" ht="22.5" customHeight="1">
      <c r="A8" s="118" t="s">
        <v>160</v>
      </c>
      <c r="B8" s="78">
        <f>B10</f>
        <v>457418.3</v>
      </c>
      <c r="C8" s="78">
        <f>C10</f>
        <v>457418.3</v>
      </c>
    </row>
    <row r="9" spans="1:5" ht="16.5" customHeight="1">
      <c r="A9" s="119" t="s">
        <v>161</v>
      </c>
      <c r="B9" s="89"/>
      <c r="C9" s="89"/>
    </row>
    <row r="10" spans="1:5" ht="28.5" customHeight="1">
      <c r="A10" s="120" t="s">
        <v>154</v>
      </c>
      <c r="B10" s="78">
        <f>'N 3'!E28</f>
        <v>457418.3</v>
      </c>
      <c r="C10" s="78">
        <f>B10</f>
        <v>457418.3</v>
      </c>
    </row>
    <row r="11" spans="1:5">
      <c r="B11" s="79"/>
      <c r="C11" s="79"/>
      <c r="D11" s="80"/>
      <c r="E11" s="80"/>
    </row>
    <row r="12" spans="1:5">
      <c r="B12" s="79"/>
      <c r="C12" s="79"/>
      <c r="D12" s="80"/>
      <c r="E12" s="80"/>
    </row>
    <row r="13" spans="1:5">
      <c r="B13" s="79"/>
      <c r="C13" s="79"/>
      <c r="D13" s="80"/>
    </row>
    <row r="14" spans="1:5">
      <c r="B14" s="79"/>
      <c r="C14" s="79"/>
      <c r="D14" s="80"/>
    </row>
    <row r="15" spans="1:5">
      <c r="D15" s="80"/>
    </row>
    <row r="16" spans="1:5">
      <c r="B16" s="81"/>
      <c r="C16" s="81"/>
      <c r="D16" s="80"/>
    </row>
    <row r="17" spans="2:4">
      <c r="B17" s="81"/>
      <c r="C17" s="81"/>
      <c r="D17" s="80"/>
    </row>
    <row r="18" spans="2:4">
      <c r="B18" s="81"/>
      <c r="C18" s="81"/>
      <c r="D18" s="80"/>
    </row>
    <row r="19" spans="2:4">
      <c r="B19" s="81"/>
      <c r="C19" s="81"/>
      <c r="D19" s="80"/>
    </row>
    <row r="20" spans="2:4">
      <c r="D20" s="80"/>
    </row>
    <row r="21" spans="2:4">
      <c r="D21" s="80"/>
    </row>
  </sheetData>
  <mergeCells count="3">
    <mergeCell ref="B6:C6"/>
    <mergeCell ref="A4:C4"/>
    <mergeCell ref="A1:C2"/>
  </mergeCells>
  <pageMargins left="0.2" right="0.21" top="0.57999999999999996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85"/>
  <sheetViews>
    <sheetView workbookViewId="0">
      <selection activeCell="C74" sqref="C74"/>
    </sheetView>
  </sheetViews>
  <sheetFormatPr defaultRowHeight="16.5"/>
  <cols>
    <col min="1" max="1" width="12.5703125" style="96" customWidth="1"/>
    <col min="2" max="2" width="15.28515625" style="96" customWidth="1"/>
    <col min="3" max="3" width="70" style="96" customWidth="1"/>
    <col min="4" max="4" width="13.28515625" style="96" hidden="1" customWidth="1"/>
    <col min="5" max="6" width="16.5703125" style="96" customWidth="1"/>
    <col min="7" max="7" width="16.42578125" style="96" customWidth="1"/>
    <col min="8" max="8" width="18.42578125" style="96" customWidth="1"/>
    <col min="9" max="9" width="21.85546875" style="96" bestFit="1" customWidth="1"/>
    <col min="10" max="16384" width="9.140625" style="96"/>
  </cols>
  <sheetData>
    <row r="1" spans="1:7" ht="30.75" customHeight="1">
      <c r="C1" s="236" t="s">
        <v>22</v>
      </c>
      <c r="D1" s="236"/>
      <c r="E1" s="236"/>
      <c r="F1" s="236"/>
      <c r="G1" s="97"/>
    </row>
    <row r="2" spans="1:7" ht="30.75" customHeight="1">
      <c r="C2" s="236"/>
      <c r="D2" s="236"/>
      <c r="E2" s="236"/>
      <c r="F2" s="236"/>
      <c r="G2" s="97"/>
    </row>
    <row r="3" spans="1:7" ht="87" customHeight="1">
      <c r="A3" s="238" t="s">
        <v>173</v>
      </c>
      <c r="B3" s="238"/>
      <c r="C3" s="238"/>
      <c r="D3" s="238"/>
      <c r="E3" s="238"/>
      <c r="F3" s="238"/>
    </row>
    <row r="4" spans="1:7" ht="18.75" customHeight="1" thickBot="1">
      <c r="E4" s="233" t="s">
        <v>4</v>
      </c>
      <c r="F4" s="233"/>
    </row>
    <row r="5" spans="1:7" ht="66" customHeight="1">
      <c r="A5" s="234" t="s">
        <v>15</v>
      </c>
      <c r="B5" s="239"/>
      <c r="C5" s="239" t="s">
        <v>96</v>
      </c>
      <c r="D5" s="243" t="s">
        <v>51</v>
      </c>
      <c r="E5" s="243"/>
      <c r="F5" s="244"/>
    </row>
    <row r="6" spans="1:7" ht="34.5" customHeight="1">
      <c r="A6" s="198" t="s">
        <v>20</v>
      </c>
      <c r="B6" s="179" t="s">
        <v>97</v>
      </c>
      <c r="C6" s="240"/>
      <c r="D6" s="180" t="s">
        <v>17</v>
      </c>
      <c r="E6" s="180" t="s">
        <v>18</v>
      </c>
      <c r="F6" s="199" t="s">
        <v>19</v>
      </c>
    </row>
    <row r="7" spans="1:7" ht="17.25" customHeight="1">
      <c r="A7" s="98"/>
      <c r="B7" s="181"/>
      <c r="C7" s="182" t="s">
        <v>53</v>
      </c>
      <c r="D7" s="183">
        <f>D9+D29+D42</f>
        <v>0</v>
      </c>
      <c r="E7" s="184">
        <f>E9+E29+E42</f>
        <v>457418.3</v>
      </c>
      <c r="F7" s="107">
        <f>F9+F29+F42</f>
        <v>457418.3</v>
      </c>
    </row>
    <row r="8" spans="1:7" ht="16.5" hidden="1" customHeight="1">
      <c r="A8" s="98"/>
      <c r="B8" s="181"/>
      <c r="C8" s="185" t="s">
        <v>23</v>
      </c>
      <c r="D8" s="186"/>
      <c r="E8" s="186"/>
      <c r="F8" s="101"/>
    </row>
    <row r="9" spans="1:7" hidden="1">
      <c r="A9" s="235" t="s">
        <v>91</v>
      </c>
      <c r="B9" s="232"/>
      <c r="C9" s="187" t="s">
        <v>54</v>
      </c>
      <c r="D9" s="183">
        <f t="shared" ref="D9" si="0">D16</f>
        <v>-129868.69999999998</v>
      </c>
      <c r="E9" s="181"/>
      <c r="F9" s="101"/>
    </row>
    <row r="10" spans="1:7" hidden="1">
      <c r="A10" s="235"/>
      <c r="B10" s="232"/>
      <c r="C10" s="181" t="s">
        <v>92</v>
      </c>
      <c r="D10" s="181"/>
      <c r="E10" s="181"/>
      <c r="F10" s="105"/>
    </row>
    <row r="11" spans="1:7" hidden="1">
      <c r="A11" s="235"/>
      <c r="B11" s="232"/>
      <c r="C11" s="187" t="s">
        <v>55</v>
      </c>
      <c r="D11" s="181"/>
      <c r="E11" s="181"/>
      <c r="F11" s="105"/>
    </row>
    <row r="12" spans="1:7" ht="35.25" hidden="1" customHeight="1">
      <c r="A12" s="235"/>
      <c r="B12" s="232"/>
      <c r="C12" s="181" t="s">
        <v>93</v>
      </c>
      <c r="D12" s="181"/>
      <c r="E12" s="181"/>
      <c r="F12" s="105"/>
    </row>
    <row r="13" spans="1:7" hidden="1">
      <c r="A13" s="235"/>
      <c r="B13" s="232"/>
      <c r="C13" s="187" t="s">
        <v>56</v>
      </c>
      <c r="D13" s="181"/>
      <c r="E13" s="181"/>
      <c r="F13" s="105"/>
    </row>
    <row r="14" spans="1:7" ht="33" hidden="1">
      <c r="A14" s="235"/>
      <c r="B14" s="232"/>
      <c r="C14" s="181" t="s">
        <v>94</v>
      </c>
      <c r="D14" s="181"/>
      <c r="E14" s="181"/>
      <c r="F14" s="105"/>
    </row>
    <row r="15" spans="1:7" s="106" customFormat="1" ht="18" hidden="1" customHeight="1">
      <c r="A15" s="245" t="s">
        <v>57</v>
      </c>
      <c r="B15" s="246"/>
      <c r="C15" s="246"/>
      <c r="D15" s="246"/>
      <c r="E15" s="246"/>
      <c r="F15" s="247"/>
    </row>
    <row r="16" spans="1:7" hidden="1">
      <c r="A16" s="231"/>
      <c r="B16" s="232" t="s">
        <v>58</v>
      </c>
      <c r="C16" s="187" t="s">
        <v>59</v>
      </c>
      <c r="D16" s="183">
        <f t="shared" ref="D16" si="1">-D28</f>
        <v>-129868.69999999998</v>
      </c>
      <c r="E16" s="184">
        <f>E28</f>
        <v>457418.3</v>
      </c>
      <c r="F16" s="107">
        <f>F28</f>
        <v>457418.3</v>
      </c>
    </row>
    <row r="17" spans="1:6" ht="15" hidden="1" customHeight="1">
      <c r="A17" s="231"/>
      <c r="B17" s="232"/>
      <c r="C17" s="181" t="s">
        <v>92</v>
      </c>
      <c r="D17" s="181"/>
      <c r="E17" s="188"/>
      <c r="F17" s="176"/>
    </row>
    <row r="18" spans="1:6" ht="15" hidden="1" customHeight="1">
      <c r="A18" s="231"/>
      <c r="B18" s="232"/>
      <c r="C18" s="187" t="s">
        <v>60</v>
      </c>
      <c r="D18" s="181"/>
      <c r="E18" s="188"/>
      <c r="F18" s="176"/>
    </row>
    <row r="19" spans="1:6" ht="51" hidden="1" customHeight="1">
      <c r="A19" s="231"/>
      <c r="B19" s="232"/>
      <c r="C19" s="181" t="s">
        <v>95</v>
      </c>
      <c r="D19" s="181"/>
      <c r="E19" s="188"/>
      <c r="F19" s="176"/>
    </row>
    <row r="20" spans="1:6" ht="15" hidden="1" customHeight="1">
      <c r="A20" s="231"/>
      <c r="B20" s="232"/>
      <c r="C20" s="187" t="s">
        <v>61</v>
      </c>
      <c r="D20" s="181"/>
      <c r="E20" s="188"/>
      <c r="F20" s="176"/>
    </row>
    <row r="21" spans="1:6" ht="15.75" hidden="1" customHeight="1">
      <c r="A21" s="231"/>
      <c r="B21" s="232"/>
      <c r="C21" s="181" t="s">
        <v>62</v>
      </c>
      <c r="D21" s="181"/>
      <c r="E21" s="188"/>
      <c r="F21" s="176"/>
    </row>
    <row r="22" spans="1:6" hidden="1">
      <c r="A22" s="231"/>
      <c r="B22" s="232" t="s">
        <v>58</v>
      </c>
      <c r="C22" s="187" t="s">
        <v>59</v>
      </c>
      <c r="D22" s="183">
        <f t="shared" ref="D22" si="2">-D34</f>
        <v>0</v>
      </c>
      <c r="E22" s="189">
        <f>-E16</f>
        <v>-457418.3</v>
      </c>
      <c r="F22" s="108">
        <f>-F16</f>
        <v>-457418.3</v>
      </c>
    </row>
    <row r="23" spans="1:6" ht="15" hidden="1" customHeight="1">
      <c r="A23" s="231"/>
      <c r="B23" s="232"/>
      <c r="C23" s="181" t="s">
        <v>92</v>
      </c>
      <c r="D23" s="181"/>
      <c r="E23" s="181"/>
      <c r="F23" s="105"/>
    </row>
    <row r="24" spans="1:6" ht="15" hidden="1" customHeight="1">
      <c r="A24" s="231"/>
      <c r="B24" s="232"/>
      <c r="C24" s="187" t="s">
        <v>60</v>
      </c>
      <c r="D24" s="181"/>
      <c r="E24" s="181"/>
      <c r="F24" s="105"/>
    </row>
    <row r="25" spans="1:6" ht="51" hidden="1" customHeight="1">
      <c r="A25" s="231"/>
      <c r="B25" s="232"/>
      <c r="C25" s="181" t="s">
        <v>95</v>
      </c>
      <c r="D25" s="181"/>
      <c r="E25" s="181"/>
      <c r="F25" s="105"/>
    </row>
    <row r="26" spans="1:6" ht="15" hidden="1" customHeight="1">
      <c r="A26" s="231"/>
      <c r="B26" s="232"/>
      <c r="C26" s="187" t="s">
        <v>61</v>
      </c>
      <c r="D26" s="181"/>
      <c r="E26" s="181"/>
      <c r="F26" s="105"/>
    </row>
    <row r="27" spans="1:6" ht="15.75" hidden="1" customHeight="1" thickBot="1">
      <c r="A27" s="231"/>
      <c r="B27" s="232"/>
      <c r="C27" s="181" t="s">
        <v>62</v>
      </c>
      <c r="D27" s="181"/>
      <c r="E27" s="181"/>
      <c r="F27" s="105"/>
    </row>
    <row r="28" spans="1:6" s="106" customFormat="1" ht="21.75" customHeight="1">
      <c r="A28" s="175"/>
      <c r="B28" s="190"/>
      <c r="C28" s="191" t="s">
        <v>169</v>
      </c>
      <c r="D28" s="192">
        <f>D29+D42</f>
        <v>129868.69999999998</v>
      </c>
      <c r="E28" s="192">
        <f>E29+E42</f>
        <v>457418.3</v>
      </c>
      <c r="F28" s="200">
        <f>F29+F42</f>
        <v>457418.3</v>
      </c>
    </row>
    <row r="29" spans="1:6" ht="18.75" customHeight="1">
      <c r="A29" s="172" t="s">
        <v>69</v>
      </c>
      <c r="B29" s="193"/>
      <c r="C29" s="187" t="s">
        <v>54</v>
      </c>
      <c r="D29" s="183">
        <f>D36</f>
        <v>27558.6</v>
      </c>
      <c r="E29" s="194">
        <f t="shared" ref="E29:F29" si="3">E36</f>
        <v>88192.2</v>
      </c>
      <c r="F29" s="101">
        <f t="shared" si="3"/>
        <v>88192.2</v>
      </c>
    </row>
    <row r="30" spans="1:6" ht="18.75" customHeight="1">
      <c r="A30" s="173"/>
      <c r="B30" s="111"/>
      <c r="C30" s="195" t="s">
        <v>70</v>
      </c>
      <c r="D30" s="196"/>
      <c r="E30" s="196"/>
      <c r="F30" s="197"/>
    </row>
    <row r="31" spans="1:6" ht="18.75" customHeight="1">
      <c r="A31" s="173"/>
      <c r="B31" s="111"/>
      <c r="C31" s="201" t="s">
        <v>55</v>
      </c>
      <c r="D31" s="181"/>
      <c r="E31" s="181"/>
      <c r="F31" s="105"/>
    </row>
    <row r="32" spans="1:6" ht="36" customHeight="1">
      <c r="A32" s="173"/>
      <c r="B32" s="111"/>
      <c r="C32" s="202" t="s">
        <v>71</v>
      </c>
      <c r="D32" s="181"/>
      <c r="E32" s="181"/>
      <c r="F32" s="105"/>
    </row>
    <row r="33" spans="1:9" ht="18" customHeight="1">
      <c r="A33" s="173"/>
      <c r="B33" s="111"/>
      <c r="C33" s="201" t="s">
        <v>56</v>
      </c>
      <c r="D33" s="181"/>
      <c r="E33" s="181"/>
      <c r="F33" s="105"/>
    </row>
    <row r="34" spans="1:9" ht="18" customHeight="1">
      <c r="A34" s="174"/>
      <c r="B34" s="112"/>
      <c r="C34" s="202" t="s">
        <v>72</v>
      </c>
      <c r="D34" s="181"/>
      <c r="E34" s="181"/>
      <c r="F34" s="105"/>
    </row>
    <row r="35" spans="1:9" ht="18" customHeight="1">
      <c r="A35" s="248" t="s">
        <v>57</v>
      </c>
      <c r="B35" s="249"/>
      <c r="C35" s="232"/>
      <c r="D35" s="232"/>
      <c r="E35" s="232"/>
      <c r="F35" s="250"/>
    </row>
    <row r="36" spans="1:9">
      <c r="A36" s="241"/>
      <c r="B36" s="251" t="s">
        <v>63</v>
      </c>
      <c r="C36" s="187" t="s">
        <v>59</v>
      </c>
      <c r="D36" s="183">
        <v>27558.6</v>
      </c>
      <c r="E36" s="194">
        <v>88192.2</v>
      </c>
      <c r="F36" s="101">
        <f>E36</f>
        <v>88192.2</v>
      </c>
      <c r="G36" s="113"/>
      <c r="H36" s="114"/>
      <c r="I36" s="115"/>
    </row>
    <row r="37" spans="1:9">
      <c r="A37" s="241"/>
      <c r="B37" s="252"/>
      <c r="C37" s="181" t="s">
        <v>73</v>
      </c>
      <c r="D37" s="181"/>
      <c r="E37" s="181"/>
      <c r="F37" s="105"/>
      <c r="I37" s="115"/>
    </row>
    <row r="38" spans="1:9">
      <c r="A38" s="241"/>
      <c r="B38" s="252"/>
      <c r="C38" s="187" t="s">
        <v>60</v>
      </c>
      <c r="D38" s="181"/>
      <c r="E38" s="181"/>
      <c r="F38" s="105"/>
      <c r="I38" s="115"/>
    </row>
    <row r="39" spans="1:9" ht="33">
      <c r="A39" s="241"/>
      <c r="B39" s="252"/>
      <c r="C39" s="181" t="s">
        <v>74</v>
      </c>
      <c r="D39" s="181"/>
      <c r="E39" s="181"/>
      <c r="F39" s="105"/>
      <c r="I39" s="115"/>
    </row>
    <row r="40" spans="1:9">
      <c r="A40" s="241"/>
      <c r="B40" s="252"/>
      <c r="C40" s="187" t="s">
        <v>61</v>
      </c>
      <c r="D40" s="181"/>
      <c r="E40" s="181"/>
      <c r="F40" s="105"/>
      <c r="I40" s="115"/>
    </row>
    <row r="41" spans="1:9" ht="17.25" thickBot="1">
      <c r="A41" s="242"/>
      <c r="B41" s="253"/>
      <c r="C41" s="109" t="s">
        <v>62</v>
      </c>
      <c r="D41" s="109"/>
      <c r="E41" s="109"/>
      <c r="F41" s="110"/>
      <c r="I41" s="115"/>
    </row>
    <row r="42" spans="1:9" s="116" customFormat="1" ht="16.5" customHeight="1">
      <c r="A42" s="234" t="s">
        <v>75</v>
      </c>
      <c r="B42" s="237"/>
      <c r="C42" s="169" t="s">
        <v>54</v>
      </c>
      <c r="D42" s="170">
        <f>D49+D55+D61+D67+D73+D79</f>
        <v>102310.09999999999</v>
      </c>
      <c r="E42" s="170">
        <f t="shared" ref="E42:F42" si="4">E49+E55+E61+E67+E73+E79</f>
        <v>369226.1</v>
      </c>
      <c r="F42" s="171">
        <f t="shared" si="4"/>
        <v>369226.1</v>
      </c>
      <c r="H42" s="96"/>
      <c r="I42" s="115"/>
    </row>
    <row r="43" spans="1:9" ht="33">
      <c r="A43" s="235"/>
      <c r="B43" s="232"/>
      <c r="C43" s="181" t="s">
        <v>76</v>
      </c>
      <c r="D43" s="181"/>
      <c r="E43" s="181"/>
      <c r="F43" s="105"/>
      <c r="I43" s="115"/>
    </row>
    <row r="44" spans="1:9">
      <c r="A44" s="235"/>
      <c r="B44" s="232"/>
      <c r="C44" s="187" t="s">
        <v>55</v>
      </c>
      <c r="D44" s="181"/>
      <c r="E44" s="181"/>
      <c r="F44" s="105"/>
      <c r="I44" s="115"/>
    </row>
    <row r="45" spans="1:9" ht="33">
      <c r="A45" s="235"/>
      <c r="B45" s="232"/>
      <c r="C45" s="181" t="s">
        <v>77</v>
      </c>
      <c r="D45" s="181"/>
      <c r="E45" s="181"/>
      <c r="F45" s="105"/>
      <c r="I45" s="115"/>
    </row>
    <row r="46" spans="1:9">
      <c r="A46" s="235"/>
      <c r="B46" s="232"/>
      <c r="C46" s="187" t="s">
        <v>56</v>
      </c>
      <c r="D46" s="181"/>
      <c r="E46" s="181"/>
      <c r="F46" s="105"/>
      <c r="I46" s="115"/>
    </row>
    <row r="47" spans="1:9" ht="37.5" customHeight="1">
      <c r="A47" s="235"/>
      <c r="B47" s="232"/>
      <c r="C47" s="181" t="s">
        <v>78</v>
      </c>
      <c r="D47" s="181"/>
      <c r="E47" s="181"/>
      <c r="F47" s="105"/>
      <c r="I47" s="115"/>
    </row>
    <row r="48" spans="1:9">
      <c r="A48" s="231" t="s">
        <v>57</v>
      </c>
      <c r="B48" s="232"/>
      <c r="C48" s="232"/>
      <c r="D48" s="232"/>
      <c r="E48" s="232"/>
      <c r="F48" s="250"/>
      <c r="I48" s="115"/>
    </row>
    <row r="49" spans="1:9">
      <c r="A49" s="203"/>
      <c r="B49" s="251" t="s">
        <v>64</v>
      </c>
      <c r="C49" s="187" t="s">
        <v>59</v>
      </c>
      <c r="D49" s="183">
        <v>30681.4</v>
      </c>
      <c r="E49" s="194">
        <v>113998.6</v>
      </c>
      <c r="F49" s="101">
        <f>E49</f>
        <v>113998.6</v>
      </c>
      <c r="G49" s="117"/>
      <c r="H49" s="113"/>
      <c r="I49" s="115"/>
    </row>
    <row r="50" spans="1:9" ht="37.5" customHeight="1">
      <c r="A50" s="204"/>
      <c r="B50" s="252"/>
      <c r="C50" s="181" t="s">
        <v>79</v>
      </c>
      <c r="D50" s="181"/>
      <c r="E50" s="181"/>
      <c r="F50" s="105"/>
      <c r="I50" s="115"/>
    </row>
    <row r="51" spans="1:9" ht="15" customHeight="1">
      <c r="A51" s="204"/>
      <c r="B51" s="252"/>
      <c r="C51" s="187" t="s">
        <v>60</v>
      </c>
      <c r="D51" s="181"/>
      <c r="E51" s="181"/>
      <c r="F51" s="105"/>
      <c r="I51" s="115"/>
    </row>
    <row r="52" spans="1:9" ht="36" customHeight="1">
      <c r="A52" s="204"/>
      <c r="B52" s="252"/>
      <c r="C52" s="181" t="s">
        <v>80</v>
      </c>
      <c r="D52" s="181"/>
      <c r="E52" s="181"/>
      <c r="F52" s="105"/>
      <c r="I52" s="115"/>
    </row>
    <row r="53" spans="1:9" ht="15" customHeight="1">
      <c r="A53" s="204"/>
      <c r="B53" s="252"/>
      <c r="C53" s="187" t="s">
        <v>61</v>
      </c>
      <c r="D53" s="181"/>
      <c r="E53" s="181"/>
      <c r="F53" s="105"/>
      <c r="I53" s="115"/>
    </row>
    <row r="54" spans="1:9" ht="15" customHeight="1">
      <c r="A54" s="204"/>
      <c r="B54" s="249"/>
      <c r="C54" s="181" t="s">
        <v>62</v>
      </c>
      <c r="D54" s="181"/>
      <c r="E54" s="181"/>
      <c r="F54" s="105"/>
      <c r="I54" s="115"/>
    </row>
    <row r="55" spans="1:9" ht="15" customHeight="1">
      <c r="A55" s="204"/>
      <c r="B55" s="251" t="s">
        <v>14</v>
      </c>
      <c r="C55" s="187" t="s">
        <v>59</v>
      </c>
      <c r="D55" s="183">
        <v>16540</v>
      </c>
      <c r="E55" s="194">
        <v>61340</v>
      </c>
      <c r="F55" s="101">
        <f>E55</f>
        <v>61340</v>
      </c>
      <c r="G55" s="117"/>
      <c r="H55" s="113"/>
      <c r="I55" s="115"/>
    </row>
    <row r="56" spans="1:9" ht="36" customHeight="1">
      <c r="A56" s="204"/>
      <c r="B56" s="252"/>
      <c r="C56" s="181" t="s">
        <v>81</v>
      </c>
      <c r="D56" s="181"/>
      <c r="E56" s="181"/>
      <c r="F56" s="105"/>
      <c r="I56" s="115"/>
    </row>
    <row r="57" spans="1:9" ht="15" customHeight="1">
      <c r="A57" s="204"/>
      <c r="B57" s="252"/>
      <c r="C57" s="187" t="s">
        <v>60</v>
      </c>
      <c r="D57" s="181"/>
      <c r="E57" s="181"/>
      <c r="F57" s="105"/>
      <c r="G57" s="117"/>
      <c r="I57" s="115"/>
    </row>
    <row r="58" spans="1:9" ht="33" customHeight="1">
      <c r="A58" s="204"/>
      <c r="B58" s="252"/>
      <c r="C58" s="181" t="s">
        <v>82</v>
      </c>
      <c r="D58" s="181"/>
      <c r="E58" s="181"/>
      <c r="F58" s="105"/>
      <c r="G58" s="117"/>
      <c r="I58" s="115"/>
    </row>
    <row r="59" spans="1:9" ht="15" customHeight="1">
      <c r="A59" s="204"/>
      <c r="B59" s="252"/>
      <c r="C59" s="187" t="s">
        <v>61</v>
      </c>
      <c r="D59" s="181"/>
      <c r="E59" s="181"/>
      <c r="F59" s="105"/>
      <c r="G59" s="117"/>
      <c r="I59" s="115"/>
    </row>
    <row r="60" spans="1:9" ht="15" customHeight="1">
      <c r="A60" s="204"/>
      <c r="B60" s="249"/>
      <c r="C60" s="181" t="s">
        <v>62</v>
      </c>
      <c r="D60" s="181"/>
      <c r="E60" s="181"/>
      <c r="F60" s="105"/>
      <c r="G60" s="117"/>
      <c r="I60" s="115"/>
    </row>
    <row r="61" spans="1:9" ht="20.25" customHeight="1">
      <c r="A61" s="204"/>
      <c r="B61" s="251" t="s">
        <v>65</v>
      </c>
      <c r="C61" s="102" t="s">
        <v>59</v>
      </c>
      <c r="D61" s="103">
        <v>17035.3</v>
      </c>
      <c r="E61" s="210">
        <v>54001.4</v>
      </c>
      <c r="F61" s="101">
        <f>E61</f>
        <v>54001.4</v>
      </c>
      <c r="G61" s="117"/>
      <c r="H61" s="117"/>
      <c r="I61" s="115"/>
    </row>
    <row r="62" spans="1:9" ht="33" customHeight="1">
      <c r="A62" s="204"/>
      <c r="B62" s="252"/>
      <c r="C62" s="99" t="s">
        <v>83</v>
      </c>
      <c r="D62" s="99"/>
      <c r="E62" s="99"/>
      <c r="F62" s="105"/>
      <c r="I62" s="115"/>
    </row>
    <row r="63" spans="1:9" ht="15" customHeight="1">
      <c r="A63" s="204"/>
      <c r="B63" s="252"/>
      <c r="C63" s="102" t="s">
        <v>60</v>
      </c>
      <c r="D63" s="99"/>
      <c r="E63" s="99"/>
      <c r="F63" s="105"/>
      <c r="I63" s="115"/>
    </row>
    <row r="64" spans="1:9" ht="35.25" customHeight="1">
      <c r="A64" s="204"/>
      <c r="B64" s="252"/>
      <c r="C64" s="99" t="s">
        <v>84</v>
      </c>
      <c r="D64" s="99"/>
      <c r="E64" s="99"/>
      <c r="F64" s="105"/>
      <c r="I64" s="115"/>
    </row>
    <row r="65" spans="1:9" ht="15" customHeight="1">
      <c r="A65" s="204"/>
      <c r="B65" s="252"/>
      <c r="C65" s="102" t="s">
        <v>61</v>
      </c>
      <c r="D65" s="99"/>
      <c r="E65" s="99"/>
      <c r="F65" s="105"/>
      <c r="I65" s="115"/>
    </row>
    <row r="66" spans="1:9" ht="15" customHeight="1">
      <c r="A66" s="211"/>
      <c r="B66" s="249"/>
      <c r="C66" s="99" t="s">
        <v>62</v>
      </c>
      <c r="D66" s="99"/>
      <c r="E66" s="212"/>
      <c r="F66" s="105"/>
      <c r="I66" s="115"/>
    </row>
    <row r="67" spans="1:9" ht="15" customHeight="1">
      <c r="A67" s="204"/>
      <c r="B67" s="252" t="s">
        <v>66</v>
      </c>
      <c r="C67" s="206" t="s">
        <v>59</v>
      </c>
      <c r="D67" s="207">
        <v>15471</v>
      </c>
      <c r="E67" s="208">
        <v>55455.1</v>
      </c>
      <c r="F67" s="209">
        <f>E67</f>
        <v>55455.1</v>
      </c>
      <c r="G67" s="117"/>
      <c r="H67" s="117"/>
      <c r="I67" s="115"/>
    </row>
    <row r="68" spans="1:9" ht="33.75" customHeight="1">
      <c r="A68" s="204"/>
      <c r="B68" s="252"/>
      <c r="C68" s="181" t="s">
        <v>85</v>
      </c>
      <c r="D68" s="181"/>
      <c r="E68" s="181"/>
      <c r="F68" s="105"/>
      <c r="I68" s="115"/>
    </row>
    <row r="69" spans="1:9" ht="15" customHeight="1">
      <c r="A69" s="204"/>
      <c r="B69" s="252"/>
      <c r="C69" s="187" t="s">
        <v>60</v>
      </c>
      <c r="D69" s="181"/>
      <c r="E69" s="181"/>
      <c r="F69" s="105"/>
      <c r="I69" s="115"/>
    </row>
    <row r="70" spans="1:9" ht="33.75" customHeight="1">
      <c r="A70" s="204"/>
      <c r="B70" s="252"/>
      <c r="C70" s="181" t="s">
        <v>86</v>
      </c>
      <c r="D70" s="181"/>
      <c r="E70" s="181"/>
      <c r="F70" s="105"/>
      <c r="I70" s="115"/>
    </row>
    <row r="71" spans="1:9" ht="15" customHeight="1">
      <c r="A71" s="204"/>
      <c r="B71" s="252"/>
      <c r="C71" s="187" t="s">
        <v>61</v>
      </c>
      <c r="D71" s="181"/>
      <c r="E71" s="181"/>
      <c r="F71" s="105"/>
      <c r="I71" s="115"/>
    </row>
    <row r="72" spans="1:9" ht="15" customHeight="1">
      <c r="A72" s="204"/>
      <c r="B72" s="249"/>
      <c r="C72" s="181" t="s">
        <v>62</v>
      </c>
      <c r="D72" s="181"/>
      <c r="E72" s="181"/>
      <c r="F72" s="105"/>
      <c r="I72" s="115"/>
    </row>
    <row r="73" spans="1:9" ht="15" customHeight="1">
      <c r="A73" s="204"/>
      <c r="B73" s="251" t="s">
        <v>67</v>
      </c>
      <c r="C73" s="187" t="s">
        <v>59</v>
      </c>
      <c r="D73" s="183">
        <v>5427.9</v>
      </c>
      <c r="E73" s="194">
        <v>26351.9</v>
      </c>
      <c r="F73" s="101">
        <f>E73</f>
        <v>26351.9</v>
      </c>
      <c r="G73" s="117"/>
      <c r="H73" s="117"/>
      <c r="I73" s="115"/>
    </row>
    <row r="74" spans="1:9" ht="35.25" customHeight="1">
      <c r="A74" s="204"/>
      <c r="B74" s="252"/>
      <c r="C74" s="181" t="s">
        <v>87</v>
      </c>
      <c r="D74" s="181"/>
      <c r="E74" s="181"/>
      <c r="F74" s="105"/>
      <c r="I74" s="115"/>
    </row>
    <row r="75" spans="1:9" ht="15" customHeight="1">
      <c r="A75" s="204"/>
      <c r="B75" s="252"/>
      <c r="C75" s="187" t="s">
        <v>60</v>
      </c>
      <c r="D75" s="181"/>
      <c r="E75" s="181"/>
      <c r="F75" s="105"/>
      <c r="I75" s="115"/>
    </row>
    <row r="76" spans="1:9" ht="33">
      <c r="A76" s="204"/>
      <c r="B76" s="252"/>
      <c r="C76" s="181" t="s">
        <v>88</v>
      </c>
      <c r="D76" s="181"/>
      <c r="E76" s="181"/>
      <c r="F76" s="105"/>
      <c r="I76" s="115"/>
    </row>
    <row r="77" spans="1:9" ht="15" customHeight="1">
      <c r="A77" s="204"/>
      <c r="B77" s="252"/>
      <c r="C77" s="187" t="s">
        <v>61</v>
      </c>
      <c r="D77" s="181"/>
      <c r="E77" s="181"/>
      <c r="F77" s="105"/>
      <c r="I77" s="115"/>
    </row>
    <row r="78" spans="1:9" ht="15" customHeight="1">
      <c r="A78" s="204"/>
      <c r="B78" s="249"/>
      <c r="C78" s="181" t="s">
        <v>62</v>
      </c>
      <c r="D78" s="181"/>
      <c r="E78" s="181"/>
      <c r="F78" s="105"/>
      <c r="I78" s="115"/>
    </row>
    <row r="79" spans="1:9" ht="15" customHeight="1">
      <c r="A79" s="204"/>
      <c r="B79" s="251" t="s">
        <v>68</v>
      </c>
      <c r="C79" s="187" t="s">
        <v>59</v>
      </c>
      <c r="D79" s="183">
        <v>17154.5</v>
      </c>
      <c r="E79" s="194">
        <v>58079.1</v>
      </c>
      <c r="F79" s="101">
        <f>E79</f>
        <v>58079.1</v>
      </c>
      <c r="G79" s="117"/>
      <c r="H79" s="117"/>
      <c r="I79" s="115"/>
    </row>
    <row r="80" spans="1:9" ht="33" customHeight="1">
      <c r="A80" s="204"/>
      <c r="B80" s="252"/>
      <c r="C80" s="181" t="s">
        <v>89</v>
      </c>
      <c r="D80" s="181"/>
      <c r="E80" s="181"/>
      <c r="F80" s="105"/>
      <c r="I80" s="115"/>
    </row>
    <row r="81" spans="1:9" ht="15" customHeight="1">
      <c r="A81" s="204"/>
      <c r="B81" s="252"/>
      <c r="C81" s="187" t="s">
        <v>60</v>
      </c>
      <c r="D81" s="181"/>
      <c r="E81" s="181"/>
      <c r="F81" s="105"/>
      <c r="I81" s="115"/>
    </row>
    <row r="82" spans="1:9" ht="34.5" customHeight="1">
      <c r="A82" s="204"/>
      <c r="B82" s="252"/>
      <c r="C82" s="181" t="s">
        <v>90</v>
      </c>
      <c r="D82" s="181"/>
      <c r="E82" s="181"/>
      <c r="F82" s="105"/>
      <c r="I82" s="115"/>
    </row>
    <row r="83" spans="1:9" ht="15" customHeight="1">
      <c r="A83" s="204"/>
      <c r="B83" s="252"/>
      <c r="C83" s="187" t="s">
        <v>61</v>
      </c>
      <c r="D83" s="181"/>
      <c r="E83" s="181"/>
      <c r="F83" s="105"/>
      <c r="I83" s="115"/>
    </row>
    <row r="84" spans="1:9" ht="15.75" customHeight="1" thickBot="1">
      <c r="A84" s="205"/>
      <c r="B84" s="253"/>
      <c r="C84" s="109" t="s">
        <v>62</v>
      </c>
      <c r="D84" s="109"/>
      <c r="E84" s="109"/>
      <c r="F84" s="110"/>
      <c r="I84" s="115"/>
    </row>
    <row r="85" spans="1:9">
      <c r="I85" s="115"/>
    </row>
  </sheetData>
  <mergeCells count="25">
    <mergeCell ref="B61:B66"/>
    <mergeCell ref="B67:B72"/>
    <mergeCell ref="B73:B78"/>
    <mergeCell ref="B79:B84"/>
    <mergeCell ref="A35:F35"/>
    <mergeCell ref="B36:B41"/>
    <mergeCell ref="A48:F48"/>
    <mergeCell ref="B49:B54"/>
    <mergeCell ref="B55:B60"/>
    <mergeCell ref="A22:A27"/>
    <mergeCell ref="B22:B27"/>
    <mergeCell ref="E4:F4"/>
    <mergeCell ref="A42:A47"/>
    <mergeCell ref="C1:F2"/>
    <mergeCell ref="B42:B47"/>
    <mergeCell ref="A3:F3"/>
    <mergeCell ref="A5:B5"/>
    <mergeCell ref="C5:C6"/>
    <mergeCell ref="A9:A14"/>
    <mergeCell ref="A16:A21"/>
    <mergeCell ref="B9:B14"/>
    <mergeCell ref="B16:B21"/>
    <mergeCell ref="A36:A41"/>
    <mergeCell ref="D5:F5"/>
    <mergeCell ref="A15:F15"/>
  </mergeCells>
  <pageMargins left="0.24" right="0.16" top="0.22" bottom="0.31" header="0.2" footer="0.23"/>
  <pageSetup paperSize="9" orientation="landscape" verticalDpi="0" r:id="rId1"/>
  <ignoredErrors>
    <ignoredError sqref="A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101"/>
  <sheetViews>
    <sheetView topLeftCell="A72" zoomScale="110" zoomScaleNormal="110" workbookViewId="0">
      <selection activeCell="F80" sqref="F80"/>
    </sheetView>
  </sheetViews>
  <sheetFormatPr defaultRowHeight="16.5"/>
  <cols>
    <col min="1" max="3" width="5.140625" style="121" customWidth="1"/>
    <col min="4" max="4" width="11" style="121" customWidth="1"/>
    <col min="5" max="5" width="9.28515625" style="121" customWidth="1"/>
    <col min="6" max="6" width="58.42578125" style="121" customWidth="1"/>
    <col min="7" max="7" width="2.28515625" style="121" hidden="1" customWidth="1"/>
    <col min="8" max="9" width="20.28515625" style="121" customWidth="1"/>
    <col min="10" max="16384" width="9.140625" style="121"/>
  </cols>
  <sheetData>
    <row r="1" spans="1:9" ht="21.75" customHeight="1">
      <c r="F1" s="254" t="s">
        <v>50</v>
      </c>
      <c r="G1" s="254"/>
      <c r="H1" s="254"/>
      <c r="I1" s="254"/>
    </row>
    <row r="2" spans="1:9" ht="44.25" customHeight="1">
      <c r="F2" s="254"/>
      <c r="G2" s="254"/>
      <c r="H2" s="254"/>
      <c r="I2" s="254"/>
    </row>
    <row r="3" spans="1:9" ht="12" customHeight="1"/>
    <row r="4" spans="1:9" ht="49.5" customHeight="1">
      <c r="A4" s="258" t="s">
        <v>133</v>
      </c>
      <c r="B4" s="258"/>
      <c r="C4" s="258"/>
      <c r="D4" s="258"/>
      <c r="E4" s="258"/>
      <c r="F4" s="258"/>
      <c r="G4" s="258"/>
      <c r="H4" s="258"/>
      <c r="I4" s="258"/>
    </row>
    <row r="5" spans="1:9" ht="18" customHeight="1" thickBot="1">
      <c r="H5" s="255" t="s">
        <v>4</v>
      </c>
      <c r="I5" s="255"/>
    </row>
    <row r="6" spans="1:9" ht="71.25" customHeight="1">
      <c r="A6" s="259" t="s">
        <v>107</v>
      </c>
      <c r="B6" s="261" t="s">
        <v>108</v>
      </c>
      <c r="C6" s="261" t="s">
        <v>109</v>
      </c>
      <c r="D6" s="256" t="s">
        <v>15</v>
      </c>
      <c r="E6" s="256"/>
      <c r="F6" s="256" t="s">
        <v>16</v>
      </c>
      <c r="G6" s="263" t="s">
        <v>51</v>
      </c>
      <c r="H6" s="264"/>
      <c r="I6" s="265"/>
    </row>
    <row r="7" spans="1:9" ht="34.5" customHeight="1" thickBot="1">
      <c r="A7" s="260"/>
      <c r="B7" s="262"/>
      <c r="C7" s="262"/>
      <c r="D7" s="122" t="s">
        <v>20</v>
      </c>
      <c r="E7" s="122" t="s">
        <v>3</v>
      </c>
      <c r="F7" s="257"/>
      <c r="G7" s="122" t="s">
        <v>17</v>
      </c>
      <c r="H7" s="122" t="s">
        <v>18</v>
      </c>
      <c r="I7" s="123" t="s">
        <v>19</v>
      </c>
    </row>
    <row r="8" spans="1:9" ht="36" customHeight="1" thickBot="1">
      <c r="A8" s="124"/>
      <c r="B8" s="125"/>
      <c r="C8" s="125"/>
      <c r="D8" s="126"/>
      <c r="E8" s="126"/>
      <c r="F8" s="127" t="s">
        <v>24</v>
      </c>
      <c r="G8" s="128"/>
      <c r="H8" s="128">
        <f>H14+H22+H30</f>
        <v>457418.3</v>
      </c>
      <c r="I8" s="129">
        <f>I14+I22+I30</f>
        <v>457418.3</v>
      </c>
    </row>
    <row r="9" spans="1:9" ht="54.75" hidden="1" customHeight="1">
      <c r="A9" s="266" t="s">
        <v>101</v>
      </c>
      <c r="B9" s="130"/>
      <c r="C9" s="130"/>
      <c r="D9" s="130"/>
      <c r="E9" s="130"/>
      <c r="F9" s="100" t="s">
        <v>166</v>
      </c>
      <c r="G9" s="131"/>
      <c r="H9" s="132">
        <f t="shared" ref="H9:I9" si="0">H10</f>
        <v>0</v>
      </c>
      <c r="I9" s="133">
        <f t="shared" si="0"/>
        <v>0</v>
      </c>
    </row>
    <row r="10" spans="1:9" ht="45" hidden="1" customHeight="1">
      <c r="A10" s="266"/>
      <c r="B10" s="268" t="s">
        <v>100</v>
      </c>
      <c r="C10" s="130"/>
      <c r="D10" s="130"/>
      <c r="E10" s="130"/>
      <c r="F10" s="100" t="s">
        <v>167</v>
      </c>
      <c r="G10" s="131"/>
      <c r="H10" s="132">
        <f t="shared" ref="H10:I10" si="1">H11</f>
        <v>0</v>
      </c>
      <c r="I10" s="133">
        <f t="shared" si="1"/>
        <v>0</v>
      </c>
    </row>
    <row r="11" spans="1:9" s="96" customFormat="1" ht="30.75" hidden="1" customHeight="1">
      <c r="A11" s="266"/>
      <c r="B11" s="268"/>
      <c r="C11" s="268" t="s">
        <v>100</v>
      </c>
      <c r="D11" s="134"/>
      <c r="E11" s="134"/>
      <c r="F11" s="100" t="s">
        <v>168</v>
      </c>
      <c r="G11" s="131"/>
      <c r="H11" s="132">
        <f>I13</f>
        <v>0</v>
      </c>
      <c r="I11" s="133">
        <f>J13</f>
        <v>0</v>
      </c>
    </row>
    <row r="12" spans="1:9" s="96" customFormat="1" ht="21" hidden="1" customHeight="1">
      <c r="A12" s="266"/>
      <c r="B12" s="268"/>
      <c r="C12" s="268"/>
      <c r="D12" s="135"/>
      <c r="E12" s="135"/>
      <c r="F12" s="100" t="s">
        <v>23</v>
      </c>
      <c r="G12" s="136"/>
      <c r="H12" s="136"/>
      <c r="I12" s="137"/>
    </row>
    <row r="13" spans="1:9" s="96" customFormat="1" ht="33" hidden="1" customHeight="1">
      <c r="A13" s="266"/>
      <c r="B13" s="268"/>
      <c r="C13" s="268"/>
      <c r="D13" s="270" t="s">
        <v>91</v>
      </c>
      <c r="E13" s="138"/>
      <c r="F13" s="139" t="s">
        <v>104</v>
      </c>
      <c r="G13" s="103"/>
      <c r="H13" s="104"/>
      <c r="I13" s="101"/>
    </row>
    <row r="14" spans="1:9" s="96" customFormat="1" ht="20.25" hidden="1" customHeight="1">
      <c r="A14" s="266"/>
      <c r="B14" s="268"/>
      <c r="C14" s="268"/>
      <c r="D14" s="270"/>
      <c r="E14" s="272" t="s">
        <v>58</v>
      </c>
      <c r="F14" s="99" t="s">
        <v>92</v>
      </c>
      <c r="G14" s="103"/>
      <c r="H14" s="103">
        <f t="shared" ref="H14:I14" si="2">H16</f>
        <v>457418.3</v>
      </c>
      <c r="I14" s="101">
        <f t="shared" si="2"/>
        <v>457418.3</v>
      </c>
    </row>
    <row r="15" spans="1:9" s="96" customFormat="1" ht="21.75" hidden="1" customHeight="1">
      <c r="A15" s="266"/>
      <c r="B15" s="268"/>
      <c r="C15" s="268"/>
      <c r="D15" s="270"/>
      <c r="E15" s="272"/>
      <c r="F15" s="99" t="s">
        <v>7</v>
      </c>
      <c r="G15" s="99"/>
      <c r="H15" s="99"/>
      <c r="I15" s="105"/>
    </row>
    <row r="16" spans="1:9" s="96" customFormat="1" ht="18.75" hidden="1" customHeight="1">
      <c r="A16" s="266"/>
      <c r="B16" s="268"/>
      <c r="C16" s="268"/>
      <c r="D16" s="270"/>
      <c r="E16" s="272"/>
      <c r="F16" s="102" t="s">
        <v>23</v>
      </c>
      <c r="G16" s="140"/>
      <c r="H16" s="140">
        <f t="shared" ref="H16:I16" si="3">H18</f>
        <v>457418.3</v>
      </c>
      <c r="I16" s="141">
        <f t="shared" si="3"/>
        <v>457418.3</v>
      </c>
    </row>
    <row r="17" spans="1:9" s="96" customFormat="1" ht="17.25" hidden="1" customHeight="1">
      <c r="A17" s="266"/>
      <c r="B17" s="268"/>
      <c r="C17" s="268"/>
      <c r="D17" s="270"/>
      <c r="E17" s="272"/>
      <c r="F17" s="99" t="s">
        <v>8</v>
      </c>
      <c r="G17" s="99"/>
      <c r="H17" s="99"/>
      <c r="I17" s="105"/>
    </row>
    <row r="18" spans="1:9" s="96" customFormat="1" ht="17.25" hidden="1" customHeight="1">
      <c r="A18" s="266"/>
      <c r="B18" s="268"/>
      <c r="C18" s="268"/>
      <c r="D18" s="270"/>
      <c r="E18" s="272"/>
      <c r="F18" s="99" t="s">
        <v>9</v>
      </c>
      <c r="G18" s="103"/>
      <c r="H18" s="103">
        <f t="shared" ref="H18:I20" si="4">H19</f>
        <v>457418.3</v>
      </c>
      <c r="I18" s="101">
        <f t="shared" si="4"/>
        <v>457418.3</v>
      </c>
    </row>
    <row r="19" spans="1:9" s="96" customFormat="1" ht="17.25" hidden="1" customHeight="1">
      <c r="A19" s="266"/>
      <c r="B19" s="268"/>
      <c r="C19" s="268"/>
      <c r="D19" s="270"/>
      <c r="E19" s="272"/>
      <c r="F19" s="99" t="s">
        <v>10</v>
      </c>
      <c r="G19" s="103"/>
      <c r="H19" s="103">
        <f t="shared" si="4"/>
        <v>457418.3</v>
      </c>
      <c r="I19" s="101">
        <f t="shared" si="4"/>
        <v>457418.3</v>
      </c>
    </row>
    <row r="20" spans="1:9" hidden="1">
      <c r="A20" s="266"/>
      <c r="B20" s="268"/>
      <c r="C20" s="268"/>
      <c r="D20" s="270"/>
      <c r="E20" s="272"/>
      <c r="F20" s="99" t="s">
        <v>98</v>
      </c>
      <c r="G20" s="103"/>
      <c r="H20" s="103">
        <f t="shared" si="4"/>
        <v>457418.3</v>
      </c>
      <c r="I20" s="101">
        <f t="shared" si="4"/>
        <v>457418.3</v>
      </c>
    </row>
    <row r="21" spans="1:9" ht="17.25" hidden="1" thickBot="1">
      <c r="A21" s="266"/>
      <c r="B21" s="268"/>
      <c r="C21" s="268"/>
      <c r="D21" s="270"/>
      <c r="E21" s="273"/>
      <c r="F21" s="109" t="s">
        <v>99</v>
      </c>
      <c r="G21" s="142"/>
      <c r="H21" s="142">
        <f>H30</f>
        <v>457418.3</v>
      </c>
      <c r="I21" s="143">
        <f>I30</f>
        <v>457418.3</v>
      </c>
    </row>
    <row r="22" spans="1:9" s="96" customFormat="1" ht="20.25" hidden="1" customHeight="1">
      <c r="A22" s="266"/>
      <c r="B22" s="268"/>
      <c r="C22" s="268"/>
      <c r="D22" s="270"/>
      <c r="E22" s="272" t="s">
        <v>58</v>
      </c>
      <c r="F22" s="99" t="s">
        <v>92</v>
      </c>
      <c r="G22" s="103"/>
      <c r="H22" s="103">
        <f t="shared" ref="H22:I22" si="5">H24</f>
        <v>-457418.3</v>
      </c>
      <c r="I22" s="101">
        <f t="shared" si="5"/>
        <v>-457418.3</v>
      </c>
    </row>
    <row r="23" spans="1:9" s="96" customFormat="1" ht="21.75" hidden="1" customHeight="1">
      <c r="A23" s="266"/>
      <c r="B23" s="268"/>
      <c r="C23" s="268"/>
      <c r="D23" s="270"/>
      <c r="E23" s="272"/>
      <c r="F23" s="99" t="s">
        <v>7</v>
      </c>
      <c r="G23" s="99"/>
      <c r="H23" s="99"/>
      <c r="I23" s="105"/>
    </row>
    <row r="24" spans="1:9" s="96" customFormat="1" ht="18.75" hidden="1" customHeight="1">
      <c r="A24" s="266"/>
      <c r="B24" s="268"/>
      <c r="C24" s="268"/>
      <c r="D24" s="270"/>
      <c r="E24" s="272"/>
      <c r="F24" s="102" t="s">
        <v>23</v>
      </c>
      <c r="G24" s="140"/>
      <c r="H24" s="140">
        <f t="shared" ref="H24:I24" si="6">H26</f>
        <v>-457418.3</v>
      </c>
      <c r="I24" s="141">
        <f t="shared" si="6"/>
        <v>-457418.3</v>
      </c>
    </row>
    <row r="25" spans="1:9" s="96" customFormat="1" ht="17.25" hidden="1" customHeight="1">
      <c r="A25" s="266"/>
      <c r="B25" s="268"/>
      <c r="C25" s="268"/>
      <c r="D25" s="270"/>
      <c r="E25" s="272"/>
      <c r="F25" s="99" t="s">
        <v>8</v>
      </c>
      <c r="G25" s="99"/>
      <c r="H25" s="99"/>
      <c r="I25" s="105"/>
    </row>
    <row r="26" spans="1:9" s="96" customFormat="1" ht="17.25" hidden="1" customHeight="1">
      <c r="A26" s="266"/>
      <c r="B26" s="268"/>
      <c r="C26" s="268"/>
      <c r="D26" s="270"/>
      <c r="E26" s="272"/>
      <c r="F26" s="99" t="s">
        <v>9</v>
      </c>
      <c r="G26" s="103"/>
      <c r="H26" s="103">
        <f t="shared" ref="H26:I28" si="7">H27</f>
        <v>-457418.3</v>
      </c>
      <c r="I26" s="101">
        <f t="shared" si="7"/>
        <v>-457418.3</v>
      </c>
    </row>
    <row r="27" spans="1:9" s="96" customFormat="1" ht="17.25" hidden="1" customHeight="1">
      <c r="A27" s="266"/>
      <c r="B27" s="268"/>
      <c r="C27" s="268"/>
      <c r="D27" s="270"/>
      <c r="E27" s="272"/>
      <c r="F27" s="99" t="s">
        <v>10</v>
      </c>
      <c r="G27" s="103"/>
      <c r="H27" s="103">
        <f t="shared" si="7"/>
        <v>-457418.3</v>
      </c>
      <c r="I27" s="101">
        <f t="shared" si="7"/>
        <v>-457418.3</v>
      </c>
    </row>
    <row r="28" spans="1:9" hidden="1">
      <c r="A28" s="266"/>
      <c r="B28" s="268"/>
      <c r="C28" s="268"/>
      <c r="D28" s="270"/>
      <c r="E28" s="272"/>
      <c r="F28" s="99" t="s">
        <v>98</v>
      </c>
      <c r="G28" s="103"/>
      <c r="H28" s="103">
        <f t="shared" si="7"/>
        <v>-457418.3</v>
      </c>
      <c r="I28" s="101">
        <f t="shared" si="7"/>
        <v>-457418.3</v>
      </c>
    </row>
    <row r="29" spans="1:9" ht="17.25" hidden="1" thickBot="1">
      <c r="A29" s="267"/>
      <c r="B29" s="269"/>
      <c r="C29" s="269"/>
      <c r="D29" s="271"/>
      <c r="E29" s="273"/>
      <c r="F29" s="109" t="s">
        <v>99</v>
      </c>
      <c r="G29" s="142"/>
      <c r="H29" s="142">
        <f>-H21</f>
        <v>-457418.3</v>
      </c>
      <c r="I29" s="143">
        <f>-I21</f>
        <v>-457418.3</v>
      </c>
    </row>
    <row r="30" spans="1:9" ht="33.75" customHeight="1">
      <c r="A30" s="213" t="s">
        <v>102</v>
      </c>
      <c r="B30" s="144"/>
      <c r="C30" s="144"/>
      <c r="D30" s="145"/>
      <c r="E30" s="145"/>
      <c r="F30" s="127" t="s">
        <v>148</v>
      </c>
      <c r="G30" s="146"/>
      <c r="H30" s="146">
        <f>H31+H44</f>
        <v>457418.3</v>
      </c>
      <c r="I30" s="147">
        <f>I31+I44</f>
        <v>457418.3</v>
      </c>
    </row>
    <row r="31" spans="1:9" ht="51" customHeight="1">
      <c r="A31" s="214"/>
      <c r="B31" s="216" t="s">
        <v>105</v>
      </c>
      <c r="C31" s="148"/>
      <c r="D31" s="149"/>
      <c r="E31" s="149"/>
      <c r="F31" s="100" t="s">
        <v>149</v>
      </c>
      <c r="G31" s="132"/>
      <c r="H31" s="132">
        <f t="shared" ref="H31:I31" si="8">H32</f>
        <v>88192.2</v>
      </c>
      <c r="I31" s="133">
        <f t="shared" si="8"/>
        <v>88192.2</v>
      </c>
    </row>
    <row r="32" spans="1:9" ht="54.75" customHeight="1">
      <c r="A32" s="214"/>
      <c r="B32" s="217"/>
      <c r="C32" s="216" t="s">
        <v>100</v>
      </c>
      <c r="D32" s="149"/>
      <c r="E32" s="149"/>
      <c r="F32" s="100" t="s">
        <v>149</v>
      </c>
      <c r="G32" s="132"/>
      <c r="H32" s="132">
        <f t="shared" ref="H32:I32" si="9">H33</f>
        <v>88192.2</v>
      </c>
      <c r="I32" s="133">
        <f t="shared" si="9"/>
        <v>88192.2</v>
      </c>
    </row>
    <row r="33" spans="1:9" s="96" customFormat="1" ht="31.5" customHeight="1">
      <c r="A33" s="214"/>
      <c r="B33" s="217"/>
      <c r="C33" s="217"/>
      <c r="D33" s="150"/>
      <c r="E33" s="150"/>
      <c r="F33" s="139" t="s">
        <v>170</v>
      </c>
      <c r="G33" s="151"/>
      <c r="H33" s="151">
        <f t="shared" ref="H33:I34" si="10">H34</f>
        <v>88192.2</v>
      </c>
      <c r="I33" s="152">
        <f t="shared" si="10"/>
        <v>88192.2</v>
      </c>
    </row>
    <row r="34" spans="1:9" s="96" customFormat="1" ht="33.75" customHeight="1">
      <c r="A34" s="214"/>
      <c r="B34" s="217"/>
      <c r="C34" s="217"/>
      <c r="D34" s="219" t="s">
        <v>69</v>
      </c>
      <c r="E34" s="99"/>
      <c r="F34" s="99" t="s">
        <v>106</v>
      </c>
      <c r="G34" s="103"/>
      <c r="H34" s="103">
        <f t="shared" si="10"/>
        <v>88192.2</v>
      </c>
      <c r="I34" s="101">
        <f t="shared" si="10"/>
        <v>88192.2</v>
      </c>
    </row>
    <row r="35" spans="1:9" s="96" customFormat="1" ht="38.25" customHeight="1">
      <c r="A35" s="214"/>
      <c r="B35" s="217"/>
      <c r="C35" s="217"/>
      <c r="D35" s="220"/>
      <c r="E35" s="222" t="s">
        <v>63</v>
      </c>
      <c r="F35" s="99" t="s">
        <v>73</v>
      </c>
      <c r="G35" s="103"/>
      <c r="H35" s="103">
        <f t="shared" ref="H35:I35" si="11">H37</f>
        <v>88192.2</v>
      </c>
      <c r="I35" s="101">
        <f t="shared" si="11"/>
        <v>88192.2</v>
      </c>
    </row>
    <row r="36" spans="1:9" s="96" customFormat="1">
      <c r="A36" s="214"/>
      <c r="B36" s="217"/>
      <c r="C36" s="217"/>
      <c r="D36" s="220"/>
      <c r="E36" s="111"/>
      <c r="F36" s="99" t="s">
        <v>7</v>
      </c>
      <c r="G36" s="99"/>
      <c r="H36" s="99"/>
      <c r="I36" s="105"/>
    </row>
    <row r="37" spans="1:9" s="96" customFormat="1" ht="24" customHeight="1">
      <c r="A37" s="224"/>
      <c r="B37" s="225"/>
      <c r="C37" s="225"/>
      <c r="D37" s="226"/>
      <c r="E37" s="112"/>
      <c r="F37" s="102" t="s">
        <v>171</v>
      </c>
      <c r="G37" s="140"/>
      <c r="H37" s="140">
        <f t="shared" ref="H37:I37" si="12">H39</f>
        <v>88192.2</v>
      </c>
      <c r="I37" s="141">
        <f t="shared" si="12"/>
        <v>88192.2</v>
      </c>
    </row>
    <row r="38" spans="1:9" s="96" customFormat="1" ht="37.5" customHeight="1">
      <c r="A38" s="214"/>
      <c r="B38" s="217"/>
      <c r="C38" s="217"/>
      <c r="D38" s="220"/>
      <c r="E38" s="111"/>
      <c r="F38" s="196" t="s">
        <v>8</v>
      </c>
      <c r="G38" s="196"/>
      <c r="H38" s="196"/>
      <c r="I38" s="197"/>
    </row>
    <row r="39" spans="1:9" s="96" customFormat="1" ht="15" customHeight="1">
      <c r="A39" s="214"/>
      <c r="B39" s="217"/>
      <c r="C39" s="217"/>
      <c r="D39" s="220"/>
      <c r="E39" s="111"/>
      <c r="F39" s="99" t="s">
        <v>9</v>
      </c>
      <c r="G39" s="103"/>
      <c r="H39" s="103">
        <f t="shared" ref="H39:I42" si="13">H40</f>
        <v>88192.2</v>
      </c>
      <c r="I39" s="101">
        <f t="shared" si="13"/>
        <v>88192.2</v>
      </c>
    </row>
    <row r="40" spans="1:9" s="96" customFormat="1" ht="15" customHeight="1">
      <c r="A40" s="214"/>
      <c r="B40" s="217"/>
      <c r="C40" s="217"/>
      <c r="D40" s="220"/>
      <c r="E40" s="111"/>
      <c r="F40" s="99" t="s">
        <v>10</v>
      </c>
      <c r="G40" s="103"/>
      <c r="H40" s="103">
        <f t="shared" si="13"/>
        <v>88192.2</v>
      </c>
      <c r="I40" s="101">
        <f t="shared" si="13"/>
        <v>88192.2</v>
      </c>
    </row>
    <row r="41" spans="1:9" s="96" customFormat="1" ht="15" customHeight="1">
      <c r="A41" s="214"/>
      <c r="B41" s="217"/>
      <c r="C41" s="217"/>
      <c r="D41" s="220"/>
      <c r="E41" s="111"/>
      <c r="F41" s="99" t="s">
        <v>11</v>
      </c>
      <c r="G41" s="103"/>
      <c r="H41" s="103">
        <f t="shared" si="13"/>
        <v>88192.2</v>
      </c>
      <c r="I41" s="101">
        <f t="shared" si="13"/>
        <v>88192.2</v>
      </c>
    </row>
    <row r="42" spans="1:9" ht="37.5" customHeight="1">
      <c r="A42" s="214"/>
      <c r="B42" s="217"/>
      <c r="C42" s="217"/>
      <c r="D42" s="220"/>
      <c r="E42" s="111"/>
      <c r="F42" s="99" t="s">
        <v>12</v>
      </c>
      <c r="G42" s="103"/>
      <c r="H42" s="103">
        <f t="shared" si="13"/>
        <v>88192.2</v>
      </c>
      <c r="I42" s="101">
        <f t="shared" si="13"/>
        <v>88192.2</v>
      </c>
    </row>
    <row r="43" spans="1:9" ht="53.25" customHeight="1" thickBot="1">
      <c r="A43" s="214"/>
      <c r="B43" s="218"/>
      <c r="C43" s="218"/>
      <c r="D43" s="221"/>
      <c r="E43" s="223"/>
      <c r="F43" s="109" t="s">
        <v>13</v>
      </c>
      <c r="G43" s="153"/>
      <c r="H43" s="153">
        <f>'N 3'!E36</f>
        <v>88192.2</v>
      </c>
      <c r="I43" s="154">
        <f>'N 3'!F36</f>
        <v>88192.2</v>
      </c>
    </row>
    <row r="44" spans="1:9" s="159" customFormat="1" ht="51.75" customHeight="1">
      <c r="A44" s="214"/>
      <c r="B44" s="227" t="s">
        <v>103</v>
      </c>
      <c r="C44" s="155"/>
      <c r="D44" s="155"/>
      <c r="E44" s="155"/>
      <c r="F44" s="156" t="s">
        <v>146</v>
      </c>
      <c r="G44" s="157"/>
      <c r="H44" s="157">
        <f t="shared" ref="H44:H45" si="14">H45</f>
        <v>369226.1</v>
      </c>
      <c r="I44" s="158">
        <f>I45</f>
        <v>369226.1</v>
      </c>
    </row>
    <row r="45" spans="1:9" s="116" customFormat="1" ht="50.25" customHeight="1">
      <c r="A45" s="214"/>
      <c r="B45" s="217"/>
      <c r="C45" s="216" t="s">
        <v>100</v>
      </c>
      <c r="D45" s="148"/>
      <c r="E45" s="148"/>
      <c r="F45" s="100" t="s">
        <v>147</v>
      </c>
      <c r="G45" s="160"/>
      <c r="H45" s="160">
        <f t="shared" si="14"/>
        <v>369226.1</v>
      </c>
      <c r="I45" s="161">
        <f t="shared" ref="I45" si="15">I46</f>
        <v>369226.1</v>
      </c>
    </row>
    <row r="46" spans="1:9" s="96" customFormat="1" ht="35.25" customHeight="1">
      <c r="A46" s="214"/>
      <c r="B46" s="217"/>
      <c r="C46" s="217"/>
      <c r="D46" s="150"/>
      <c r="E46" s="150"/>
      <c r="F46" s="100" t="s">
        <v>170</v>
      </c>
      <c r="G46" s="162"/>
      <c r="H46" s="162">
        <f t="shared" ref="H46:I46" si="16">H47</f>
        <v>369226.1</v>
      </c>
      <c r="I46" s="163">
        <f t="shared" si="16"/>
        <v>369226.1</v>
      </c>
    </row>
    <row r="47" spans="1:9" s="96" customFormat="1" ht="66" customHeight="1">
      <c r="A47" s="214"/>
      <c r="B47" s="217"/>
      <c r="C47" s="217"/>
      <c r="D47" s="219" t="s">
        <v>75</v>
      </c>
      <c r="E47" s="99"/>
      <c r="F47" s="164" t="s">
        <v>150</v>
      </c>
      <c r="G47" s="162"/>
      <c r="H47" s="162">
        <f t="shared" ref="H47:I47" si="17">H48+H57+H66+H75+H84+H93</f>
        <v>369226.1</v>
      </c>
      <c r="I47" s="163">
        <f t="shared" si="17"/>
        <v>369226.1</v>
      </c>
    </row>
    <row r="48" spans="1:9" s="96" customFormat="1" ht="53.25" customHeight="1">
      <c r="A48" s="214"/>
      <c r="B48" s="217"/>
      <c r="C48" s="217"/>
      <c r="D48" s="220"/>
      <c r="E48" s="222" t="s">
        <v>64</v>
      </c>
      <c r="F48" s="99" t="s">
        <v>79</v>
      </c>
      <c r="G48" s="103"/>
      <c r="H48" s="103">
        <f t="shared" ref="H48:I48" si="18">H50</f>
        <v>113998.6</v>
      </c>
      <c r="I48" s="101">
        <f t="shared" si="18"/>
        <v>113998.6</v>
      </c>
    </row>
    <row r="49" spans="1:9" s="96" customFormat="1" ht="18.75" customHeight="1">
      <c r="A49" s="214"/>
      <c r="B49" s="217"/>
      <c r="C49" s="217"/>
      <c r="D49" s="220"/>
      <c r="E49" s="111"/>
      <c r="F49" s="99" t="s">
        <v>7</v>
      </c>
      <c r="G49" s="99"/>
      <c r="H49" s="99"/>
      <c r="I49" s="105"/>
    </row>
    <row r="50" spans="1:9" s="96" customFormat="1" ht="18" customHeight="1">
      <c r="A50" s="214"/>
      <c r="B50" s="217"/>
      <c r="C50" s="217"/>
      <c r="D50" s="220"/>
      <c r="E50" s="111"/>
      <c r="F50" s="102" t="s">
        <v>171</v>
      </c>
      <c r="G50" s="140"/>
      <c r="H50" s="140">
        <f t="shared" ref="H50:I50" si="19">H52</f>
        <v>113998.6</v>
      </c>
      <c r="I50" s="141">
        <f t="shared" si="19"/>
        <v>113998.6</v>
      </c>
    </row>
    <row r="51" spans="1:9" s="96" customFormat="1" ht="33.75" customHeight="1">
      <c r="A51" s="214"/>
      <c r="B51" s="217"/>
      <c r="C51" s="217"/>
      <c r="D51" s="220"/>
      <c r="E51" s="111"/>
      <c r="F51" s="99" t="s">
        <v>8</v>
      </c>
      <c r="G51" s="99"/>
      <c r="H51" s="99"/>
      <c r="I51" s="105"/>
    </row>
    <row r="52" spans="1:9" s="96" customFormat="1" ht="15" customHeight="1">
      <c r="A52" s="214"/>
      <c r="B52" s="217"/>
      <c r="C52" s="217"/>
      <c r="D52" s="220"/>
      <c r="E52" s="111"/>
      <c r="F52" s="99" t="s">
        <v>9</v>
      </c>
      <c r="G52" s="103"/>
      <c r="H52" s="103">
        <f t="shared" ref="H52:H55" si="20">H53</f>
        <v>113998.6</v>
      </c>
      <c r="I52" s="101">
        <f t="shared" ref="I52:I55" si="21">I53</f>
        <v>113998.6</v>
      </c>
    </row>
    <row r="53" spans="1:9" s="96" customFormat="1">
      <c r="A53" s="214"/>
      <c r="B53" s="217"/>
      <c r="C53" s="217"/>
      <c r="D53" s="220"/>
      <c r="E53" s="111"/>
      <c r="F53" s="99" t="s">
        <v>10</v>
      </c>
      <c r="G53" s="103"/>
      <c r="H53" s="103">
        <f t="shared" si="20"/>
        <v>113998.6</v>
      </c>
      <c r="I53" s="101">
        <f t="shared" si="21"/>
        <v>113998.6</v>
      </c>
    </row>
    <row r="54" spans="1:9" s="96" customFormat="1">
      <c r="A54" s="214"/>
      <c r="B54" s="217"/>
      <c r="C54" s="217"/>
      <c r="D54" s="220"/>
      <c r="E54" s="111"/>
      <c r="F54" s="99" t="s">
        <v>11</v>
      </c>
      <c r="G54" s="103"/>
      <c r="H54" s="103">
        <f t="shared" si="20"/>
        <v>113998.6</v>
      </c>
      <c r="I54" s="101">
        <f t="shared" si="21"/>
        <v>113998.6</v>
      </c>
    </row>
    <row r="55" spans="1:9" s="96" customFormat="1" ht="33">
      <c r="A55" s="224"/>
      <c r="B55" s="225"/>
      <c r="C55" s="225"/>
      <c r="D55" s="226"/>
      <c r="E55" s="112"/>
      <c r="F55" s="99" t="s">
        <v>12</v>
      </c>
      <c r="G55" s="103"/>
      <c r="H55" s="103">
        <f t="shared" si="20"/>
        <v>113998.6</v>
      </c>
      <c r="I55" s="101">
        <f t="shared" si="21"/>
        <v>113998.6</v>
      </c>
    </row>
    <row r="56" spans="1:9" s="96" customFormat="1" ht="36.75" customHeight="1">
      <c r="A56" s="214"/>
      <c r="B56" s="217"/>
      <c r="C56" s="217"/>
      <c r="D56" s="220"/>
      <c r="E56" s="112"/>
      <c r="F56" s="196" t="s">
        <v>13</v>
      </c>
      <c r="G56" s="207"/>
      <c r="H56" s="207">
        <f>'N 3'!E49</f>
        <v>113998.6</v>
      </c>
      <c r="I56" s="209">
        <f>'N 3'!F49</f>
        <v>113998.6</v>
      </c>
    </row>
    <row r="57" spans="1:9" s="96" customFormat="1" ht="51.75" customHeight="1">
      <c r="A57" s="214"/>
      <c r="B57" s="217"/>
      <c r="C57" s="217"/>
      <c r="D57" s="220"/>
      <c r="E57" s="272" t="s">
        <v>14</v>
      </c>
      <c r="F57" s="99" t="s">
        <v>81</v>
      </c>
      <c r="G57" s="103"/>
      <c r="H57" s="103">
        <f t="shared" ref="H57:I57" si="22">H59</f>
        <v>61340</v>
      </c>
      <c r="I57" s="101">
        <f t="shared" si="22"/>
        <v>61340</v>
      </c>
    </row>
    <row r="58" spans="1:9" s="96" customFormat="1">
      <c r="A58" s="214"/>
      <c r="B58" s="217"/>
      <c r="C58" s="217"/>
      <c r="D58" s="220"/>
      <c r="E58" s="272"/>
      <c r="F58" s="99" t="s">
        <v>7</v>
      </c>
      <c r="G58" s="99"/>
      <c r="H58" s="99"/>
      <c r="I58" s="105"/>
    </row>
    <row r="59" spans="1:9" s="96" customFormat="1" ht="18" customHeight="1">
      <c r="A59" s="214"/>
      <c r="B59" s="217"/>
      <c r="C59" s="217"/>
      <c r="D59" s="220"/>
      <c r="E59" s="272"/>
      <c r="F59" s="102" t="s">
        <v>171</v>
      </c>
      <c r="G59" s="140"/>
      <c r="H59" s="140">
        <f t="shared" ref="H59:I59" si="23">H61</f>
        <v>61340</v>
      </c>
      <c r="I59" s="141">
        <f t="shared" si="23"/>
        <v>61340</v>
      </c>
    </row>
    <row r="60" spans="1:9" s="96" customFormat="1" ht="34.5" customHeight="1">
      <c r="A60" s="214"/>
      <c r="B60" s="217"/>
      <c r="C60" s="217"/>
      <c r="D60" s="220"/>
      <c r="E60" s="272"/>
      <c r="F60" s="99" t="s">
        <v>8</v>
      </c>
      <c r="G60" s="99"/>
      <c r="H60" s="99"/>
      <c r="I60" s="105"/>
    </row>
    <row r="61" spans="1:9" s="96" customFormat="1" ht="15" customHeight="1">
      <c r="A61" s="214"/>
      <c r="B61" s="217"/>
      <c r="C61" s="217"/>
      <c r="D61" s="220"/>
      <c r="E61" s="272"/>
      <c r="F61" s="99" t="s">
        <v>9</v>
      </c>
      <c r="G61" s="103"/>
      <c r="H61" s="103">
        <f t="shared" ref="H61:H64" si="24">H62</f>
        <v>61340</v>
      </c>
      <c r="I61" s="101">
        <f t="shared" ref="I61:I64" si="25">I62</f>
        <v>61340</v>
      </c>
    </row>
    <row r="62" spans="1:9" s="96" customFormat="1">
      <c r="A62" s="214"/>
      <c r="B62" s="217"/>
      <c r="C62" s="217"/>
      <c r="D62" s="220"/>
      <c r="E62" s="272"/>
      <c r="F62" s="99" t="s">
        <v>10</v>
      </c>
      <c r="G62" s="103"/>
      <c r="H62" s="103">
        <f t="shared" si="24"/>
        <v>61340</v>
      </c>
      <c r="I62" s="101">
        <f t="shared" si="25"/>
        <v>61340</v>
      </c>
    </row>
    <row r="63" spans="1:9" s="96" customFormat="1">
      <c r="A63" s="214"/>
      <c r="B63" s="217"/>
      <c r="C63" s="217"/>
      <c r="D63" s="220"/>
      <c r="E63" s="272"/>
      <c r="F63" s="99" t="s">
        <v>11</v>
      </c>
      <c r="G63" s="103"/>
      <c r="H63" s="103">
        <f t="shared" si="24"/>
        <v>61340</v>
      </c>
      <c r="I63" s="101">
        <f t="shared" si="25"/>
        <v>61340</v>
      </c>
    </row>
    <row r="64" spans="1:9" s="96" customFormat="1" ht="33">
      <c r="A64" s="214"/>
      <c r="B64" s="217"/>
      <c r="C64" s="217"/>
      <c r="D64" s="220"/>
      <c r="E64" s="272"/>
      <c r="F64" s="99" t="s">
        <v>12</v>
      </c>
      <c r="G64" s="103"/>
      <c r="H64" s="103">
        <f t="shared" si="24"/>
        <v>61340</v>
      </c>
      <c r="I64" s="101">
        <f t="shared" si="25"/>
        <v>61340</v>
      </c>
    </row>
    <row r="65" spans="1:9" s="96" customFormat="1" ht="33.75" customHeight="1">
      <c r="A65" s="214"/>
      <c r="B65" s="217"/>
      <c r="C65" s="217"/>
      <c r="D65" s="220"/>
      <c r="E65" s="272"/>
      <c r="F65" s="99" t="s">
        <v>13</v>
      </c>
      <c r="G65" s="103"/>
      <c r="H65" s="103">
        <f>'N 3'!E55</f>
        <v>61340</v>
      </c>
      <c r="I65" s="101">
        <f>'N 3'!F55</f>
        <v>61340</v>
      </c>
    </row>
    <row r="66" spans="1:9" s="96" customFormat="1" ht="49.5" customHeight="1">
      <c r="A66" s="214"/>
      <c r="B66" s="217"/>
      <c r="C66" s="217"/>
      <c r="D66" s="220"/>
      <c r="E66" s="272" t="s">
        <v>65</v>
      </c>
      <c r="F66" s="99" t="s">
        <v>83</v>
      </c>
      <c r="G66" s="103"/>
      <c r="H66" s="103">
        <f t="shared" ref="H66:I66" si="26">H68</f>
        <v>54001.4</v>
      </c>
      <c r="I66" s="101">
        <f t="shared" si="26"/>
        <v>54001.4</v>
      </c>
    </row>
    <row r="67" spans="1:9" s="96" customFormat="1">
      <c r="A67" s="214"/>
      <c r="B67" s="217"/>
      <c r="C67" s="217"/>
      <c r="D67" s="220"/>
      <c r="E67" s="272"/>
      <c r="F67" s="99" t="s">
        <v>7</v>
      </c>
      <c r="G67" s="99"/>
      <c r="H67" s="99"/>
      <c r="I67" s="105"/>
    </row>
    <row r="68" spans="1:9" s="96" customFormat="1" ht="16.5" customHeight="1">
      <c r="A68" s="214"/>
      <c r="B68" s="217"/>
      <c r="C68" s="217"/>
      <c r="D68" s="220"/>
      <c r="E68" s="272"/>
      <c r="F68" s="102" t="s">
        <v>171</v>
      </c>
      <c r="G68" s="140"/>
      <c r="H68" s="140">
        <f t="shared" ref="H68:I68" si="27">H70</f>
        <v>54001.4</v>
      </c>
      <c r="I68" s="141">
        <f t="shared" si="27"/>
        <v>54001.4</v>
      </c>
    </row>
    <row r="69" spans="1:9" s="96" customFormat="1" ht="32.25" customHeight="1">
      <c r="A69" s="214"/>
      <c r="B69" s="217"/>
      <c r="C69" s="217"/>
      <c r="D69" s="220"/>
      <c r="E69" s="272"/>
      <c r="F69" s="99" t="s">
        <v>8</v>
      </c>
      <c r="G69" s="99"/>
      <c r="H69" s="99"/>
      <c r="I69" s="105"/>
    </row>
    <row r="70" spans="1:9" s="96" customFormat="1" ht="15" customHeight="1">
      <c r="A70" s="214"/>
      <c r="B70" s="217"/>
      <c r="C70" s="217"/>
      <c r="D70" s="220"/>
      <c r="E70" s="272"/>
      <c r="F70" s="99" t="s">
        <v>9</v>
      </c>
      <c r="G70" s="103"/>
      <c r="H70" s="103">
        <f t="shared" ref="H70:H73" si="28">H71</f>
        <v>54001.4</v>
      </c>
      <c r="I70" s="101">
        <f t="shared" ref="I70:I73" si="29">I71</f>
        <v>54001.4</v>
      </c>
    </row>
    <row r="71" spans="1:9" s="96" customFormat="1">
      <c r="A71" s="214"/>
      <c r="B71" s="217"/>
      <c r="C71" s="217"/>
      <c r="D71" s="220"/>
      <c r="E71" s="272"/>
      <c r="F71" s="99" t="s">
        <v>10</v>
      </c>
      <c r="G71" s="103"/>
      <c r="H71" s="103">
        <f t="shared" si="28"/>
        <v>54001.4</v>
      </c>
      <c r="I71" s="101">
        <f t="shared" si="29"/>
        <v>54001.4</v>
      </c>
    </row>
    <row r="72" spans="1:9" s="96" customFormat="1">
      <c r="A72" s="214"/>
      <c r="B72" s="217"/>
      <c r="C72" s="217"/>
      <c r="D72" s="220"/>
      <c r="E72" s="272"/>
      <c r="F72" s="99" t="s">
        <v>11</v>
      </c>
      <c r="G72" s="103"/>
      <c r="H72" s="103">
        <f t="shared" si="28"/>
        <v>54001.4</v>
      </c>
      <c r="I72" s="101">
        <f t="shared" si="29"/>
        <v>54001.4</v>
      </c>
    </row>
    <row r="73" spans="1:9" s="96" customFormat="1" ht="33.75" customHeight="1">
      <c r="A73" s="214"/>
      <c r="B73" s="217"/>
      <c r="C73" s="217"/>
      <c r="D73" s="220"/>
      <c r="E73" s="272"/>
      <c r="F73" s="99" t="s">
        <v>12</v>
      </c>
      <c r="G73" s="103"/>
      <c r="H73" s="103">
        <f t="shared" si="28"/>
        <v>54001.4</v>
      </c>
      <c r="I73" s="101">
        <f t="shared" si="29"/>
        <v>54001.4</v>
      </c>
    </row>
    <row r="74" spans="1:9" s="96" customFormat="1" ht="30.75" customHeight="1">
      <c r="A74" s="214"/>
      <c r="B74" s="217"/>
      <c r="C74" s="217"/>
      <c r="D74" s="220"/>
      <c r="E74" s="272"/>
      <c r="F74" s="99" t="s">
        <v>13</v>
      </c>
      <c r="G74" s="103"/>
      <c r="H74" s="103">
        <f>'N 3'!E61</f>
        <v>54001.4</v>
      </c>
      <c r="I74" s="101">
        <f>'N 3'!F61</f>
        <v>54001.4</v>
      </c>
    </row>
    <row r="75" spans="1:9" s="96" customFormat="1" ht="15" customHeight="1">
      <c r="A75" s="214"/>
      <c r="B75" s="217"/>
      <c r="C75" s="217"/>
      <c r="D75" s="220"/>
      <c r="E75" s="222" t="s">
        <v>66</v>
      </c>
      <c r="F75" s="99" t="s">
        <v>85</v>
      </c>
      <c r="G75" s="103"/>
      <c r="H75" s="103">
        <f t="shared" ref="H75:I75" si="30">H77</f>
        <v>55455.1</v>
      </c>
      <c r="I75" s="101">
        <f t="shared" si="30"/>
        <v>55455.1</v>
      </c>
    </row>
    <row r="76" spans="1:9" s="96" customFormat="1">
      <c r="A76" s="214"/>
      <c r="B76" s="217"/>
      <c r="C76" s="217"/>
      <c r="D76" s="220"/>
      <c r="E76" s="111"/>
      <c r="F76" s="99" t="s">
        <v>7</v>
      </c>
      <c r="G76" s="99"/>
      <c r="H76" s="99"/>
      <c r="I76" s="105"/>
    </row>
    <row r="77" spans="1:9" s="96" customFormat="1" ht="15" customHeight="1">
      <c r="A77" s="214"/>
      <c r="B77" s="217"/>
      <c r="C77" s="217"/>
      <c r="D77" s="220"/>
      <c r="E77" s="111"/>
      <c r="F77" s="102" t="s">
        <v>171</v>
      </c>
      <c r="G77" s="140"/>
      <c r="H77" s="140">
        <f t="shared" ref="H77:I77" si="31">H79</f>
        <v>55455.1</v>
      </c>
      <c r="I77" s="141">
        <f t="shared" si="31"/>
        <v>55455.1</v>
      </c>
    </row>
    <row r="78" spans="1:9" s="96" customFormat="1" ht="31.5" customHeight="1">
      <c r="A78" s="214"/>
      <c r="B78" s="217"/>
      <c r="C78" s="217"/>
      <c r="D78" s="220"/>
      <c r="E78" s="111"/>
      <c r="F78" s="99" t="s">
        <v>8</v>
      </c>
      <c r="G78" s="99"/>
      <c r="H78" s="99"/>
      <c r="I78" s="105"/>
    </row>
    <row r="79" spans="1:9" s="96" customFormat="1" ht="15" customHeight="1">
      <c r="A79" s="224"/>
      <c r="B79" s="225"/>
      <c r="C79" s="225"/>
      <c r="D79" s="226"/>
      <c r="E79" s="112"/>
      <c r="F79" s="99" t="s">
        <v>9</v>
      </c>
      <c r="G79" s="103"/>
      <c r="H79" s="103">
        <f t="shared" ref="H79:H82" si="32">H80</f>
        <v>55455.1</v>
      </c>
      <c r="I79" s="101">
        <f t="shared" ref="I79:I82" si="33">I80</f>
        <v>55455.1</v>
      </c>
    </row>
    <row r="80" spans="1:9" s="96" customFormat="1">
      <c r="A80" s="214"/>
      <c r="B80" s="217"/>
      <c r="C80" s="217"/>
      <c r="D80" s="220"/>
      <c r="E80" s="111"/>
      <c r="F80" s="196" t="s">
        <v>10</v>
      </c>
      <c r="G80" s="207"/>
      <c r="H80" s="207">
        <f t="shared" si="32"/>
        <v>55455.1</v>
      </c>
      <c r="I80" s="209">
        <f t="shared" si="33"/>
        <v>55455.1</v>
      </c>
    </row>
    <row r="81" spans="1:9" s="96" customFormat="1">
      <c r="A81" s="214"/>
      <c r="B81" s="217"/>
      <c r="C81" s="217"/>
      <c r="D81" s="220"/>
      <c r="E81" s="111"/>
      <c r="F81" s="99" t="s">
        <v>11</v>
      </c>
      <c r="G81" s="103"/>
      <c r="H81" s="103">
        <f t="shared" si="32"/>
        <v>55455.1</v>
      </c>
      <c r="I81" s="101">
        <f t="shared" si="33"/>
        <v>55455.1</v>
      </c>
    </row>
    <row r="82" spans="1:9" s="96" customFormat="1" ht="33">
      <c r="A82" s="214"/>
      <c r="B82" s="217"/>
      <c r="C82" s="217"/>
      <c r="D82" s="220"/>
      <c r="E82" s="111"/>
      <c r="F82" s="99" t="s">
        <v>12</v>
      </c>
      <c r="G82" s="103"/>
      <c r="H82" s="103">
        <f t="shared" si="32"/>
        <v>55455.1</v>
      </c>
      <c r="I82" s="101">
        <f t="shared" si="33"/>
        <v>55455.1</v>
      </c>
    </row>
    <row r="83" spans="1:9" s="96" customFormat="1" ht="36" customHeight="1">
      <c r="A83" s="214"/>
      <c r="B83" s="217"/>
      <c r="C83" s="217"/>
      <c r="D83" s="220"/>
      <c r="E83" s="112"/>
      <c r="F83" s="99" t="s">
        <v>13</v>
      </c>
      <c r="G83" s="103"/>
      <c r="H83" s="103">
        <f>'N 3'!E67</f>
        <v>55455.1</v>
      </c>
      <c r="I83" s="101">
        <f>'N 3'!F67</f>
        <v>55455.1</v>
      </c>
    </row>
    <row r="84" spans="1:9" s="96" customFormat="1" ht="30" customHeight="1">
      <c r="A84" s="214"/>
      <c r="B84" s="217"/>
      <c r="C84" s="217"/>
      <c r="D84" s="220"/>
      <c r="E84" s="272" t="s">
        <v>67</v>
      </c>
      <c r="F84" s="99" t="s">
        <v>87</v>
      </c>
      <c r="G84" s="103"/>
      <c r="H84" s="103">
        <f t="shared" ref="H84:I84" si="34">H86</f>
        <v>26351.9</v>
      </c>
      <c r="I84" s="101">
        <f t="shared" si="34"/>
        <v>26351.9</v>
      </c>
    </row>
    <row r="85" spans="1:9" s="96" customFormat="1">
      <c r="A85" s="214"/>
      <c r="B85" s="217"/>
      <c r="C85" s="217"/>
      <c r="D85" s="220"/>
      <c r="E85" s="272"/>
      <c r="F85" s="99" t="s">
        <v>7</v>
      </c>
      <c r="G85" s="99"/>
      <c r="H85" s="99"/>
      <c r="I85" s="105"/>
    </row>
    <row r="86" spans="1:9" s="96" customFormat="1" ht="23.25" customHeight="1">
      <c r="A86" s="214"/>
      <c r="B86" s="217"/>
      <c r="C86" s="217"/>
      <c r="D86" s="220"/>
      <c r="E86" s="272"/>
      <c r="F86" s="102" t="s">
        <v>171</v>
      </c>
      <c r="G86" s="140"/>
      <c r="H86" s="140">
        <f t="shared" ref="H86:I86" si="35">H88</f>
        <v>26351.9</v>
      </c>
      <c r="I86" s="141">
        <f t="shared" si="35"/>
        <v>26351.9</v>
      </c>
    </row>
    <row r="87" spans="1:9" s="96" customFormat="1" ht="33">
      <c r="A87" s="214"/>
      <c r="B87" s="217"/>
      <c r="C87" s="217"/>
      <c r="D87" s="220"/>
      <c r="E87" s="272"/>
      <c r="F87" s="99" t="s">
        <v>8</v>
      </c>
      <c r="G87" s="99"/>
      <c r="H87" s="99"/>
      <c r="I87" s="105"/>
    </row>
    <row r="88" spans="1:9" s="96" customFormat="1">
      <c r="A88" s="214"/>
      <c r="B88" s="217"/>
      <c r="C88" s="217"/>
      <c r="D88" s="220"/>
      <c r="E88" s="272"/>
      <c r="F88" s="99" t="s">
        <v>9</v>
      </c>
      <c r="G88" s="103"/>
      <c r="H88" s="103">
        <f t="shared" ref="H88:H91" si="36">H89</f>
        <v>26351.9</v>
      </c>
      <c r="I88" s="101">
        <f t="shared" ref="I88:I91" si="37">I89</f>
        <v>26351.9</v>
      </c>
    </row>
    <row r="89" spans="1:9" s="96" customFormat="1">
      <c r="A89" s="214"/>
      <c r="B89" s="217"/>
      <c r="C89" s="217"/>
      <c r="D89" s="220"/>
      <c r="E89" s="272"/>
      <c r="F89" s="99" t="s">
        <v>10</v>
      </c>
      <c r="G89" s="103"/>
      <c r="H89" s="103">
        <f t="shared" si="36"/>
        <v>26351.9</v>
      </c>
      <c r="I89" s="101">
        <f t="shared" si="37"/>
        <v>26351.9</v>
      </c>
    </row>
    <row r="90" spans="1:9" s="96" customFormat="1">
      <c r="A90" s="214"/>
      <c r="B90" s="217"/>
      <c r="C90" s="217"/>
      <c r="D90" s="220"/>
      <c r="E90" s="272"/>
      <c r="F90" s="99" t="s">
        <v>11</v>
      </c>
      <c r="G90" s="103"/>
      <c r="H90" s="103">
        <f t="shared" si="36"/>
        <v>26351.9</v>
      </c>
      <c r="I90" s="101">
        <f t="shared" si="37"/>
        <v>26351.9</v>
      </c>
    </row>
    <row r="91" spans="1:9" s="96" customFormat="1" ht="33">
      <c r="A91" s="214"/>
      <c r="B91" s="217"/>
      <c r="C91" s="217"/>
      <c r="D91" s="220"/>
      <c r="E91" s="272"/>
      <c r="F91" s="99" t="s">
        <v>12</v>
      </c>
      <c r="G91" s="103"/>
      <c r="H91" s="103">
        <f t="shared" si="36"/>
        <v>26351.9</v>
      </c>
      <c r="I91" s="101">
        <f t="shared" si="37"/>
        <v>26351.9</v>
      </c>
    </row>
    <row r="92" spans="1:9" s="96" customFormat="1" ht="36.75" customHeight="1">
      <c r="A92" s="214"/>
      <c r="B92" s="217"/>
      <c r="C92" s="217"/>
      <c r="D92" s="220"/>
      <c r="E92" s="272"/>
      <c r="F92" s="99" t="s">
        <v>13</v>
      </c>
      <c r="G92" s="103"/>
      <c r="H92" s="103">
        <f>'N 3'!E73</f>
        <v>26351.9</v>
      </c>
      <c r="I92" s="101">
        <f>'N 3'!F73</f>
        <v>26351.9</v>
      </c>
    </row>
    <row r="93" spans="1:9" s="96" customFormat="1" ht="66">
      <c r="A93" s="214"/>
      <c r="B93" s="217"/>
      <c r="C93" s="217"/>
      <c r="D93" s="220"/>
      <c r="E93" s="251" t="s">
        <v>68</v>
      </c>
      <c r="F93" s="99" t="s">
        <v>89</v>
      </c>
      <c r="G93" s="103"/>
      <c r="H93" s="103">
        <f t="shared" ref="H93:I93" si="38">H95</f>
        <v>58079.1</v>
      </c>
      <c r="I93" s="101">
        <f t="shared" si="38"/>
        <v>58079.1</v>
      </c>
    </row>
    <row r="94" spans="1:9" s="96" customFormat="1">
      <c r="A94" s="214"/>
      <c r="B94" s="217"/>
      <c r="C94" s="217"/>
      <c r="D94" s="220"/>
      <c r="E94" s="252"/>
      <c r="F94" s="99" t="s">
        <v>7</v>
      </c>
      <c r="G94" s="99"/>
      <c r="H94" s="99"/>
      <c r="I94" s="105"/>
    </row>
    <row r="95" spans="1:9" s="96" customFormat="1" ht="24" customHeight="1">
      <c r="A95" s="214"/>
      <c r="B95" s="217"/>
      <c r="C95" s="217"/>
      <c r="D95" s="220"/>
      <c r="E95" s="252"/>
      <c r="F95" s="102" t="s">
        <v>171</v>
      </c>
      <c r="G95" s="140"/>
      <c r="H95" s="140">
        <f t="shared" ref="H95:I95" si="39">H97</f>
        <v>58079.1</v>
      </c>
      <c r="I95" s="141">
        <f t="shared" si="39"/>
        <v>58079.1</v>
      </c>
    </row>
    <row r="96" spans="1:9" s="96" customFormat="1" ht="33">
      <c r="A96" s="214"/>
      <c r="B96" s="217"/>
      <c r="C96" s="217"/>
      <c r="D96" s="220"/>
      <c r="E96" s="252"/>
      <c r="F96" s="99" t="s">
        <v>8</v>
      </c>
      <c r="G96" s="99"/>
      <c r="H96" s="99"/>
      <c r="I96" s="105"/>
    </row>
    <row r="97" spans="1:9" s="96" customFormat="1">
      <c r="A97" s="214"/>
      <c r="B97" s="217"/>
      <c r="C97" s="217"/>
      <c r="D97" s="220"/>
      <c r="E97" s="252"/>
      <c r="F97" s="99" t="s">
        <v>9</v>
      </c>
      <c r="G97" s="103"/>
      <c r="H97" s="103">
        <f t="shared" ref="H97:H100" si="40">H98</f>
        <v>58079.1</v>
      </c>
      <c r="I97" s="101">
        <f t="shared" ref="I97:I100" si="41">I98</f>
        <v>58079.1</v>
      </c>
    </row>
    <row r="98" spans="1:9" s="96" customFormat="1">
      <c r="A98" s="214"/>
      <c r="B98" s="217"/>
      <c r="C98" s="217"/>
      <c r="D98" s="220"/>
      <c r="E98" s="252"/>
      <c r="F98" s="99" t="s">
        <v>10</v>
      </c>
      <c r="G98" s="103"/>
      <c r="H98" s="103">
        <f t="shared" si="40"/>
        <v>58079.1</v>
      </c>
      <c r="I98" s="101">
        <f t="shared" si="41"/>
        <v>58079.1</v>
      </c>
    </row>
    <row r="99" spans="1:9" s="96" customFormat="1">
      <c r="A99" s="214"/>
      <c r="B99" s="217"/>
      <c r="C99" s="217"/>
      <c r="D99" s="220"/>
      <c r="E99" s="252"/>
      <c r="F99" s="99" t="s">
        <v>11</v>
      </c>
      <c r="G99" s="103"/>
      <c r="H99" s="103">
        <f t="shared" si="40"/>
        <v>58079.1</v>
      </c>
      <c r="I99" s="101">
        <f t="shared" si="41"/>
        <v>58079.1</v>
      </c>
    </row>
    <row r="100" spans="1:9" s="96" customFormat="1" ht="33">
      <c r="A100" s="214"/>
      <c r="B100" s="217"/>
      <c r="C100" s="217"/>
      <c r="D100" s="220"/>
      <c r="E100" s="252"/>
      <c r="F100" s="99" t="s">
        <v>12</v>
      </c>
      <c r="G100" s="103"/>
      <c r="H100" s="103">
        <f t="shared" si="40"/>
        <v>58079.1</v>
      </c>
      <c r="I100" s="101">
        <f t="shared" si="41"/>
        <v>58079.1</v>
      </c>
    </row>
    <row r="101" spans="1:9" s="96" customFormat="1" ht="32.25" customHeight="1" thickBot="1">
      <c r="A101" s="215"/>
      <c r="B101" s="218"/>
      <c r="C101" s="218"/>
      <c r="D101" s="221"/>
      <c r="E101" s="253"/>
      <c r="F101" s="109" t="s">
        <v>13</v>
      </c>
      <c r="G101" s="142"/>
      <c r="H101" s="142">
        <f>'N 3'!E79</f>
        <v>58079.1</v>
      </c>
      <c r="I101" s="143">
        <f>'N 3'!F79</f>
        <v>58079.1</v>
      </c>
    </row>
  </sheetData>
  <mergeCells count="19">
    <mergeCell ref="E84:E92"/>
    <mergeCell ref="E93:E101"/>
    <mergeCell ref="E57:E65"/>
    <mergeCell ref="E66:E74"/>
    <mergeCell ref="E14:E21"/>
    <mergeCell ref="A9:A29"/>
    <mergeCell ref="B10:B29"/>
    <mergeCell ref="C11:C29"/>
    <mergeCell ref="D13:D29"/>
    <mergeCell ref="E22:E29"/>
    <mergeCell ref="F1:I2"/>
    <mergeCell ref="H5:I5"/>
    <mergeCell ref="D6:E6"/>
    <mergeCell ref="F6:F7"/>
    <mergeCell ref="A4:I4"/>
    <mergeCell ref="A6:A7"/>
    <mergeCell ref="B6:B7"/>
    <mergeCell ref="C6:C7"/>
    <mergeCell ref="G6:I6"/>
  </mergeCells>
  <pageMargins left="0.24" right="0.16" top="0.28999999999999998" bottom="0.27" header="0.2" footer="0.2"/>
  <pageSetup paperSize="9" scale="95" orientation="landscape" verticalDpi="0" r:id="rId1"/>
  <ignoredErrors>
    <ignoredError sqref="E35 D34 A30:C101 A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"/>
  <sheetViews>
    <sheetView topLeftCell="B10" workbookViewId="0">
      <selection activeCell="D18" sqref="D18:F18"/>
    </sheetView>
  </sheetViews>
  <sheetFormatPr defaultRowHeight="13.5"/>
  <cols>
    <col min="1" max="1" width="6.28515625" style="29" hidden="1" customWidth="1"/>
    <col min="2" max="2" width="10" style="27" customWidth="1"/>
    <col min="3" max="3" width="12.5703125" style="27" customWidth="1"/>
    <col min="4" max="4" width="7.140625" style="28" customWidth="1"/>
    <col min="5" max="5" width="6.7109375" style="28" customWidth="1"/>
    <col min="6" max="6" width="44.5703125" style="28" customWidth="1"/>
    <col min="7" max="7" width="40.85546875" style="27" customWidth="1"/>
    <col min="8" max="8" width="19.5703125" style="37" customWidth="1"/>
    <col min="9" max="9" width="9.140625" style="29"/>
    <col min="10" max="10" width="9.5703125" style="29" bestFit="1" customWidth="1"/>
    <col min="11" max="20" width="9.140625" style="29"/>
    <col min="21" max="21" width="7.28515625" style="29" customWidth="1"/>
    <col min="22" max="16384" width="9.140625" style="29"/>
  </cols>
  <sheetData>
    <row r="1" spans="2:8" ht="64.5" customHeight="1">
      <c r="B1" s="274" t="s">
        <v>145</v>
      </c>
      <c r="C1" s="274"/>
      <c r="D1" s="274"/>
      <c r="E1" s="274"/>
      <c r="F1" s="274"/>
      <c r="G1" s="274"/>
      <c r="H1" s="274"/>
    </row>
    <row r="2" spans="2:8" ht="16.5">
      <c r="B2" s="275"/>
      <c r="C2" s="275"/>
      <c r="D2" s="275"/>
      <c r="E2" s="275"/>
      <c r="F2" s="275"/>
      <c r="G2" s="275"/>
      <c r="H2" s="275"/>
    </row>
    <row r="3" spans="2:8" ht="16.5" customHeight="1">
      <c r="B3" s="276" t="s">
        <v>25</v>
      </c>
      <c r="C3" s="276"/>
      <c r="D3" s="276"/>
      <c r="E3" s="276"/>
      <c r="F3" s="276"/>
      <c r="G3" s="276"/>
      <c r="H3" s="276"/>
    </row>
    <row r="4" spans="2:8" ht="25.5" customHeight="1">
      <c r="B4" s="276"/>
      <c r="C4" s="276"/>
      <c r="D4" s="276"/>
      <c r="E4" s="276"/>
      <c r="F4" s="276"/>
      <c r="G4" s="276"/>
      <c r="H4" s="276"/>
    </row>
    <row r="6" spans="2:8">
      <c r="B6" s="10"/>
      <c r="C6" s="10"/>
      <c r="D6" s="10"/>
      <c r="E6" s="10"/>
      <c r="F6" s="10"/>
      <c r="G6" s="10"/>
      <c r="H6" s="11" t="s">
        <v>4</v>
      </c>
    </row>
    <row r="7" spans="2:8" ht="16.5" customHeight="1">
      <c r="B7" s="277" t="s">
        <v>0</v>
      </c>
      <c r="C7" s="278"/>
      <c r="D7" s="279" t="s">
        <v>5</v>
      </c>
      <c r="E7" s="279"/>
      <c r="F7" s="279"/>
      <c r="G7" s="279" t="s">
        <v>6</v>
      </c>
      <c r="H7" s="280" t="s">
        <v>1</v>
      </c>
    </row>
    <row r="8" spans="2:8" ht="60" customHeight="1">
      <c r="B8" s="20" t="s">
        <v>2</v>
      </c>
      <c r="C8" s="20" t="s">
        <v>3</v>
      </c>
      <c r="D8" s="279"/>
      <c r="E8" s="279"/>
      <c r="F8" s="279"/>
      <c r="G8" s="279"/>
      <c r="H8" s="280"/>
    </row>
    <row r="9" spans="2:8" ht="16.5" customHeight="1">
      <c r="B9" s="38">
        <v>1</v>
      </c>
      <c r="C9" s="38">
        <v>2</v>
      </c>
      <c r="D9" s="288">
        <v>3</v>
      </c>
      <c r="E9" s="288"/>
      <c r="F9" s="288"/>
      <c r="G9" s="38">
        <v>4</v>
      </c>
      <c r="H9" s="38">
        <v>5</v>
      </c>
    </row>
    <row r="10" spans="2:8" ht="14.25">
      <c r="B10" s="38"/>
      <c r="C10" s="38"/>
      <c r="D10" s="38"/>
      <c r="E10" s="38"/>
      <c r="F10" s="38"/>
      <c r="G10" s="38"/>
      <c r="H10" s="38"/>
    </row>
    <row r="11" spans="2:8" ht="16.5" customHeight="1">
      <c r="B11" s="2"/>
      <c r="C11" s="289" t="s">
        <v>172</v>
      </c>
      <c r="D11" s="290"/>
      <c r="E11" s="290"/>
      <c r="F11" s="290"/>
      <c r="G11" s="291"/>
      <c r="H11" s="39">
        <f>H12+H15</f>
        <v>457418.3</v>
      </c>
    </row>
    <row r="12" spans="2:8" ht="22.5" customHeight="1">
      <c r="B12" s="31">
        <v>1016</v>
      </c>
      <c r="C12" s="282" t="s">
        <v>134</v>
      </c>
      <c r="D12" s="283"/>
      <c r="E12" s="283"/>
      <c r="F12" s="284"/>
      <c r="G12" s="32"/>
      <c r="H12" s="4">
        <f>+H13</f>
        <v>88192.2</v>
      </c>
    </row>
    <row r="13" spans="2:8" ht="28.5">
      <c r="B13" s="5"/>
      <c r="C13" s="20">
        <v>11002</v>
      </c>
      <c r="D13" s="285" t="s">
        <v>135</v>
      </c>
      <c r="E13" s="286"/>
      <c r="F13" s="287"/>
      <c r="G13" s="168" t="s">
        <v>172</v>
      </c>
      <c r="H13" s="9">
        <f t="shared" ref="H13" si="0">H14</f>
        <v>88192.2</v>
      </c>
    </row>
    <row r="14" spans="2:8" ht="27">
      <c r="B14" s="5"/>
      <c r="C14" s="20"/>
      <c r="D14" s="6"/>
      <c r="E14" s="7"/>
      <c r="F14" s="7"/>
      <c r="G14" s="34" t="s">
        <v>126</v>
      </c>
      <c r="H14" s="22">
        <f>'N 4'!I35</f>
        <v>88192.2</v>
      </c>
    </row>
    <row r="15" spans="2:8" ht="30.75" customHeight="1">
      <c r="B15" s="3">
        <v>1155</v>
      </c>
      <c r="C15" s="279" t="s">
        <v>136</v>
      </c>
      <c r="D15" s="279"/>
      <c r="E15" s="279"/>
      <c r="F15" s="279"/>
      <c r="G15" s="21"/>
      <c r="H15" s="4">
        <f>H16+H18+H20+H22+H24+H26</f>
        <v>369226.1</v>
      </c>
    </row>
    <row r="16" spans="2:8" ht="41.25" customHeight="1">
      <c r="B16" s="5"/>
      <c r="C16" s="20">
        <v>11004</v>
      </c>
      <c r="D16" s="281" t="s">
        <v>137</v>
      </c>
      <c r="E16" s="281"/>
      <c r="F16" s="281"/>
      <c r="G16" s="167" t="s">
        <v>172</v>
      </c>
      <c r="H16" s="9">
        <f t="shared" ref="H16" si="1">H17</f>
        <v>113998.6</v>
      </c>
    </row>
    <row r="17" spans="2:8" ht="14.25">
      <c r="B17" s="33"/>
      <c r="C17" s="20"/>
      <c r="D17" s="6"/>
      <c r="E17" s="7"/>
      <c r="F17" s="7"/>
      <c r="G17" s="8" t="s">
        <v>138</v>
      </c>
      <c r="H17" s="22">
        <f>'N 4'!I48</f>
        <v>113998.6</v>
      </c>
    </row>
    <row r="18" spans="2:8" ht="28.5">
      <c r="B18" s="30"/>
      <c r="C18" s="20">
        <v>11005</v>
      </c>
      <c r="D18" s="281" t="s">
        <v>139</v>
      </c>
      <c r="E18" s="281"/>
      <c r="F18" s="281"/>
      <c r="G18" s="168" t="s">
        <v>172</v>
      </c>
      <c r="H18" s="9">
        <f t="shared" ref="H18:H24" si="2">H19</f>
        <v>61340</v>
      </c>
    </row>
    <row r="19" spans="2:8" ht="14.25">
      <c r="B19" s="35"/>
      <c r="C19" s="20"/>
      <c r="D19" s="6"/>
      <c r="E19" s="7"/>
      <c r="F19" s="7"/>
      <c r="G19" s="8" t="s">
        <v>128</v>
      </c>
      <c r="H19" s="22">
        <f>'N 4'!I57</f>
        <v>61340</v>
      </c>
    </row>
    <row r="20" spans="2:8" ht="57" customHeight="1">
      <c r="B20" s="30"/>
      <c r="C20" s="20">
        <v>11006</v>
      </c>
      <c r="D20" s="281" t="s">
        <v>140</v>
      </c>
      <c r="E20" s="281"/>
      <c r="F20" s="281"/>
      <c r="G20" s="168" t="s">
        <v>172</v>
      </c>
      <c r="H20" s="9">
        <f t="shared" si="2"/>
        <v>54001.4</v>
      </c>
    </row>
    <row r="21" spans="2:8" ht="14.25">
      <c r="B21" s="35"/>
      <c r="C21" s="20"/>
      <c r="D21" s="6"/>
      <c r="E21" s="7"/>
      <c r="F21" s="7"/>
      <c r="G21" s="8" t="s">
        <v>129</v>
      </c>
      <c r="H21" s="22">
        <f>'N 4'!I66</f>
        <v>54001.4</v>
      </c>
    </row>
    <row r="22" spans="2:8" ht="41.25" customHeight="1">
      <c r="B22" s="5"/>
      <c r="C22" s="20">
        <v>11007</v>
      </c>
      <c r="D22" s="281" t="s">
        <v>141</v>
      </c>
      <c r="E22" s="281"/>
      <c r="F22" s="281"/>
      <c r="G22" s="168" t="s">
        <v>172</v>
      </c>
      <c r="H22" s="9">
        <f t="shared" si="2"/>
        <v>55455.1</v>
      </c>
    </row>
    <row r="23" spans="2:8" ht="27">
      <c r="B23" s="35"/>
      <c r="C23" s="20"/>
      <c r="D23" s="6"/>
      <c r="E23" s="7"/>
      <c r="F23" s="7"/>
      <c r="G23" s="8" t="s">
        <v>130</v>
      </c>
      <c r="H23" s="22">
        <f>'N 4'!I75</f>
        <v>55455.1</v>
      </c>
    </row>
    <row r="24" spans="2:8" ht="42" customHeight="1">
      <c r="B24" s="5"/>
      <c r="C24" s="20">
        <v>11008</v>
      </c>
      <c r="D24" s="281" t="s">
        <v>142</v>
      </c>
      <c r="E24" s="281"/>
      <c r="F24" s="281"/>
      <c r="G24" s="168" t="s">
        <v>172</v>
      </c>
      <c r="H24" s="9">
        <f t="shared" si="2"/>
        <v>26351.9</v>
      </c>
    </row>
    <row r="25" spans="2:8" ht="14.25">
      <c r="B25" s="5"/>
      <c r="C25" s="20"/>
      <c r="D25" s="6"/>
      <c r="E25" s="7"/>
      <c r="F25" s="7"/>
      <c r="G25" s="8" t="s">
        <v>131</v>
      </c>
      <c r="H25" s="22">
        <f>'N 4'!I84</f>
        <v>26351.9</v>
      </c>
    </row>
    <row r="26" spans="2:8" ht="50.25" customHeight="1">
      <c r="B26" s="5"/>
      <c r="C26" s="20">
        <v>11010</v>
      </c>
      <c r="D26" s="281" t="s">
        <v>143</v>
      </c>
      <c r="E26" s="281"/>
      <c r="F26" s="281"/>
      <c r="G26" s="168" t="s">
        <v>172</v>
      </c>
      <c r="H26" s="9">
        <f t="shared" ref="H26" si="3">H27</f>
        <v>58079.1</v>
      </c>
    </row>
    <row r="27" spans="2:8" ht="27">
      <c r="B27" s="5"/>
      <c r="C27" s="20"/>
      <c r="D27" s="6"/>
      <c r="E27" s="7"/>
      <c r="F27" s="7"/>
      <c r="G27" s="36" t="s">
        <v>144</v>
      </c>
      <c r="H27" s="22">
        <f>'N 4'!I93</f>
        <v>58079.1</v>
      </c>
    </row>
  </sheetData>
  <mergeCells count="18">
    <mergeCell ref="D26:F26"/>
    <mergeCell ref="C12:F12"/>
    <mergeCell ref="D13:F13"/>
    <mergeCell ref="C15:F15"/>
    <mergeCell ref="D9:F9"/>
    <mergeCell ref="D16:F16"/>
    <mergeCell ref="D18:F18"/>
    <mergeCell ref="D20:F20"/>
    <mergeCell ref="D22:F22"/>
    <mergeCell ref="D24:F24"/>
    <mergeCell ref="C11:G11"/>
    <mergeCell ref="B1:H1"/>
    <mergeCell ref="B2:H2"/>
    <mergeCell ref="B3:H4"/>
    <mergeCell ref="B7:C7"/>
    <mergeCell ref="D7:F8"/>
    <mergeCell ref="G7:G8"/>
    <mergeCell ref="H7:H8"/>
  </mergeCells>
  <pageMargins left="0.24" right="0.18" top="0.36" bottom="0.26" header="0.2" footer="0.2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99"/>
  <sheetViews>
    <sheetView topLeftCell="A52" zoomScale="110" zoomScaleNormal="110" workbookViewId="0">
      <selection activeCell="B57" sqref="B57"/>
    </sheetView>
  </sheetViews>
  <sheetFormatPr defaultRowHeight="13.5"/>
  <cols>
    <col min="1" max="1" width="25.140625" style="47" customWidth="1"/>
    <col min="2" max="2" width="66.42578125" style="47" customWidth="1"/>
    <col min="3" max="3" width="11.85546875" style="47" hidden="1" customWidth="1"/>
    <col min="4" max="5" width="14" style="47" customWidth="1"/>
    <col min="6" max="16384" width="9.140625" style="47"/>
  </cols>
  <sheetData>
    <row r="1" spans="1:5" ht="61.5" customHeight="1">
      <c r="B1" s="301" t="s">
        <v>164</v>
      </c>
      <c r="C1" s="301"/>
      <c r="D1" s="301"/>
      <c r="E1" s="301"/>
    </row>
    <row r="3" spans="1:5" ht="36" hidden="1" customHeight="1">
      <c r="A3" s="300" t="s">
        <v>124</v>
      </c>
      <c r="B3" s="300"/>
      <c r="C3" s="300"/>
      <c r="D3" s="300"/>
      <c r="E3" s="300"/>
    </row>
    <row r="4" spans="1:5">
      <c r="A4" s="48"/>
      <c r="B4" s="48"/>
      <c r="C4" s="48"/>
      <c r="D4" s="48"/>
      <c r="E4" s="48"/>
    </row>
    <row r="5" spans="1:5" s="49" customFormat="1" ht="21" hidden="1" customHeight="1">
      <c r="A5" s="304" t="s">
        <v>45</v>
      </c>
      <c r="B5" s="304"/>
      <c r="C5" s="304"/>
      <c r="D5" s="304"/>
      <c r="E5" s="304"/>
    </row>
    <row r="6" spans="1:5" s="50" customFormat="1" hidden="1">
      <c r="A6" s="305" t="s">
        <v>110</v>
      </c>
      <c r="B6" s="305"/>
      <c r="C6" s="305"/>
      <c r="D6" s="305"/>
      <c r="E6" s="305"/>
    </row>
    <row r="7" spans="1:5" s="50" customFormat="1" hidden="1"/>
    <row r="8" spans="1:5" s="50" customFormat="1" hidden="1">
      <c r="A8" s="51" t="s">
        <v>26</v>
      </c>
      <c r="B8" s="52" t="s">
        <v>27</v>
      </c>
      <c r="C8" s="53"/>
      <c r="D8" s="53"/>
      <c r="E8" s="53"/>
    </row>
    <row r="9" spans="1:5" s="50" customFormat="1" hidden="1">
      <c r="A9" s="54" t="s">
        <v>46</v>
      </c>
      <c r="B9" s="55" t="s">
        <v>47</v>
      </c>
      <c r="C9" s="56"/>
      <c r="D9" s="56"/>
      <c r="E9" s="56"/>
    </row>
    <row r="10" spans="1:5" s="50" customFormat="1" hidden="1"/>
    <row r="11" spans="1:5" s="50" customFormat="1" hidden="1">
      <c r="A11" s="305" t="s">
        <v>28</v>
      </c>
      <c r="B11" s="305"/>
      <c r="C11" s="305"/>
      <c r="D11" s="305"/>
      <c r="E11" s="305"/>
    </row>
    <row r="12" spans="1:5" s="50" customFormat="1" hidden="1"/>
    <row r="13" spans="1:5" s="49" customFormat="1" ht="38.25" hidden="1" customHeight="1">
      <c r="A13" s="57" t="s">
        <v>29</v>
      </c>
      <c r="B13" s="54" t="s">
        <v>46</v>
      </c>
      <c r="C13" s="295" t="s">
        <v>123</v>
      </c>
      <c r="D13" s="296"/>
      <c r="E13" s="306"/>
    </row>
    <row r="14" spans="1:5" s="49" customFormat="1" ht="32.25" hidden="1" customHeight="1">
      <c r="A14" s="57" t="s">
        <v>31</v>
      </c>
      <c r="B14" s="54" t="s">
        <v>32</v>
      </c>
      <c r="C14" s="58" t="s">
        <v>33</v>
      </c>
      <c r="D14" s="58" t="s">
        <v>34</v>
      </c>
      <c r="E14" s="58" t="s">
        <v>35</v>
      </c>
    </row>
    <row r="15" spans="1:5" s="49" customFormat="1" hidden="1">
      <c r="A15" s="57" t="s">
        <v>36</v>
      </c>
      <c r="B15" s="54" t="s">
        <v>47</v>
      </c>
      <c r="C15" s="57"/>
      <c r="D15" s="57"/>
      <c r="E15" s="57"/>
    </row>
    <row r="16" spans="1:5" s="49" customFormat="1" ht="52.5" hidden="1" customHeight="1">
      <c r="A16" s="57" t="s">
        <v>37</v>
      </c>
      <c r="B16" s="54" t="s">
        <v>48</v>
      </c>
      <c r="C16" s="57"/>
      <c r="D16" s="57"/>
      <c r="E16" s="57"/>
    </row>
    <row r="17" spans="1:5" s="49" customFormat="1" hidden="1">
      <c r="A17" s="57" t="s">
        <v>38</v>
      </c>
      <c r="B17" s="54" t="s">
        <v>39</v>
      </c>
      <c r="C17" s="57"/>
      <c r="D17" s="57"/>
      <c r="E17" s="57"/>
    </row>
    <row r="18" spans="1:5" s="49" customFormat="1" ht="31.5" hidden="1" customHeight="1">
      <c r="A18" s="57" t="s">
        <v>43</v>
      </c>
      <c r="B18" s="54" t="s">
        <v>45</v>
      </c>
      <c r="C18" s="57"/>
      <c r="D18" s="57"/>
      <c r="E18" s="57"/>
    </row>
    <row r="19" spans="1:5" s="49" customFormat="1" hidden="1">
      <c r="A19" s="298" t="s">
        <v>40</v>
      </c>
      <c r="B19" s="298"/>
      <c r="C19" s="57"/>
      <c r="D19" s="57"/>
      <c r="E19" s="57"/>
    </row>
    <row r="20" spans="1:5" s="49" customFormat="1" hidden="1">
      <c r="A20" s="302" t="s">
        <v>41</v>
      </c>
      <c r="B20" s="302"/>
      <c r="C20" s="71">
        <f>-C38+-C52+-C61+-C70+-C79+-C88+-C97</f>
        <v>0</v>
      </c>
      <c r="D20" s="71">
        <f t="shared" ref="D20:E20" si="0">-D38+-D52+-D61+-D70+-D79+-D88+-D97</f>
        <v>-457418.3</v>
      </c>
      <c r="E20" s="71">
        <f t="shared" si="0"/>
        <v>-457418.3</v>
      </c>
    </row>
    <row r="21" spans="1:5" s="49" customFormat="1" hidden="1">
      <c r="A21" s="50"/>
      <c r="B21" s="50"/>
      <c r="C21" s="59"/>
      <c r="D21" s="59"/>
      <c r="E21" s="59"/>
    </row>
    <row r="22" spans="1:5" s="49" customFormat="1" ht="50.25" customHeight="1">
      <c r="A22" s="300" t="s">
        <v>125</v>
      </c>
      <c r="B22" s="300"/>
      <c r="C22" s="300"/>
      <c r="D22" s="300"/>
      <c r="E22" s="300"/>
    </row>
    <row r="23" spans="1:5" s="49" customFormat="1" ht="21.75" customHeight="1">
      <c r="A23" s="304" t="s">
        <v>172</v>
      </c>
      <c r="B23" s="304"/>
      <c r="C23" s="304"/>
      <c r="D23" s="304"/>
      <c r="E23" s="304"/>
    </row>
    <row r="24" spans="1:5" s="49" customFormat="1">
      <c r="A24" s="305" t="s">
        <v>110</v>
      </c>
      <c r="B24" s="305"/>
      <c r="C24" s="305"/>
      <c r="D24" s="305"/>
      <c r="E24" s="305"/>
    </row>
    <row r="25" spans="1:5" s="49" customFormat="1">
      <c r="A25" s="50"/>
      <c r="B25" s="50"/>
      <c r="C25" s="50"/>
      <c r="D25" s="50"/>
      <c r="E25" s="50"/>
    </row>
    <row r="26" spans="1:5" s="49" customFormat="1" ht="21.75" customHeight="1">
      <c r="A26" s="51" t="s">
        <v>26</v>
      </c>
      <c r="B26" s="52" t="s">
        <v>27</v>
      </c>
      <c r="C26" s="53"/>
      <c r="D26" s="53"/>
      <c r="E26" s="53"/>
    </row>
    <row r="27" spans="1:5" s="49" customFormat="1" ht="27" customHeight="1">
      <c r="A27" s="54" t="s">
        <v>111</v>
      </c>
      <c r="B27" s="55" t="s">
        <v>112</v>
      </c>
      <c r="C27" s="56"/>
      <c r="D27" s="56"/>
      <c r="E27" s="56"/>
    </row>
    <row r="28" spans="1:5" s="49" customFormat="1">
      <c r="A28" s="50"/>
      <c r="B28" s="50"/>
      <c r="C28" s="50"/>
      <c r="D28" s="50"/>
      <c r="E28" s="50"/>
    </row>
    <row r="29" spans="1:5" s="49" customFormat="1">
      <c r="A29" s="305" t="s">
        <v>28</v>
      </c>
      <c r="B29" s="305"/>
      <c r="C29" s="305"/>
      <c r="D29" s="305"/>
      <c r="E29" s="305"/>
    </row>
    <row r="30" spans="1:5" s="49" customFormat="1">
      <c r="A30" s="50"/>
      <c r="B30" s="50"/>
      <c r="C30" s="50"/>
      <c r="D30" s="50"/>
      <c r="E30" s="50"/>
    </row>
    <row r="31" spans="1:5" s="49" customFormat="1" ht="23.25" customHeight="1">
      <c r="A31" s="57" t="s">
        <v>29</v>
      </c>
      <c r="B31" s="54" t="s">
        <v>111</v>
      </c>
      <c r="C31" s="292" t="s">
        <v>30</v>
      </c>
      <c r="D31" s="293"/>
      <c r="E31" s="294"/>
    </row>
    <row r="32" spans="1:5" s="49" customFormat="1" ht="27">
      <c r="A32" s="57" t="s">
        <v>31</v>
      </c>
      <c r="B32" s="54" t="s">
        <v>113</v>
      </c>
      <c r="C32" s="58" t="s">
        <v>33</v>
      </c>
      <c r="D32" s="58" t="s">
        <v>34</v>
      </c>
      <c r="E32" s="58" t="s">
        <v>35</v>
      </c>
    </row>
    <row r="33" spans="1:5" s="49" customFormat="1" ht="21.75" customHeight="1">
      <c r="A33" s="57" t="s">
        <v>36</v>
      </c>
      <c r="B33" s="54" t="s">
        <v>73</v>
      </c>
      <c r="C33" s="57"/>
      <c r="D33" s="57"/>
      <c r="E33" s="57"/>
    </row>
    <row r="34" spans="1:5" s="49" customFormat="1" ht="30" customHeight="1">
      <c r="A34" s="57" t="s">
        <v>37</v>
      </c>
      <c r="B34" s="54" t="s">
        <v>74</v>
      </c>
      <c r="C34" s="57"/>
      <c r="D34" s="57"/>
      <c r="E34" s="57"/>
    </row>
    <row r="35" spans="1:5" s="49" customFormat="1" ht="16.5" customHeight="1">
      <c r="A35" s="57" t="s">
        <v>38</v>
      </c>
      <c r="B35" s="54" t="s">
        <v>39</v>
      </c>
      <c r="C35" s="57"/>
      <c r="D35" s="57"/>
      <c r="E35" s="57"/>
    </row>
    <row r="36" spans="1:5" s="49" customFormat="1" ht="27.75" customHeight="1">
      <c r="A36" s="57" t="s">
        <v>42</v>
      </c>
      <c r="B36" s="60" t="s">
        <v>126</v>
      </c>
      <c r="C36" s="57"/>
      <c r="D36" s="57"/>
      <c r="E36" s="57"/>
    </row>
    <row r="37" spans="1:5" s="49" customFormat="1">
      <c r="A37" s="298" t="s">
        <v>40</v>
      </c>
      <c r="B37" s="298"/>
      <c r="C37" s="57"/>
      <c r="D37" s="57"/>
      <c r="E37" s="57"/>
    </row>
    <row r="38" spans="1:5" s="49" customFormat="1" ht="15" customHeight="1">
      <c r="A38" s="299" t="s">
        <v>41</v>
      </c>
      <c r="B38" s="299"/>
      <c r="C38" s="61">
        <f>'N 4'!G35</f>
        <v>0</v>
      </c>
      <c r="D38" s="63">
        <f>'N 4'!H35</f>
        <v>88192.2</v>
      </c>
      <c r="E38" s="63">
        <f>'N 4'!I35</f>
        <v>88192.2</v>
      </c>
    </row>
    <row r="39" spans="1:5">
      <c r="A39" s="62"/>
      <c r="B39" s="62"/>
      <c r="C39" s="62"/>
      <c r="D39" s="62"/>
      <c r="E39" s="62"/>
    </row>
    <row r="40" spans="1:5">
      <c r="A40" s="51" t="s">
        <v>26</v>
      </c>
      <c r="B40" s="302" t="s">
        <v>27</v>
      </c>
      <c r="C40" s="302"/>
      <c r="D40" s="302"/>
      <c r="E40" s="302"/>
    </row>
    <row r="41" spans="1:5">
      <c r="A41" s="54" t="s">
        <v>114</v>
      </c>
      <c r="B41" s="303" t="s">
        <v>120</v>
      </c>
      <c r="C41" s="303"/>
      <c r="D41" s="303"/>
      <c r="E41" s="303"/>
    </row>
    <row r="42" spans="1:5" s="49" customFormat="1">
      <c r="A42" s="57"/>
      <c r="B42" s="57"/>
      <c r="C42" s="57"/>
      <c r="D42" s="57"/>
      <c r="E42" s="57"/>
    </row>
    <row r="43" spans="1:5" s="49" customFormat="1">
      <c r="A43" s="302" t="s">
        <v>28</v>
      </c>
      <c r="B43" s="302"/>
      <c r="C43" s="302"/>
      <c r="D43" s="302"/>
      <c r="E43" s="302"/>
    </row>
    <row r="44" spans="1:5" s="49" customFormat="1" ht="12.75" customHeight="1">
      <c r="A44" s="62"/>
      <c r="B44" s="62"/>
      <c r="C44" s="62"/>
      <c r="D44" s="62"/>
      <c r="E44" s="62"/>
    </row>
    <row r="45" spans="1:5" s="49" customFormat="1" ht="20.25" customHeight="1">
      <c r="A45" s="57" t="s">
        <v>29</v>
      </c>
      <c r="B45" s="54" t="s">
        <v>114</v>
      </c>
      <c r="C45" s="292" t="s">
        <v>30</v>
      </c>
      <c r="D45" s="293"/>
      <c r="E45" s="294"/>
    </row>
    <row r="46" spans="1:5" s="49" customFormat="1" ht="27">
      <c r="A46" s="57" t="s">
        <v>31</v>
      </c>
      <c r="B46" s="54" t="s">
        <v>115</v>
      </c>
      <c r="C46" s="58" t="s">
        <v>33</v>
      </c>
      <c r="D46" s="58" t="s">
        <v>34</v>
      </c>
      <c r="E46" s="58" t="s">
        <v>35</v>
      </c>
    </row>
    <row r="47" spans="1:5" s="49" customFormat="1" ht="44.25" customHeight="1">
      <c r="A47" s="57" t="s">
        <v>36</v>
      </c>
      <c r="B47" s="65" t="s">
        <v>79</v>
      </c>
      <c r="C47" s="57"/>
      <c r="D47" s="57"/>
      <c r="E47" s="57"/>
    </row>
    <row r="48" spans="1:5" s="49" customFormat="1" ht="40.5">
      <c r="A48" s="57" t="s">
        <v>37</v>
      </c>
      <c r="B48" s="65" t="s">
        <v>80</v>
      </c>
      <c r="C48" s="57"/>
      <c r="D48" s="57"/>
      <c r="E48" s="57"/>
    </row>
    <row r="49" spans="1:5" s="49" customFormat="1" ht="18" customHeight="1">
      <c r="A49" s="57" t="s">
        <v>38</v>
      </c>
      <c r="B49" s="54" t="s">
        <v>39</v>
      </c>
      <c r="C49" s="57"/>
      <c r="D49" s="57"/>
      <c r="E49" s="57"/>
    </row>
    <row r="50" spans="1:5" s="49" customFormat="1" ht="27">
      <c r="A50" s="57" t="s">
        <v>42</v>
      </c>
      <c r="B50" s="60" t="s">
        <v>127</v>
      </c>
      <c r="C50" s="57"/>
      <c r="D50" s="57"/>
      <c r="E50" s="57"/>
    </row>
    <row r="51" spans="1:5" s="49" customFormat="1">
      <c r="A51" s="298" t="s">
        <v>40</v>
      </c>
      <c r="B51" s="298"/>
      <c r="C51" s="57"/>
      <c r="D51" s="57"/>
      <c r="E51" s="57"/>
    </row>
    <row r="52" spans="1:5" s="49" customFormat="1">
      <c r="A52" s="299" t="s">
        <v>41</v>
      </c>
      <c r="B52" s="299"/>
      <c r="C52" s="63">
        <f>'N 4'!G48</f>
        <v>0</v>
      </c>
      <c r="D52" s="63">
        <f>'N 4'!H48</f>
        <v>113998.6</v>
      </c>
      <c r="E52" s="61">
        <f>'N 4'!I48</f>
        <v>113998.6</v>
      </c>
    </row>
    <row r="53" spans="1:5" s="49" customFormat="1">
      <c r="A53" s="57"/>
      <c r="B53" s="57"/>
      <c r="C53" s="57"/>
      <c r="D53" s="57"/>
      <c r="E53" s="57"/>
    </row>
    <row r="54" spans="1:5" s="49" customFormat="1" ht="17.25" customHeight="1">
      <c r="A54" s="57" t="s">
        <v>29</v>
      </c>
      <c r="B54" s="54" t="s">
        <v>114</v>
      </c>
      <c r="C54" s="295" t="s">
        <v>30</v>
      </c>
      <c r="D54" s="296"/>
      <c r="E54" s="297"/>
    </row>
    <row r="55" spans="1:5" s="49" customFormat="1" ht="17.25" customHeight="1">
      <c r="A55" s="57" t="s">
        <v>31</v>
      </c>
      <c r="B55" s="54" t="s">
        <v>44</v>
      </c>
      <c r="C55" s="58" t="s">
        <v>33</v>
      </c>
      <c r="D55" s="58" t="s">
        <v>34</v>
      </c>
      <c r="E55" s="58" t="s">
        <v>35</v>
      </c>
    </row>
    <row r="56" spans="1:5" s="49" customFormat="1" ht="33" customHeight="1">
      <c r="A56" s="57" t="s">
        <v>36</v>
      </c>
      <c r="B56" s="65" t="s">
        <v>81</v>
      </c>
      <c r="C56" s="57"/>
      <c r="D56" s="57"/>
      <c r="E56" s="57"/>
    </row>
    <row r="57" spans="1:5" s="49" customFormat="1" ht="30.75" customHeight="1">
      <c r="A57" s="57" t="s">
        <v>37</v>
      </c>
      <c r="B57" s="65" t="s">
        <v>82</v>
      </c>
      <c r="C57" s="57"/>
      <c r="D57" s="57"/>
      <c r="E57" s="57"/>
    </row>
    <row r="58" spans="1:5" s="49" customFormat="1">
      <c r="A58" s="57" t="s">
        <v>38</v>
      </c>
      <c r="B58" s="54" t="s">
        <v>39</v>
      </c>
      <c r="C58" s="57"/>
      <c r="D58" s="57"/>
      <c r="E58" s="57"/>
    </row>
    <row r="59" spans="1:5" s="49" customFormat="1" ht="27">
      <c r="A59" s="57" t="s">
        <v>42</v>
      </c>
      <c r="B59" s="60" t="s">
        <v>128</v>
      </c>
      <c r="C59" s="57"/>
      <c r="D59" s="57"/>
      <c r="E59" s="57"/>
    </row>
    <row r="60" spans="1:5" s="49" customFormat="1">
      <c r="A60" s="298" t="s">
        <v>40</v>
      </c>
      <c r="B60" s="298"/>
      <c r="C60" s="57"/>
      <c r="D60" s="57"/>
      <c r="E60" s="57"/>
    </row>
    <row r="61" spans="1:5" s="49" customFormat="1">
      <c r="A61" s="299" t="s">
        <v>41</v>
      </c>
      <c r="B61" s="299"/>
      <c r="C61" s="61">
        <f>'N 4'!G57</f>
        <v>0</v>
      </c>
      <c r="D61" s="63">
        <f>'N 4'!H57</f>
        <v>61340</v>
      </c>
      <c r="E61" s="63">
        <f>'N 4'!I57</f>
        <v>61340</v>
      </c>
    </row>
    <row r="62" spans="1:5" s="49" customFormat="1">
      <c r="A62" s="57"/>
      <c r="B62" s="57"/>
      <c r="C62" s="57"/>
      <c r="D62" s="57"/>
      <c r="E62" s="57"/>
    </row>
    <row r="63" spans="1:5" s="49" customFormat="1" ht="20.25" customHeight="1">
      <c r="A63" s="57" t="s">
        <v>29</v>
      </c>
      <c r="B63" s="54" t="s">
        <v>114</v>
      </c>
      <c r="C63" s="292" t="s">
        <v>30</v>
      </c>
      <c r="D63" s="293"/>
      <c r="E63" s="294"/>
    </row>
    <row r="64" spans="1:5" s="49" customFormat="1" ht="21" customHeight="1">
      <c r="A64" s="57" t="s">
        <v>31</v>
      </c>
      <c r="B64" s="54" t="s">
        <v>116</v>
      </c>
      <c r="C64" s="58" t="s">
        <v>33</v>
      </c>
      <c r="D64" s="58" t="s">
        <v>34</v>
      </c>
      <c r="E64" s="58" t="s">
        <v>35</v>
      </c>
    </row>
    <row r="65" spans="1:5" s="49" customFormat="1" ht="33.75" customHeight="1">
      <c r="A65" s="57" t="s">
        <v>36</v>
      </c>
      <c r="B65" s="65" t="s">
        <v>83</v>
      </c>
      <c r="C65" s="57"/>
      <c r="D65" s="57"/>
      <c r="E65" s="57"/>
    </row>
    <row r="66" spans="1:5" s="49" customFormat="1" ht="32.25" customHeight="1">
      <c r="A66" s="57" t="s">
        <v>37</v>
      </c>
      <c r="B66" s="65" t="s">
        <v>84</v>
      </c>
      <c r="C66" s="57"/>
      <c r="D66" s="57"/>
      <c r="E66" s="57"/>
    </row>
    <row r="67" spans="1:5" s="49" customFormat="1">
      <c r="A67" s="57" t="s">
        <v>38</v>
      </c>
      <c r="B67" s="54" t="s">
        <v>39</v>
      </c>
      <c r="C67" s="57"/>
      <c r="D67" s="57"/>
      <c r="E67" s="57"/>
    </row>
    <row r="68" spans="1:5" s="49" customFormat="1" ht="27">
      <c r="A68" s="57" t="s">
        <v>42</v>
      </c>
      <c r="B68" s="60" t="s">
        <v>129</v>
      </c>
      <c r="C68" s="57"/>
      <c r="D68" s="57"/>
      <c r="E68" s="57"/>
    </row>
    <row r="69" spans="1:5" s="49" customFormat="1">
      <c r="A69" s="298" t="s">
        <v>40</v>
      </c>
      <c r="B69" s="298"/>
      <c r="C69" s="57"/>
      <c r="D69" s="57"/>
      <c r="E69" s="57"/>
    </row>
    <row r="70" spans="1:5" s="49" customFormat="1" ht="16.5" customHeight="1">
      <c r="A70" s="299" t="s">
        <v>41</v>
      </c>
      <c r="B70" s="299"/>
      <c r="C70" s="61">
        <f>'N 4'!G66</f>
        <v>0</v>
      </c>
      <c r="D70" s="63">
        <f>'N 4'!H66</f>
        <v>54001.4</v>
      </c>
      <c r="E70" s="63">
        <f>'N 4'!I66</f>
        <v>54001.4</v>
      </c>
    </row>
    <row r="71" spans="1:5" s="49" customFormat="1">
      <c r="A71" s="57"/>
      <c r="B71" s="57"/>
      <c r="C71" s="57"/>
      <c r="D71" s="57"/>
      <c r="E71" s="57"/>
    </row>
    <row r="72" spans="1:5" s="49" customFormat="1" ht="20.25" customHeight="1">
      <c r="A72" s="57" t="s">
        <v>29</v>
      </c>
      <c r="B72" s="54" t="s">
        <v>114</v>
      </c>
      <c r="C72" s="292" t="s">
        <v>30</v>
      </c>
      <c r="D72" s="293"/>
      <c r="E72" s="294"/>
    </row>
    <row r="73" spans="1:5" s="49" customFormat="1" ht="21" customHeight="1">
      <c r="A73" s="57" t="s">
        <v>31</v>
      </c>
      <c r="B73" s="54" t="s">
        <v>117</v>
      </c>
      <c r="C73" s="58" t="s">
        <v>33</v>
      </c>
      <c r="D73" s="58" t="s">
        <v>34</v>
      </c>
      <c r="E73" s="58" t="s">
        <v>35</v>
      </c>
    </row>
    <row r="74" spans="1:5" s="49" customFormat="1" ht="30.75" customHeight="1">
      <c r="A74" s="57" t="s">
        <v>36</v>
      </c>
      <c r="B74" s="65" t="s">
        <v>85</v>
      </c>
      <c r="C74" s="57"/>
      <c r="D74" s="57"/>
      <c r="E74" s="57"/>
    </row>
    <row r="75" spans="1:5" s="49" customFormat="1" ht="33.75" customHeight="1">
      <c r="A75" s="57" t="s">
        <v>37</v>
      </c>
      <c r="B75" s="65" t="s">
        <v>86</v>
      </c>
      <c r="C75" s="57"/>
      <c r="D75" s="57"/>
      <c r="E75" s="57"/>
    </row>
    <row r="76" spans="1:5" s="49" customFormat="1">
      <c r="A76" s="57" t="s">
        <v>38</v>
      </c>
      <c r="B76" s="54" t="s">
        <v>39</v>
      </c>
      <c r="C76" s="57"/>
      <c r="D76" s="57"/>
      <c r="E76" s="57"/>
    </row>
    <row r="77" spans="1:5" s="49" customFormat="1" ht="27">
      <c r="A77" s="57" t="s">
        <v>42</v>
      </c>
      <c r="B77" s="64" t="s">
        <v>130</v>
      </c>
      <c r="C77" s="57"/>
      <c r="D77" s="57"/>
      <c r="E77" s="57"/>
    </row>
    <row r="78" spans="1:5" s="49" customFormat="1" ht="15.75" customHeight="1">
      <c r="A78" s="298" t="s">
        <v>40</v>
      </c>
      <c r="B78" s="298"/>
      <c r="C78" s="57"/>
      <c r="D78" s="57"/>
      <c r="E78" s="57"/>
    </row>
    <row r="79" spans="1:5" s="49" customFormat="1">
      <c r="A79" s="299" t="s">
        <v>41</v>
      </c>
      <c r="B79" s="299"/>
      <c r="C79" s="61">
        <f>'N 4'!G75</f>
        <v>0</v>
      </c>
      <c r="D79" s="63">
        <f>'N 4'!H75</f>
        <v>55455.1</v>
      </c>
      <c r="E79" s="63">
        <f>'N 4'!I75</f>
        <v>55455.1</v>
      </c>
    </row>
    <row r="80" spans="1:5" s="49" customFormat="1">
      <c r="A80" s="57"/>
      <c r="B80" s="57"/>
      <c r="C80" s="57"/>
      <c r="D80" s="57"/>
      <c r="E80" s="57"/>
    </row>
    <row r="81" spans="1:5" s="49" customFormat="1">
      <c r="A81" s="57" t="s">
        <v>29</v>
      </c>
      <c r="B81" s="54" t="s">
        <v>114</v>
      </c>
      <c r="C81" s="292" t="s">
        <v>30</v>
      </c>
      <c r="D81" s="293"/>
      <c r="E81" s="294"/>
    </row>
    <row r="82" spans="1:5" s="49" customFormat="1" ht="19.5" customHeight="1">
      <c r="A82" s="57" t="s">
        <v>31</v>
      </c>
      <c r="B82" s="54" t="s">
        <v>118</v>
      </c>
      <c r="C82" s="58" t="s">
        <v>33</v>
      </c>
      <c r="D82" s="58" t="s">
        <v>34</v>
      </c>
      <c r="E82" s="58" t="s">
        <v>35</v>
      </c>
    </row>
    <row r="83" spans="1:5" s="49" customFormat="1" ht="32.25" customHeight="1">
      <c r="A83" s="57" t="s">
        <v>36</v>
      </c>
      <c r="B83" s="65" t="s">
        <v>87</v>
      </c>
      <c r="C83" s="57"/>
      <c r="D83" s="57"/>
      <c r="E83" s="57"/>
    </row>
    <row r="84" spans="1:5" s="49" customFormat="1" ht="29.25" customHeight="1">
      <c r="A84" s="57" t="s">
        <v>37</v>
      </c>
      <c r="B84" s="65" t="s">
        <v>88</v>
      </c>
      <c r="C84" s="57"/>
      <c r="D84" s="57"/>
      <c r="E84" s="57"/>
    </row>
    <row r="85" spans="1:5" s="49" customFormat="1">
      <c r="A85" s="57" t="s">
        <v>38</v>
      </c>
      <c r="B85" s="54" t="s">
        <v>39</v>
      </c>
      <c r="C85" s="57"/>
      <c r="D85" s="57"/>
      <c r="E85" s="57"/>
    </row>
    <row r="86" spans="1:5" s="49" customFormat="1" ht="27">
      <c r="A86" s="57" t="s">
        <v>42</v>
      </c>
      <c r="B86" s="64" t="s">
        <v>131</v>
      </c>
      <c r="C86" s="57"/>
      <c r="D86" s="57"/>
      <c r="E86" s="57"/>
    </row>
    <row r="87" spans="1:5" s="49" customFormat="1">
      <c r="A87" s="298" t="s">
        <v>40</v>
      </c>
      <c r="B87" s="298"/>
      <c r="C87" s="57"/>
      <c r="D87" s="57"/>
      <c r="E87" s="57"/>
    </row>
    <row r="88" spans="1:5" s="49" customFormat="1">
      <c r="A88" s="299" t="s">
        <v>41</v>
      </c>
      <c r="B88" s="299"/>
      <c r="C88" s="63">
        <f>'N 4'!G84</f>
        <v>0</v>
      </c>
      <c r="D88" s="63">
        <f>'N 4'!H84</f>
        <v>26351.9</v>
      </c>
      <c r="E88" s="63">
        <f>'N 4'!I84</f>
        <v>26351.9</v>
      </c>
    </row>
    <row r="89" spans="1:5" s="49" customFormat="1" ht="14.25" customHeight="1">
      <c r="A89" s="57"/>
      <c r="B89" s="57"/>
      <c r="C89" s="57"/>
      <c r="D89" s="57"/>
      <c r="E89" s="57"/>
    </row>
    <row r="90" spans="1:5" s="49" customFormat="1" ht="18.75" customHeight="1">
      <c r="A90" s="57" t="s">
        <v>29</v>
      </c>
      <c r="B90" s="54" t="s">
        <v>114</v>
      </c>
      <c r="C90" s="292" t="s">
        <v>30</v>
      </c>
      <c r="D90" s="293"/>
      <c r="E90" s="294"/>
    </row>
    <row r="91" spans="1:5" s="49" customFormat="1" ht="20.25" customHeight="1">
      <c r="A91" s="57" t="s">
        <v>31</v>
      </c>
      <c r="B91" s="54" t="s">
        <v>119</v>
      </c>
      <c r="C91" s="58" t="s">
        <v>33</v>
      </c>
      <c r="D91" s="58" t="s">
        <v>34</v>
      </c>
      <c r="E91" s="58" t="s">
        <v>35</v>
      </c>
    </row>
    <row r="92" spans="1:5" s="49" customFormat="1" ht="43.5" customHeight="1">
      <c r="A92" s="57" t="s">
        <v>36</v>
      </c>
      <c r="B92" s="65" t="s">
        <v>151</v>
      </c>
      <c r="C92" s="57"/>
      <c r="D92" s="57"/>
      <c r="E92" s="57"/>
    </row>
    <row r="93" spans="1:5" s="49" customFormat="1" ht="41.25" customHeight="1">
      <c r="A93" s="57" t="s">
        <v>37</v>
      </c>
      <c r="B93" s="65" t="s">
        <v>152</v>
      </c>
      <c r="C93" s="57"/>
      <c r="D93" s="57"/>
      <c r="E93" s="57"/>
    </row>
    <row r="94" spans="1:5" s="49" customFormat="1">
      <c r="A94" s="57" t="s">
        <v>38</v>
      </c>
      <c r="B94" s="54" t="s">
        <v>39</v>
      </c>
      <c r="C94" s="57"/>
      <c r="D94" s="57"/>
      <c r="E94" s="57"/>
    </row>
    <row r="95" spans="1:5" s="49" customFormat="1" ht="27">
      <c r="A95" s="57" t="s">
        <v>42</v>
      </c>
      <c r="B95" s="66" t="s">
        <v>132</v>
      </c>
      <c r="C95" s="57"/>
      <c r="D95" s="57"/>
      <c r="E95" s="57"/>
    </row>
    <row r="96" spans="1:5" s="49" customFormat="1" ht="19.5" customHeight="1">
      <c r="A96" s="298" t="s">
        <v>40</v>
      </c>
      <c r="B96" s="298"/>
      <c r="C96" s="57"/>
      <c r="D96" s="57"/>
      <c r="E96" s="57"/>
    </row>
    <row r="97" spans="1:5" ht="15.75" customHeight="1">
      <c r="A97" s="299" t="s">
        <v>41</v>
      </c>
      <c r="B97" s="299"/>
      <c r="C97" s="63">
        <f>'N 4'!G93</f>
        <v>0</v>
      </c>
      <c r="D97" s="63">
        <f>'N 4'!H93</f>
        <v>58079.1</v>
      </c>
      <c r="E97" s="63">
        <f>'N 4'!I93</f>
        <v>58079.1</v>
      </c>
    </row>
    <row r="99" spans="1:5">
      <c r="D99" s="178"/>
      <c r="E99" s="178"/>
    </row>
  </sheetData>
  <mergeCells count="36">
    <mergeCell ref="A3:E3"/>
    <mergeCell ref="B1:E1"/>
    <mergeCell ref="B40:E40"/>
    <mergeCell ref="B41:E41"/>
    <mergeCell ref="A43:E43"/>
    <mergeCell ref="A5:E5"/>
    <mergeCell ref="A6:E6"/>
    <mergeCell ref="A11:E11"/>
    <mergeCell ref="A19:B19"/>
    <mergeCell ref="A20:B20"/>
    <mergeCell ref="A23:E23"/>
    <mergeCell ref="A24:E24"/>
    <mergeCell ref="A29:E29"/>
    <mergeCell ref="A22:E22"/>
    <mergeCell ref="A38:B38"/>
    <mergeCell ref="C13:E13"/>
    <mergeCell ref="A51:B51"/>
    <mergeCell ref="A52:B52"/>
    <mergeCell ref="A37:B37"/>
    <mergeCell ref="A70:B70"/>
    <mergeCell ref="A78:B78"/>
    <mergeCell ref="A60:B60"/>
    <mergeCell ref="A61:B61"/>
    <mergeCell ref="A69:B69"/>
    <mergeCell ref="A96:B96"/>
    <mergeCell ref="A97:B97"/>
    <mergeCell ref="A79:B79"/>
    <mergeCell ref="A87:B87"/>
    <mergeCell ref="A88:B88"/>
    <mergeCell ref="C31:E31"/>
    <mergeCell ref="C45:E45"/>
    <mergeCell ref="C54:E54"/>
    <mergeCell ref="C81:E81"/>
    <mergeCell ref="C90:E90"/>
    <mergeCell ref="C63:E63"/>
    <mergeCell ref="C72:E72"/>
  </mergeCells>
  <pageMargins left="0.24" right="0.18" top="0.28999999999999998" bottom="0.28999999999999998" header="0.2" footer="0.2"/>
  <pageSetup paperSize="9" orientation="landscape" verticalDpi="0" r:id="rId1"/>
  <ignoredErrors>
    <ignoredError sqref="B90:B91 B81:B82 B72:B7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102"/>
  <sheetViews>
    <sheetView zoomScaleNormal="100" workbookViewId="0">
      <selection activeCell="B33" sqref="B33"/>
    </sheetView>
  </sheetViews>
  <sheetFormatPr defaultRowHeight="12.75"/>
  <cols>
    <col min="1" max="1" width="23.5703125" style="12" customWidth="1"/>
    <col min="2" max="2" width="58.5703125" style="70" customWidth="1"/>
    <col min="3" max="3" width="13.5703125" style="12" hidden="1" customWidth="1"/>
    <col min="4" max="5" width="16.42578125" style="12" customWidth="1"/>
    <col min="6" max="16384" width="9.140625" style="12"/>
  </cols>
  <sheetData>
    <row r="1" spans="1:5" ht="63" customHeight="1">
      <c r="A1" s="41"/>
      <c r="B1" s="308" t="s">
        <v>165</v>
      </c>
      <c r="C1" s="308"/>
      <c r="D1" s="308"/>
      <c r="E1" s="308"/>
    </row>
    <row r="2" spans="1:5" ht="44.25" hidden="1" customHeight="1">
      <c r="A2" s="316" t="s">
        <v>122</v>
      </c>
      <c r="B2" s="316"/>
      <c r="C2" s="316"/>
      <c r="D2" s="316"/>
      <c r="E2" s="316"/>
    </row>
    <row r="3" spans="1:5" hidden="1"/>
    <row r="4" spans="1:5" hidden="1">
      <c r="A4" s="315" t="s">
        <v>45</v>
      </c>
      <c r="B4" s="315"/>
      <c r="C4" s="315"/>
      <c r="D4" s="315"/>
      <c r="E4" s="315"/>
    </row>
    <row r="5" spans="1:5" hidden="1">
      <c r="A5" s="315"/>
      <c r="B5" s="315"/>
      <c r="C5" s="315"/>
      <c r="D5" s="315"/>
      <c r="E5" s="315"/>
    </row>
    <row r="6" spans="1:5" ht="15.75" hidden="1" customHeight="1">
      <c r="A6" s="307" t="s">
        <v>49</v>
      </c>
      <c r="B6" s="307"/>
      <c r="C6" s="307"/>
      <c r="D6" s="307"/>
      <c r="E6" s="307"/>
    </row>
    <row r="7" spans="1:5" hidden="1">
      <c r="A7" s="13"/>
      <c r="B7" s="67"/>
      <c r="C7" s="13"/>
      <c r="D7" s="13"/>
      <c r="E7" s="13"/>
    </row>
    <row r="8" spans="1:5" hidden="1">
      <c r="A8" s="17" t="s">
        <v>26</v>
      </c>
      <c r="B8" s="68" t="s">
        <v>27</v>
      </c>
      <c r="C8" s="14"/>
      <c r="D8" s="14"/>
      <c r="E8" s="14"/>
    </row>
    <row r="9" spans="1:5" hidden="1">
      <c r="A9" s="18" t="s">
        <v>46</v>
      </c>
      <c r="B9" s="1" t="s">
        <v>47</v>
      </c>
      <c r="C9" s="15"/>
      <c r="D9" s="15"/>
      <c r="E9" s="15"/>
    </row>
    <row r="10" spans="1:5" hidden="1">
      <c r="A10" s="13"/>
      <c r="B10" s="67"/>
      <c r="C10" s="13"/>
      <c r="D10" s="13"/>
      <c r="E10" s="13"/>
    </row>
    <row r="11" spans="1:5" hidden="1">
      <c r="A11" s="307" t="s">
        <v>28</v>
      </c>
      <c r="B11" s="307"/>
      <c r="C11" s="307"/>
      <c r="D11" s="307"/>
      <c r="E11" s="307"/>
    </row>
    <row r="12" spans="1:5" hidden="1">
      <c r="A12" s="13"/>
      <c r="B12" s="67"/>
      <c r="C12" s="13"/>
      <c r="D12" s="13"/>
      <c r="E12" s="13"/>
    </row>
    <row r="13" spans="1:5" ht="34.5" hidden="1" customHeight="1">
      <c r="A13" s="16" t="s">
        <v>29</v>
      </c>
      <c r="B13" s="42" t="s">
        <v>46</v>
      </c>
      <c r="C13" s="312" t="s">
        <v>123</v>
      </c>
      <c r="D13" s="313"/>
      <c r="E13" s="314"/>
    </row>
    <row r="14" spans="1:5" ht="29.25" hidden="1" customHeight="1">
      <c r="A14" s="16" t="s">
        <v>31</v>
      </c>
      <c r="B14" s="42" t="s">
        <v>32</v>
      </c>
      <c r="C14" s="19" t="s">
        <v>33</v>
      </c>
      <c r="D14" s="19" t="s">
        <v>34</v>
      </c>
      <c r="E14" s="19" t="s">
        <v>35</v>
      </c>
    </row>
    <row r="15" spans="1:5" ht="17.25" hidden="1" customHeight="1">
      <c r="A15" s="16" t="s">
        <v>36</v>
      </c>
      <c r="B15" s="42" t="s">
        <v>47</v>
      </c>
      <c r="C15" s="16"/>
      <c r="D15" s="16"/>
      <c r="E15" s="16"/>
    </row>
    <row r="16" spans="1:5" ht="45" hidden="1" customHeight="1">
      <c r="A16" s="16" t="s">
        <v>37</v>
      </c>
      <c r="B16" s="42" t="s">
        <v>48</v>
      </c>
      <c r="C16" s="16"/>
      <c r="D16" s="16"/>
      <c r="E16" s="16"/>
    </row>
    <row r="17" spans="1:5" hidden="1">
      <c r="A17" s="16" t="s">
        <v>38</v>
      </c>
      <c r="B17" s="42" t="s">
        <v>39</v>
      </c>
      <c r="C17" s="16"/>
      <c r="D17" s="16"/>
      <c r="E17" s="16"/>
    </row>
    <row r="18" spans="1:5" ht="25.5" hidden="1">
      <c r="A18" s="16" t="s">
        <v>43</v>
      </c>
      <c r="B18" s="42" t="s">
        <v>45</v>
      </c>
      <c r="C18" s="16"/>
      <c r="D18" s="16"/>
      <c r="E18" s="16"/>
    </row>
    <row r="19" spans="1:5" ht="16.5" hidden="1" customHeight="1">
      <c r="A19" s="311" t="s">
        <v>40</v>
      </c>
      <c r="B19" s="311"/>
      <c r="C19" s="40">
        <f>-C38+-C53+-C62+-C71+-C80+-C89+-C98</f>
        <v>0</v>
      </c>
      <c r="D19" s="40">
        <f>-D38+-D53+-D62+-D71+-D80+-D89+-D98</f>
        <v>-457418.3</v>
      </c>
      <c r="E19" s="40">
        <f>-E38+-E53+-E62+-E71+-E80+-E89+-E98</f>
        <v>-457418.3</v>
      </c>
    </row>
    <row r="20" spans="1:5">
      <c r="A20" s="24"/>
      <c r="B20" s="69"/>
      <c r="C20" s="24"/>
      <c r="D20" s="24"/>
      <c r="E20" s="24"/>
    </row>
    <row r="21" spans="1:5" ht="46.5" customHeight="1">
      <c r="A21" s="309" t="s">
        <v>121</v>
      </c>
      <c r="B21" s="309"/>
      <c r="C21" s="309"/>
      <c r="D21" s="309"/>
      <c r="E21" s="309"/>
    </row>
    <row r="23" spans="1:5" ht="27.75" customHeight="1">
      <c r="A23" s="315" t="s">
        <v>172</v>
      </c>
      <c r="B23" s="315"/>
      <c r="C23" s="315"/>
      <c r="D23" s="315"/>
      <c r="E23" s="315"/>
    </row>
    <row r="24" spans="1:5">
      <c r="A24" s="307" t="s">
        <v>49</v>
      </c>
      <c r="B24" s="307"/>
      <c r="C24" s="307"/>
      <c r="D24" s="307"/>
      <c r="E24" s="307"/>
    </row>
    <row r="25" spans="1:5">
      <c r="A25" s="13"/>
      <c r="B25" s="67"/>
      <c r="C25" s="13"/>
      <c r="D25" s="13"/>
      <c r="E25" s="13"/>
    </row>
    <row r="26" spans="1:5">
      <c r="A26" s="17" t="s">
        <v>26</v>
      </c>
      <c r="B26" s="68" t="s">
        <v>27</v>
      </c>
      <c r="C26" s="14"/>
      <c r="D26" s="14"/>
      <c r="E26" s="14"/>
    </row>
    <row r="27" spans="1:5" ht="15" customHeight="1">
      <c r="A27" s="18" t="s">
        <v>111</v>
      </c>
      <c r="B27" s="1" t="s">
        <v>112</v>
      </c>
      <c r="C27" s="15"/>
      <c r="D27" s="15"/>
      <c r="E27" s="15"/>
    </row>
    <row r="28" spans="1:5">
      <c r="A28" s="13"/>
      <c r="B28" s="67"/>
      <c r="C28" s="13"/>
      <c r="D28" s="13"/>
      <c r="E28" s="13"/>
    </row>
    <row r="29" spans="1:5">
      <c r="A29" s="307" t="s">
        <v>28</v>
      </c>
      <c r="B29" s="307"/>
      <c r="C29" s="307"/>
      <c r="D29" s="307"/>
      <c r="E29" s="307"/>
    </row>
    <row r="30" spans="1:5">
      <c r="A30" s="13"/>
      <c r="B30" s="67"/>
      <c r="C30" s="13"/>
      <c r="D30" s="13"/>
      <c r="E30" s="13"/>
    </row>
    <row r="31" spans="1:5" ht="14.25" customHeight="1">
      <c r="A31" s="16" t="s">
        <v>29</v>
      </c>
      <c r="B31" s="42" t="s">
        <v>111</v>
      </c>
      <c r="C31" s="44" t="s">
        <v>30</v>
      </c>
      <c r="D31" s="45"/>
      <c r="E31" s="46"/>
    </row>
    <row r="32" spans="1:5" ht="14.25" customHeight="1">
      <c r="A32" s="16" t="s">
        <v>31</v>
      </c>
      <c r="B32" s="42" t="s">
        <v>113</v>
      </c>
      <c r="C32" s="19" t="s">
        <v>33</v>
      </c>
      <c r="D32" s="19" t="s">
        <v>34</v>
      </c>
      <c r="E32" s="19" t="s">
        <v>35</v>
      </c>
    </row>
    <row r="33" spans="1:5" ht="29.25" customHeight="1">
      <c r="A33" s="16" t="s">
        <v>36</v>
      </c>
      <c r="B33" s="42" t="s">
        <v>73</v>
      </c>
      <c r="C33" s="16"/>
      <c r="D33" s="16"/>
      <c r="E33" s="16"/>
    </row>
    <row r="34" spans="1:5" ht="31.5" customHeight="1">
      <c r="A34" s="16" t="s">
        <v>37</v>
      </c>
      <c r="B34" s="42" t="s">
        <v>74</v>
      </c>
      <c r="C34" s="16"/>
      <c r="D34" s="16"/>
      <c r="E34" s="16"/>
    </row>
    <row r="35" spans="1:5" ht="19.5" customHeight="1">
      <c r="A35" s="16" t="s">
        <v>38</v>
      </c>
      <c r="B35" s="42" t="s">
        <v>39</v>
      </c>
      <c r="C35" s="16"/>
      <c r="D35" s="16"/>
      <c r="E35" s="16"/>
    </row>
    <row r="36" spans="1:5" ht="31.5" customHeight="1">
      <c r="A36" s="16" t="s">
        <v>42</v>
      </c>
      <c r="B36" s="25" t="s">
        <v>126</v>
      </c>
      <c r="C36" s="16"/>
      <c r="D36" s="16"/>
      <c r="E36" s="16"/>
    </row>
    <row r="37" spans="1:5">
      <c r="A37" s="311" t="s">
        <v>40</v>
      </c>
      <c r="B37" s="311"/>
      <c r="C37" s="16"/>
      <c r="D37" s="16"/>
      <c r="E37" s="16"/>
    </row>
    <row r="38" spans="1:5" s="94" customFormat="1">
      <c r="A38" s="310" t="s">
        <v>41</v>
      </c>
      <c r="B38" s="310"/>
      <c r="C38" s="92">
        <f>'N6 Doc1'!C38</f>
        <v>0</v>
      </c>
      <c r="D38" s="93">
        <f>'N6 Doc1'!D38</f>
        <v>88192.2</v>
      </c>
      <c r="E38" s="93">
        <f>'N6 Doc1'!E38</f>
        <v>88192.2</v>
      </c>
    </row>
    <row r="39" spans="1:5">
      <c r="A39" s="16"/>
      <c r="B39" s="42"/>
      <c r="C39" s="16"/>
      <c r="D39" s="16"/>
      <c r="E39" s="16"/>
    </row>
    <row r="40" spans="1:5">
      <c r="A40" s="13"/>
      <c r="B40" s="67"/>
      <c r="C40" s="13"/>
      <c r="D40" s="13"/>
      <c r="E40" s="13"/>
    </row>
    <row r="41" spans="1:5">
      <c r="A41" s="17" t="s">
        <v>26</v>
      </c>
      <c r="B41" s="317" t="s">
        <v>27</v>
      </c>
      <c r="C41" s="317"/>
      <c r="D41" s="317"/>
      <c r="E41" s="317"/>
    </row>
    <row r="42" spans="1:5" ht="14.25" customHeight="1">
      <c r="A42" s="18" t="s">
        <v>114</v>
      </c>
      <c r="B42" s="318" t="s">
        <v>120</v>
      </c>
      <c r="C42" s="319"/>
      <c r="D42" s="319"/>
      <c r="E42" s="320"/>
    </row>
    <row r="43" spans="1:5">
      <c r="A43" s="16"/>
      <c r="B43" s="42"/>
      <c r="C43" s="16"/>
      <c r="D43" s="16"/>
      <c r="E43" s="16"/>
    </row>
    <row r="44" spans="1:5">
      <c r="A44" s="317" t="s">
        <v>28</v>
      </c>
      <c r="B44" s="317"/>
      <c r="C44" s="317"/>
      <c r="D44" s="317"/>
      <c r="E44" s="317"/>
    </row>
    <row r="45" spans="1:5">
      <c r="A45" s="16"/>
      <c r="B45" s="42"/>
      <c r="C45" s="16"/>
      <c r="D45" s="16"/>
      <c r="E45" s="16"/>
    </row>
    <row r="46" spans="1:5" ht="19.5" customHeight="1">
      <c r="A46" s="16" t="s">
        <v>29</v>
      </c>
      <c r="B46" s="42" t="s">
        <v>114</v>
      </c>
      <c r="C46" s="312" t="s">
        <v>30</v>
      </c>
      <c r="D46" s="313"/>
      <c r="E46" s="314"/>
    </row>
    <row r="47" spans="1:5" ht="25.5">
      <c r="A47" s="16" t="s">
        <v>31</v>
      </c>
      <c r="B47" s="42" t="s">
        <v>115</v>
      </c>
      <c r="C47" s="19" t="s">
        <v>33</v>
      </c>
      <c r="D47" s="19" t="s">
        <v>34</v>
      </c>
      <c r="E47" s="19" t="s">
        <v>35</v>
      </c>
    </row>
    <row r="48" spans="1:5" ht="29.25" customHeight="1">
      <c r="A48" s="16" t="s">
        <v>36</v>
      </c>
      <c r="B48" s="43" t="s">
        <v>79</v>
      </c>
      <c r="C48" s="16"/>
      <c r="D48" s="16"/>
      <c r="E48" s="16"/>
    </row>
    <row r="49" spans="1:5" ht="27" customHeight="1">
      <c r="A49" s="16" t="s">
        <v>37</v>
      </c>
      <c r="B49" s="43" t="s">
        <v>80</v>
      </c>
      <c r="C49" s="16"/>
      <c r="D49" s="16"/>
      <c r="E49" s="16"/>
    </row>
    <row r="50" spans="1:5">
      <c r="A50" s="16" t="s">
        <v>38</v>
      </c>
      <c r="B50" s="42" t="s">
        <v>39</v>
      </c>
      <c r="C50" s="16"/>
      <c r="D50" s="16"/>
      <c r="E50" s="16"/>
    </row>
    <row r="51" spans="1:5" ht="25.5">
      <c r="A51" s="16" t="s">
        <v>42</v>
      </c>
      <c r="B51" s="25" t="s">
        <v>127</v>
      </c>
      <c r="C51" s="16"/>
      <c r="D51" s="16"/>
      <c r="E51" s="16"/>
    </row>
    <row r="52" spans="1:5">
      <c r="A52" s="311" t="s">
        <v>40</v>
      </c>
      <c r="B52" s="311"/>
      <c r="C52" s="16"/>
      <c r="D52" s="16"/>
      <c r="E52" s="16"/>
    </row>
    <row r="53" spans="1:5" s="94" customFormat="1">
      <c r="A53" s="310" t="s">
        <v>41</v>
      </c>
      <c r="B53" s="310"/>
      <c r="C53" s="92">
        <f>'N6 Doc1'!C52</f>
        <v>0</v>
      </c>
      <c r="D53" s="93">
        <f>'N6 Doc1'!D52</f>
        <v>113998.6</v>
      </c>
      <c r="E53" s="93">
        <f>'N6 Doc1'!E52</f>
        <v>113998.6</v>
      </c>
    </row>
    <row r="54" spans="1:5">
      <c r="A54" s="16"/>
      <c r="B54" s="42"/>
      <c r="C54" s="16"/>
      <c r="D54" s="16"/>
      <c r="E54" s="16"/>
    </row>
    <row r="55" spans="1:5" ht="20.25" customHeight="1">
      <c r="A55" s="16" t="s">
        <v>29</v>
      </c>
      <c r="B55" s="42" t="s">
        <v>114</v>
      </c>
      <c r="C55" s="312" t="s">
        <v>30</v>
      </c>
      <c r="D55" s="313"/>
      <c r="E55" s="314"/>
    </row>
    <row r="56" spans="1:5" ht="14.25" customHeight="1">
      <c r="A56" s="16" t="s">
        <v>31</v>
      </c>
      <c r="B56" s="42" t="s">
        <v>44</v>
      </c>
      <c r="C56" s="19" t="s">
        <v>33</v>
      </c>
      <c r="D56" s="19" t="s">
        <v>34</v>
      </c>
      <c r="E56" s="19" t="s">
        <v>35</v>
      </c>
    </row>
    <row r="57" spans="1:5" ht="29.25" customHeight="1">
      <c r="A57" s="16" t="s">
        <v>36</v>
      </c>
      <c r="B57" s="43" t="s">
        <v>81</v>
      </c>
      <c r="C57" s="16"/>
      <c r="D57" s="16"/>
      <c r="E57" s="16"/>
    </row>
    <row r="58" spans="1:5" ht="27" customHeight="1">
      <c r="A58" s="16" t="s">
        <v>37</v>
      </c>
      <c r="B58" s="43" t="s">
        <v>82</v>
      </c>
      <c r="C58" s="16"/>
      <c r="D58" s="16"/>
      <c r="E58" s="16"/>
    </row>
    <row r="59" spans="1:5">
      <c r="A59" s="16" t="s">
        <v>38</v>
      </c>
      <c r="B59" s="42" t="s">
        <v>39</v>
      </c>
      <c r="C59" s="16"/>
      <c r="D59" s="16"/>
      <c r="E59" s="16"/>
    </row>
    <row r="60" spans="1:5" ht="25.5">
      <c r="A60" s="16" t="s">
        <v>42</v>
      </c>
      <c r="B60" s="25" t="s">
        <v>128</v>
      </c>
      <c r="C60" s="16"/>
      <c r="D60" s="16"/>
      <c r="E60" s="16"/>
    </row>
    <row r="61" spans="1:5">
      <c r="A61" s="311" t="s">
        <v>40</v>
      </c>
      <c r="B61" s="311"/>
      <c r="C61" s="16"/>
      <c r="D61" s="16"/>
      <c r="E61" s="16"/>
    </row>
    <row r="62" spans="1:5" s="94" customFormat="1">
      <c r="A62" s="310" t="s">
        <v>41</v>
      </c>
      <c r="B62" s="310"/>
      <c r="C62" s="92">
        <f>'N6 Doc1'!C61</f>
        <v>0</v>
      </c>
      <c r="D62" s="93">
        <f>'N6 Doc1'!D61</f>
        <v>61340</v>
      </c>
      <c r="E62" s="93">
        <f>'N6 Doc1'!E61</f>
        <v>61340</v>
      </c>
    </row>
    <row r="63" spans="1:5">
      <c r="A63" s="16"/>
      <c r="B63" s="42"/>
      <c r="C63" s="16"/>
      <c r="D63" s="16"/>
      <c r="E63" s="16"/>
    </row>
    <row r="64" spans="1:5" ht="17.25" customHeight="1">
      <c r="A64" s="16" t="s">
        <v>29</v>
      </c>
      <c r="B64" s="42" t="s">
        <v>114</v>
      </c>
      <c r="C64" s="312" t="s">
        <v>30</v>
      </c>
      <c r="D64" s="313"/>
      <c r="E64" s="314"/>
    </row>
    <row r="65" spans="1:5" ht="25.5">
      <c r="A65" s="16" t="s">
        <v>31</v>
      </c>
      <c r="B65" s="42" t="s">
        <v>116</v>
      </c>
      <c r="C65" s="19" t="s">
        <v>33</v>
      </c>
      <c r="D65" s="19" t="s">
        <v>34</v>
      </c>
      <c r="E65" s="19" t="s">
        <v>35</v>
      </c>
    </row>
    <row r="66" spans="1:5" ht="40.5">
      <c r="A66" s="16" t="s">
        <v>36</v>
      </c>
      <c r="B66" s="65" t="s">
        <v>83</v>
      </c>
      <c r="C66" s="16"/>
      <c r="D66" s="16"/>
      <c r="E66" s="16"/>
    </row>
    <row r="67" spans="1:5" ht="54">
      <c r="A67" s="16" t="s">
        <v>37</v>
      </c>
      <c r="B67" s="65" t="s">
        <v>84</v>
      </c>
      <c r="C67" s="16"/>
      <c r="D67" s="16"/>
      <c r="E67" s="16"/>
    </row>
    <row r="68" spans="1:5" ht="14.25" customHeight="1">
      <c r="A68" s="16" t="s">
        <v>38</v>
      </c>
      <c r="B68" s="42" t="s">
        <v>39</v>
      </c>
      <c r="C68" s="16"/>
      <c r="D68" s="16"/>
      <c r="E68" s="16"/>
    </row>
    <row r="69" spans="1:5" ht="25.5">
      <c r="A69" s="16" t="s">
        <v>42</v>
      </c>
      <c r="B69" s="25" t="s">
        <v>129</v>
      </c>
      <c r="C69" s="16"/>
      <c r="D69" s="16"/>
      <c r="E69" s="16"/>
    </row>
    <row r="70" spans="1:5">
      <c r="A70" s="311" t="s">
        <v>40</v>
      </c>
      <c r="B70" s="311"/>
      <c r="C70" s="16"/>
      <c r="D70" s="16"/>
      <c r="E70" s="16"/>
    </row>
    <row r="71" spans="1:5" s="94" customFormat="1">
      <c r="A71" s="310" t="s">
        <v>41</v>
      </c>
      <c r="B71" s="310"/>
      <c r="C71" s="92">
        <f>'N6 Doc1'!C70</f>
        <v>0</v>
      </c>
      <c r="D71" s="93">
        <f>'N6 Doc1'!D70</f>
        <v>54001.4</v>
      </c>
      <c r="E71" s="93">
        <f>'N6 Doc1'!E70</f>
        <v>54001.4</v>
      </c>
    </row>
    <row r="72" spans="1:5">
      <c r="A72" s="16"/>
      <c r="B72" s="42"/>
      <c r="C72" s="16"/>
      <c r="D72" s="16"/>
      <c r="E72" s="16"/>
    </row>
    <row r="73" spans="1:5" ht="21" customHeight="1">
      <c r="A73" s="16" t="s">
        <v>29</v>
      </c>
      <c r="B73" s="42" t="s">
        <v>114</v>
      </c>
      <c r="C73" s="312" t="s">
        <v>30</v>
      </c>
      <c r="D73" s="313"/>
      <c r="E73" s="314"/>
    </row>
    <row r="74" spans="1:5" ht="25.5">
      <c r="A74" s="16" t="s">
        <v>31</v>
      </c>
      <c r="B74" s="42" t="s">
        <v>117</v>
      </c>
      <c r="C74" s="19" t="s">
        <v>33</v>
      </c>
      <c r="D74" s="19" t="s">
        <v>34</v>
      </c>
      <c r="E74" s="19" t="s">
        <v>35</v>
      </c>
    </row>
    <row r="75" spans="1:5" ht="31.5" customHeight="1">
      <c r="A75" s="16" t="s">
        <v>36</v>
      </c>
      <c r="B75" s="65" t="s">
        <v>85</v>
      </c>
      <c r="C75" s="16"/>
      <c r="D75" s="16"/>
      <c r="E75" s="16"/>
    </row>
    <row r="76" spans="1:5" ht="44.25" customHeight="1">
      <c r="A76" s="16" t="s">
        <v>37</v>
      </c>
      <c r="B76" s="65" t="s">
        <v>86</v>
      </c>
      <c r="C76" s="16"/>
      <c r="D76" s="16"/>
      <c r="E76" s="16"/>
    </row>
    <row r="77" spans="1:5">
      <c r="A77" s="16" t="s">
        <v>38</v>
      </c>
      <c r="B77" s="42" t="s">
        <v>39</v>
      </c>
      <c r="C77" s="16"/>
      <c r="D77" s="16"/>
      <c r="E77" s="16"/>
    </row>
    <row r="78" spans="1:5" ht="25.5">
      <c r="A78" s="16" t="s">
        <v>42</v>
      </c>
      <c r="B78" s="26" t="s">
        <v>130</v>
      </c>
      <c r="C78" s="16"/>
      <c r="D78" s="16"/>
      <c r="E78" s="16"/>
    </row>
    <row r="79" spans="1:5">
      <c r="A79" s="311" t="s">
        <v>40</v>
      </c>
      <c r="B79" s="311"/>
      <c r="C79" s="16"/>
      <c r="D79" s="16"/>
      <c r="E79" s="16"/>
    </row>
    <row r="80" spans="1:5" s="94" customFormat="1">
      <c r="A80" s="310" t="s">
        <v>41</v>
      </c>
      <c r="B80" s="310"/>
      <c r="C80" s="92">
        <f>'N6 Doc1'!C79</f>
        <v>0</v>
      </c>
      <c r="D80" s="93">
        <f>'N6 Doc1'!D79</f>
        <v>55455.1</v>
      </c>
      <c r="E80" s="93">
        <f>'N6 Doc1'!E79</f>
        <v>55455.1</v>
      </c>
    </row>
    <row r="81" spans="1:5">
      <c r="A81" s="16"/>
      <c r="B81" s="42"/>
      <c r="C81" s="16"/>
      <c r="D81" s="16"/>
      <c r="E81" s="16"/>
    </row>
    <row r="82" spans="1:5" ht="21" customHeight="1">
      <c r="A82" s="16" t="s">
        <v>29</v>
      </c>
      <c r="B82" s="42" t="s">
        <v>114</v>
      </c>
      <c r="C82" s="312" t="s">
        <v>30</v>
      </c>
      <c r="D82" s="313"/>
      <c r="E82" s="314"/>
    </row>
    <row r="83" spans="1:5" ht="25.5">
      <c r="A83" s="16" t="s">
        <v>31</v>
      </c>
      <c r="B83" s="42" t="s">
        <v>118</v>
      </c>
      <c r="C83" s="19" t="s">
        <v>33</v>
      </c>
      <c r="D83" s="19" t="s">
        <v>34</v>
      </c>
      <c r="E83" s="19" t="s">
        <v>35</v>
      </c>
    </row>
    <row r="84" spans="1:5" ht="27.75" customHeight="1">
      <c r="A84" s="16" t="s">
        <v>36</v>
      </c>
      <c r="B84" s="65" t="s">
        <v>87</v>
      </c>
      <c r="C84" s="16"/>
      <c r="D84" s="16"/>
      <c r="E84" s="16"/>
    </row>
    <row r="85" spans="1:5" ht="30" customHeight="1">
      <c r="A85" s="16" t="s">
        <v>37</v>
      </c>
      <c r="B85" s="65" t="s">
        <v>88</v>
      </c>
      <c r="C85" s="16"/>
      <c r="D85" s="16"/>
      <c r="E85" s="16"/>
    </row>
    <row r="86" spans="1:5" ht="21.75" customHeight="1">
      <c r="A86" s="16" t="s">
        <v>38</v>
      </c>
      <c r="B86" s="42" t="s">
        <v>39</v>
      </c>
      <c r="C86" s="16"/>
      <c r="D86" s="16"/>
      <c r="E86" s="16"/>
    </row>
    <row r="87" spans="1:5" ht="25.5">
      <c r="A87" s="16" t="s">
        <v>42</v>
      </c>
      <c r="B87" s="26" t="s">
        <v>131</v>
      </c>
      <c r="C87" s="16"/>
      <c r="D87" s="16"/>
      <c r="E87" s="16"/>
    </row>
    <row r="88" spans="1:5">
      <c r="A88" s="311" t="s">
        <v>40</v>
      </c>
      <c r="B88" s="311"/>
      <c r="C88" s="16"/>
      <c r="D88" s="16"/>
      <c r="E88" s="16"/>
    </row>
    <row r="89" spans="1:5" s="94" customFormat="1">
      <c r="A89" s="310" t="s">
        <v>41</v>
      </c>
      <c r="B89" s="310"/>
      <c r="C89" s="93">
        <f>'N6 Doc1'!C88</f>
        <v>0</v>
      </c>
      <c r="D89" s="93">
        <f>'N6 Doc1'!D88</f>
        <v>26351.9</v>
      </c>
      <c r="E89" s="93">
        <f>'N6 Doc1'!E88</f>
        <v>26351.9</v>
      </c>
    </row>
    <row r="90" spans="1:5">
      <c r="A90" s="16"/>
      <c r="B90" s="42"/>
      <c r="C90" s="16"/>
      <c r="D90" s="16"/>
      <c r="E90" s="16"/>
    </row>
    <row r="91" spans="1:5" ht="18.75" customHeight="1">
      <c r="A91" s="16" t="s">
        <v>29</v>
      </c>
      <c r="B91" s="42" t="s">
        <v>114</v>
      </c>
      <c r="C91" s="312" t="s">
        <v>30</v>
      </c>
      <c r="D91" s="313"/>
      <c r="E91" s="314"/>
    </row>
    <row r="92" spans="1:5" ht="25.5">
      <c r="A92" s="16" t="s">
        <v>31</v>
      </c>
      <c r="B92" s="42" t="s">
        <v>119</v>
      </c>
      <c r="C92" s="19" t="s">
        <v>33</v>
      </c>
      <c r="D92" s="19" t="s">
        <v>34</v>
      </c>
      <c r="E92" s="19" t="s">
        <v>35</v>
      </c>
    </row>
    <row r="93" spans="1:5" ht="30" customHeight="1">
      <c r="A93" s="16" t="s">
        <v>36</v>
      </c>
      <c r="B93" s="43" t="s">
        <v>151</v>
      </c>
      <c r="C93" s="16"/>
      <c r="D93" s="16"/>
      <c r="E93" s="16"/>
    </row>
    <row r="94" spans="1:5" ht="29.25" customHeight="1">
      <c r="A94" s="16" t="s">
        <v>37</v>
      </c>
      <c r="B94" s="43" t="s">
        <v>152</v>
      </c>
      <c r="C94" s="16"/>
      <c r="D94" s="16"/>
      <c r="E94" s="16"/>
    </row>
    <row r="95" spans="1:5" ht="20.25" customHeight="1">
      <c r="A95" s="16" t="s">
        <v>38</v>
      </c>
      <c r="B95" s="42" t="s">
        <v>39</v>
      </c>
      <c r="C95" s="16"/>
      <c r="D95" s="16"/>
      <c r="E95" s="16"/>
    </row>
    <row r="96" spans="1:5" ht="27" customHeight="1">
      <c r="A96" s="16" t="s">
        <v>42</v>
      </c>
      <c r="B96" s="25" t="s">
        <v>132</v>
      </c>
      <c r="C96" s="16"/>
      <c r="D96" s="16"/>
      <c r="E96" s="16"/>
    </row>
    <row r="97" spans="1:5">
      <c r="A97" s="311" t="s">
        <v>40</v>
      </c>
      <c r="B97" s="311"/>
      <c r="C97" s="16"/>
      <c r="D97" s="16"/>
      <c r="E97" s="16"/>
    </row>
    <row r="98" spans="1:5" s="94" customFormat="1">
      <c r="A98" s="310" t="s">
        <v>41</v>
      </c>
      <c r="B98" s="310"/>
      <c r="C98" s="93">
        <f>'N6 Doc1'!C97</f>
        <v>0</v>
      </c>
      <c r="D98" s="93">
        <f>'N6 Doc1'!D97</f>
        <v>58079.1</v>
      </c>
      <c r="E98" s="93">
        <f>'N6 Doc1'!E97</f>
        <v>58079.1</v>
      </c>
    </row>
    <row r="100" spans="1:5">
      <c r="A100" s="13"/>
      <c r="B100" s="67"/>
      <c r="C100" s="23"/>
      <c r="D100" s="23"/>
      <c r="E100" s="23"/>
    </row>
    <row r="101" spans="1:5">
      <c r="D101" s="177"/>
      <c r="E101" s="177"/>
    </row>
    <row r="102" spans="1:5">
      <c r="D102" s="177"/>
      <c r="E102" s="177"/>
    </row>
  </sheetData>
  <mergeCells count="35">
    <mergeCell ref="C91:E91"/>
    <mergeCell ref="C82:E82"/>
    <mergeCell ref="C73:E73"/>
    <mergeCell ref="C64:E64"/>
    <mergeCell ref="C55:E55"/>
    <mergeCell ref="A98:B98"/>
    <mergeCell ref="A97:B97"/>
    <mergeCell ref="A89:B89"/>
    <mergeCell ref="A80:B80"/>
    <mergeCell ref="A88:B88"/>
    <mergeCell ref="A79:B79"/>
    <mergeCell ref="A71:B71"/>
    <mergeCell ref="A62:B62"/>
    <mergeCell ref="A70:B70"/>
    <mergeCell ref="A53:B53"/>
    <mergeCell ref="A61:B61"/>
    <mergeCell ref="A52:B52"/>
    <mergeCell ref="B41:E41"/>
    <mergeCell ref="B42:E42"/>
    <mergeCell ref="A44:E44"/>
    <mergeCell ref="C46:E46"/>
    <mergeCell ref="A24:E24"/>
    <mergeCell ref="B1:E1"/>
    <mergeCell ref="A21:E21"/>
    <mergeCell ref="A38:B38"/>
    <mergeCell ref="A37:B37"/>
    <mergeCell ref="A29:E29"/>
    <mergeCell ref="C13:E13"/>
    <mergeCell ref="A4:E4"/>
    <mergeCell ref="A2:E2"/>
    <mergeCell ref="A23:E23"/>
    <mergeCell ref="A19:B19"/>
    <mergeCell ref="A11:E11"/>
    <mergeCell ref="A5:E5"/>
    <mergeCell ref="A6:E6"/>
  </mergeCells>
  <pageMargins left="0.24" right="0.21" top="0.33" bottom="0.2" header="0.2" footer="0.2"/>
  <pageSetup paperSize="9" orientation="landscape" verticalDpi="0" r:id="rId1"/>
  <ignoredErrors>
    <ignoredError sqref="B31:B32 B46:B47 B55:B56 B64:B65 B73:B74 B82:B83 B91:B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  1</vt:lpstr>
      <vt:lpstr>N  2</vt:lpstr>
      <vt:lpstr>N 3</vt:lpstr>
      <vt:lpstr>N 4</vt:lpstr>
      <vt:lpstr>N 5 POAK</vt:lpstr>
      <vt:lpstr>N6 Doc1</vt:lpstr>
      <vt:lpstr>N7 Doc3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2006-09-16T00:00:00Z</dcterms:created>
  <dcterms:modified xsi:type="dcterms:W3CDTF">2019-08-27T06:04:48Z</dcterms:modified>
  <cp:keywords>Mulberry 2.0</cp:keywords>
</cp:coreProperties>
</file>