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mastA\Desktop\2019\voroshum-verabashxum\voroshumner\spyurq\"/>
    </mc:Choice>
  </mc:AlternateContent>
  <bookViews>
    <workbookView xWindow="0" yWindow="0" windowWidth="28800" windowHeight="12435"/>
  </bookViews>
  <sheets>
    <sheet name="2019" sheetId="15" r:id="rId1"/>
  </sheets>
  <calcPr calcId="152511"/>
</workbook>
</file>

<file path=xl/calcChain.xml><?xml version="1.0" encoding="utf-8"?>
<calcChain xmlns="http://schemas.openxmlformats.org/spreadsheetml/2006/main">
  <c r="D20" i="15" l="1"/>
  <c r="E20" i="15"/>
  <c r="E27" i="15"/>
  <c r="D27" i="15"/>
  <c r="D13" i="15"/>
  <c r="D12" i="15"/>
  <c r="D10" i="15" s="1"/>
  <c r="D9" i="15" s="1"/>
  <c r="E10" i="15"/>
  <c r="E5" i="15"/>
  <c r="E4" i="15" s="1"/>
  <c r="D5" i="15"/>
  <c r="D4" i="15" l="1"/>
  <c r="E9" i="15"/>
</calcChain>
</file>

<file path=xl/sharedStrings.xml><?xml version="1.0" encoding="utf-8"?>
<sst xmlns="http://schemas.openxmlformats.org/spreadsheetml/2006/main" count="64" uniqueCount="55">
  <si>
    <t>N</t>
  </si>
  <si>
    <t>Ծրագրի անվանումը</t>
  </si>
  <si>
    <t>Աշխատանք սփյուռքի համայնքներում</t>
  </si>
  <si>
    <t>Կրթամշակութային աջակցություն հայ համայնքներին</t>
  </si>
  <si>
    <t xml:space="preserve">Աջակցություն Մերձավոր սփյուռքի համայնքներին </t>
  </si>
  <si>
    <t>Հայոց ցեղասպանության ճանաչմանը, դատապարտմանը և հետևանքների վերացմանը նպատակաուղված միջոցառումների ծրագիր</t>
  </si>
  <si>
    <t>Աջակցություն Թբիլիսիում գտնվող հայ գրողների պանթեոնի պահպանմանը</t>
  </si>
  <si>
    <t>Աջակցություն Վրաստանի հայալեզու լրատվամիջոցներին</t>
  </si>
  <si>
    <t>2019թ. բյուջե</t>
  </si>
  <si>
    <t>Կարողությունների զարգացում</t>
  </si>
  <si>
    <t>Պետական հիմնարկների աշխատողների սոցիալական փաթեթի ապահովում</t>
  </si>
  <si>
    <t>Քայլ դեպի տուն</t>
  </si>
  <si>
    <t xml:space="preserve">ՀՀ-ում համահայկական խորհրդաժողովների անցկացում      </t>
  </si>
  <si>
    <r>
      <t xml:space="preserve">Ընդամենը  </t>
    </r>
    <r>
      <rPr>
        <b/>
        <sz val="14"/>
        <color indexed="8"/>
        <rFont val="GHEA Grapalat"/>
        <family val="3"/>
      </rPr>
      <t>(ՀՀ սփյուռքի նախարարություն)</t>
    </r>
  </si>
  <si>
    <r>
      <t xml:space="preserve">Ընդամենը </t>
    </r>
    <r>
      <rPr>
        <b/>
        <sz val="14"/>
        <color indexed="8"/>
        <rFont val="GHEA Grapalat"/>
        <family val="3"/>
      </rPr>
      <t>(ՀՀ սփյուռքի նախարարություն- ծրագրերի մասով)</t>
    </r>
  </si>
  <si>
    <t>Միջոցառման դասիչ</t>
  </si>
  <si>
    <t>Նկարագրություն</t>
  </si>
  <si>
    <t>Սոց. փաթեթի գումար</t>
  </si>
  <si>
    <t>Հայոց ցեղասպանությանը ճանաչմանն ուղղված միջոցառումներ</t>
  </si>
  <si>
    <t>Աջակցություն Վրաստանում գործող կրթական և մշակութային օջախներին:</t>
  </si>
  <si>
    <t>Թբիլիսիում գործող Հայկական պանթեոնի պահպանման համար նախատեսված գումար</t>
  </si>
  <si>
    <t>Գրքերի տեղափոխում և առաքում                                                                                                                                                                                                                                                 Նախատեսվում է 4000 կգ գրականության առաքում /կգ-ը 4000 դրամ/</t>
  </si>
  <si>
    <t>Թվով 10 համակարգիչների ձեռքբերում</t>
  </si>
  <si>
    <t>Նախատեսվում է իրականացնել 4 համաժողով՝ «Սփյուռք և հայրենադարձություն» միջազգային ֆորում,  «Լոբբիստների և համահայկական հիմնախնդիրներով զբաղվող մասնագետների» համաժողով, «Սրտաբանության եվրակովկասյան 8-րդ համաժողով» և «Հայկական առևտրային ցանցի բիզնես ֆորում»</t>
  </si>
  <si>
    <t xml:space="preserve">Սփյուռքի հայկական կրթօջախների կողմից ստացած հայտերի համաձայն ծրագրի շրջանականերում ձեռք են բերվում գրքեր և էլեկտրոնային նյութեր (DVD,CD), որոնք առաքման ծրագրով առաքվում են սփյուռք:  </t>
  </si>
  <si>
    <t xml:space="preserve">Նախատեսվում  է իրականացնել 7 հետազոտություն՝ կֆինանսավորվեն ըստ բարդության աստիճանի:                                                          6 հետազոտությունները կիրականացվեն 
 Երևանի Վ. Բրյուսովի անվան պետական լեզվահասարակագիտական համալսարան, «Հայկական ճարտարապետությունն ուսումնասիրող հիմնադրամ»,                                                                                                                                                                                                                                                               ԵՊՀ -ի ֆակուլտետների և
ՀՀ ԳԱԱ ինստիտուտների կողմից:                                                                                                                                                                                                                                                Ինչպես նաև 1 հետազոտական աշխատանքներ կիրականացվեն «Ուծացման հիմնախնդիրները Ռուսաստանի հայաշատ համայնքներում. մարտահրավերներ, լուծման ուղիներ» թեմայով </t>
  </si>
  <si>
    <t>Նախատեսվում է իրականացնել 20 արտասահմանյան գործուղում սփյուռքի հայ համայնքներ(էկոնոմ կարգի տոմսեր)</t>
  </si>
  <si>
    <t xml:space="preserve">Շտեմարանի համալրման և զարգացման աշխատանքների համար ներգրավված աշխատակիցների աշխատավարձ /12 ամիս/: </t>
  </si>
  <si>
    <r>
      <rPr>
        <b/>
        <sz val="14"/>
        <color indexed="8"/>
        <rFont val="GHEA Grapalat"/>
        <family val="3"/>
      </rPr>
      <t>1. Սիրիահայ և իրաքահայ աշակերտների և ուսանողների համար էքսկուրսիաների, ճամբարների և ամանօրյա միջոցառումների կազմակերպում
2. Սիրիահայ և իրաքահայ ձեռներեցների ինտեգրման միջոցառումների կազմակերպում (բարեգործական ցուցահանդես-տոնավաճառներ, այլ միջոցառումներ)
3. Սիրիահայ և իրաքահայ արվեստագետների (երգիչների, երգչախմբերի, երաժիշտների, պարողների, թատերական գործիչների, գրողների, այլ ստեղծագործողների) գործունեության աջակցության ապահովում (համերգների, ցուցահանդեսների/շնորհանդեսների կազմակերպում)</t>
    </r>
    <r>
      <rPr>
        <b/>
        <sz val="16"/>
        <color indexed="8"/>
        <rFont val="GHEA Grapalat"/>
        <family val="3"/>
      </rPr>
      <t xml:space="preserve">
</t>
    </r>
    <r>
      <rPr>
        <b/>
        <sz val="14"/>
        <color indexed="8"/>
        <rFont val="GHEA Grapalat"/>
        <family val="3"/>
      </rPr>
      <t>4.Հայաստանում բնակվող սիրիահայերի և իրաքահայերի հիմնախնդիրներին օպերատիվ լուծում տալու նպատակով պարբերական հավաք-հանդիպումների, քննարկումների կազմակերպում                                                                                                                                                                                                                                                       5.Հաճախ տրվող իրավական հարցերի տեղեկատվական ձեռնարկի տպագրություն</t>
    </r>
  </si>
  <si>
    <t>Վրաստանում գործող 4 հայալեզու լրատվամիջոցներին տրամադրվող աջակցություն:</t>
  </si>
  <si>
    <t>Սփյուռքի բնագավառում պետական քաղաքականության մշակում, ծրագրերի համակարգում և մոնիտորինգ</t>
  </si>
  <si>
    <t>ՀՀ-ում սիրիահայերի և իրաքահայերի ինտեգրման գործընթացի արագացում</t>
  </si>
  <si>
    <t>«Սփյուռքի հայկական կրթական հաստատություններին ուսումնական գրականաության և օժանդակ նյութերի  տրամադրում»</t>
  </si>
  <si>
    <t xml:space="preserve">Տեղեկատվական և ուսուցողական կայքերի մշակում և սպասարկում                                                                                                                                                      </t>
  </si>
  <si>
    <t>Հայկական սփյուռքի գիտական, կրթական, տնտեսական, մշակութային և այլ ոլորտներում առկա ներուժի հաշվառման մեխանիզմների ու տվյալների միասնական համակարգի ստեղծում</t>
  </si>
  <si>
    <t>Ներուժ սփյուռքահայ երիտասարդների սթարթափ ծրագիր</t>
  </si>
  <si>
    <t>Լատինական ամերիկայի, ավստրալիայի, ԵՎրոպայի և ԵԱՏՄ երկրների կրոամշակութային միջոցառումների իրականացում</t>
  </si>
  <si>
    <t xml:space="preserve">            </t>
  </si>
  <si>
    <t>Նախատեսվում է 13-21 տարեկան 1000 սփյուռքահայ երիտասարդների այցելություն Հայաստան և վերապատրասման դասընթացներ 100 մասնակցի համար</t>
  </si>
  <si>
    <t xml:space="preserve">Աշխատավարձ                                                                              Ապահովագրական ծախսեր                                                                                                                                       տեղեկատվական ծառայություններ                                                                                                                                 գրասենյակային նյութեր                                                                                                                                                                                                                                                                       կապ                                                                                                                                                                                                                                                                                                                   գործուղումներ...  </t>
  </si>
  <si>
    <t>ԱԳՆ</t>
  </si>
  <si>
    <t xml:space="preserve">2019թ. Բյուջե </t>
  </si>
  <si>
    <t>Վարչապետի աշխատակազմ</t>
  </si>
  <si>
    <t>ԿԳՄՍ նախարարություն</t>
  </si>
  <si>
    <t>ՀՀ ՍՓՅՈՒՌՔԻ ՆԱԽԱՐԱՐՈՒԹՅԱՆ 2019  ԹՎԱԿԱՆԻ ԲՅՈՒՋԵ
ԾՐԱԳՐԵՐ ՈՐՈՆՔ ԱՌԱՋԱՐԿՎԵԼ ԵՆ ԻՐԱԿԱՆԱՑՆԵԼ ԱՅԼ ԳԵՐԱՏԵՍՉՈՒԹՅՈՒՆՆԵՐԻ ԿՈՂՄԻՑ</t>
  </si>
  <si>
    <t>Ուսումնական և հանրամատչելի գրականության մշակմանն աջակցություն և առաքում սփյուռքի համայնքներին</t>
  </si>
  <si>
    <t>Կրթամշակութային միջոցառումների իրականացում</t>
  </si>
  <si>
    <t>Հայաստան-սփյուռք գործակցության թեմայով հեռուստահաղորդումների և տեսահոլովակների պատրաստում և հեռարձակում, ձեռքբերում և բազմացում</t>
  </si>
  <si>
    <t>Սփյուռքի և համահայկական հիմնախնդիրների թեմատիկ հետազոտություններ</t>
  </si>
  <si>
    <t xml:space="preserve"> Ծրագրի շրջանակներում  նախատեսվում է պատրաստել մոտ 250 հաղորդում, կազմակերպել հայրենադարձության քարոզչության միջոցառումներ                                                                                                                                                                                                                 </t>
  </si>
  <si>
    <t>1. Հայերն այսօր էլ. պարբերականի հրատարակում /բազմալեզու /  27816 հազ. դրամ                                                                                                                                                                                                     2.Էլ. գրադարանի սպասարկում և պահպանում /Էլեկտրոնային գրադարանի համալրում/ 3600.0 հազ. դրամ                                                                                3.Արևելահայերենից արևմտահայերեն և հակառակ փոխարկիչ ծրագիր /Արևելահայերենից արևմտահայերեն և հակառակ փոխարկիչի պահպանում/3600.0 հազ. դրամ</t>
  </si>
  <si>
    <t>ԲԳԿ</t>
  </si>
  <si>
    <t>ԲՍԿ</t>
  </si>
  <si>
    <t>Հայաստանի Հանրապետության բարձր տեխնոլոգիական արդյունաբերության նախարարություն</t>
  </si>
  <si>
    <t>Հայաստանի Հանրապետության տարածքային կառավարման և երթակառուցվածքների նախարարության միգրացիոն ծառայություն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</si>
</sst>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;[Red]#,##0.0"/>
  </numFmts>
  <fonts count="25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GHEA Grapalat"/>
      <family val="3"/>
    </font>
    <font>
      <sz val="11"/>
      <color indexed="8"/>
      <name val="GHEA Grapalat"/>
      <family val="3"/>
    </font>
    <font>
      <b/>
      <u/>
      <sz val="20"/>
      <color indexed="8"/>
      <name val="GHEA Grapalat"/>
      <family val="3"/>
    </font>
    <font>
      <sz val="14"/>
      <color indexed="8"/>
      <name val="GHEA Grapalat"/>
      <family val="3"/>
    </font>
    <font>
      <b/>
      <sz val="20"/>
      <color indexed="8"/>
      <name val="GHEA Grapalat"/>
      <family val="3"/>
    </font>
    <font>
      <sz val="10"/>
      <name val="Arial"/>
      <family val="2"/>
      <charset val="204"/>
    </font>
    <font>
      <b/>
      <sz val="24"/>
      <color indexed="8"/>
      <name val="GHEA Grapalat"/>
      <family val="3"/>
    </font>
    <font>
      <b/>
      <sz val="22"/>
      <color indexed="8"/>
      <name val="GHEA Grapalat"/>
      <family val="3"/>
    </font>
    <font>
      <b/>
      <u/>
      <sz val="14"/>
      <color indexed="8"/>
      <name val="GHEA Grapalat"/>
      <family val="3"/>
    </font>
    <font>
      <b/>
      <sz val="26"/>
      <color indexed="8"/>
      <name val="GHEA Grapalat"/>
      <family val="3"/>
    </font>
    <font>
      <b/>
      <sz val="36"/>
      <color indexed="8"/>
      <name val="GHEA Grapalat"/>
      <family val="3"/>
    </font>
    <font>
      <b/>
      <u/>
      <sz val="24"/>
      <color indexed="8"/>
      <name val="GHEA Grapalat"/>
      <family val="3"/>
    </font>
    <font>
      <b/>
      <sz val="14"/>
      <color indexed="8"/>
      <name val="GHEA Grapalat"/>
      <family val="3"/>
    </font>
    <font>
      <b/>
      <sz val="18"/>
      <color indexed="8"/>
      <name val="GHEA Grapalat"/>
      <family val="3"/>
    </font>
    <font>
      <sz val="18"/>
      <color indexed="8"/>
      <name val="GHEA Grapalat"/>
      <family val="3"/>
    </font>
    <font>
      <b/>
      <sz val="16"/>
      <color indexed="8"/>
      <name val="GHEA Grapalat"/>
      <family val="3"/>
    </font>
    <font>
      <sz val="11"/>
      <color theme="1"/>
      <name val="Sylfaen"/>
      <family val="2"/>
    </font>
    <font>
      <b/>
      <sz val="22"/>
      <color rgb="FF000000"/>
      <name val="GHEA Grapalat"/>
      <family val="3"/>
    </font>
    <font>
      <b/>
      <sz val="16"/>
      <color theme="1"/>
      <name val="GHEA Grapalat"/>
      <family val="3"/>
    </font>
    <font>
      <sz val="20"/>
      <color indexed="8"/>
      <name val="GHEA Grapalat"/>
      <family val="3"/>
    </font>
    <font>
      <sz val="11"/>
      <color theme="1"/>
      <name val="GHEA Grapalat"/>
      <family val="3"/>
    </font>
    <font>
      <b/>
      <sz val="14"/>
      <color theme="1"/>
      <name val="GHEA Grapalat"/>
      <family val="3"/>
    </font>
    <font>
      <sz val="16"/>
      <color indexed="8"/>
      <name val="GHEA Grapalat"/>
      <family val="3"/>
    </font>
    <font>
      <b/>
      <sz val="14"/>
      <color rgb="FF000000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0" fontId="6" fillId="0" borderId="0"/>
  </cellStyleXfs>
  <cellXfs count="65">
    <xf numFmtId="0" fontId="0" fillId="0" borderId="0" xfId="0"/>
    <xf numFmtId="0" fontId="2" fillId="0" borderId="0" xfId="1" applyFont="1" applyAlignment="1">
      <alignment horizontal="right" vertical="top"/>
    </xf>
    <xf numFmtId="0" fontId="2" fillId="0" borderId="0" xfId="1" applyFont="1" applyAlignment="1">
      <alignment vertical="top" wrapText="1"/>
    </xf>
    <xf numFmtId="0" fontId="2" fillId="0" borderId="0" xfId="1" applyFont="1"/>
    <xf numFmtId="0" fontId="9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8" fillId="3" borderId="1" xfId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165" fontId="10" fillId="2" borderId="5" xfId="1" applyNumberFormat="1" applyFont="1" applyFill="1" applyBorder="1" applyAlignment="1" applyProtection="1">
      <alignment horizontal="center" vertical="center" wrapText="1"/>
    </xf>
    <xf numFmtId="165" fontId="10" fillId="5" borderId="5" xfId="1" applyNumberFormat="1" applyFont="1" applyFill="1" applyBorder="1" applyAlignment="1" applyProtection="1">
      <alignment horizontal="center" vertical="center" wrapText="1"/>
    </xf>
    <xf numFmtId="165" fontId="7" fillId="3" borderId="5" xfId="1" applyNumberFormat="1" applyFont="1" applyFill="1" applyBorder="1" applyAlignment="1">
      <alignment horizontal="center" vertical="center"/>
    </xf>
    <xf numFmtId="165" fontId="10" fillId="4" borderId="5" xfId="1" applyNumberFormat="1" applyFont="1" applyFill="1" applyBorder="1" applyAlignment="1" applyProtection="1">
      <alignment horizontal="center" vertical="center" wrapText="1"/>
    </xf>
    <xf numFmtId="165" fontId="7" fillId="3" borderId="5" xfId="0" applyNumberFormat="1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16" fillId="3" borderId="5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top" wrapText="1"/>
    </xf>
    <xf numFmtId="0" fontId="16" fillId="3" borderId="5" xfId="1" applyFont="1" applyFill="1" applyBorder="1" applyAlignment="1">
      <alignment horizontal="left" vertical="top" wrapText="1"/>
    </xf>
    <xf numFmtId="0" fontId="9" fillId="3" borderId="2" xfId="1" applyFont="1" applyFill="1" applyBorder="1" applyAlignment="1">
      <alignment horizontal="center" vertical="center"/>
    </xf>
    <xf numFmtId="165" fontId="18" fillId="3" borderId="5" xfId="0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0" fontId="20" fillId="3" borderId="1" xfId="1" applyFont="1" applyFill="1" applyBorder="1" applyAlignment="1">
      <alignment horizontal="left" vertical="top" wrapText="1"/>
    </xf>
    <xf numFmtId="165" fontId="15" fillId="3" borderId="5" xfId="0" applyNumberFormat="1" applyFont="1" applyFill="1" applyBorder="1" applyAlignment="1">
      <alignment horizontal="center" vertical="center" wrapText="1"/>
    </xf>
    <xf numFmtId="165" fontId="15" fillId="3" borderId="5" xfId="1" applyNumberFormat="1" applyFont="1" applyFill="1" applyBorder="1" applyAlignment="1">
      <alignment horizontal="center" vertical="center"/>
    </xf>
    <xf numFmtId="0" fontId="21" fillId="0" borderId="1" xfId="0" applyFont="1" applyBorder="1"/>
    <xf numFmtId="0" fontId="21" fillId="0" borderId="5" xfId="0" applyFont="1" applyBorder="1"/>
    <xf numFmtId="0" fontId="23" fillId="0" borderId="5" xfId="0" applyFont="1" applyBorder="1" applyAlignment="1">
      <alignment vertical="center" wrapText="1"/>
    </xf>
    <xf numFmtId="0" fontId="21" fillId="0" borderId="0" xfId="0" applyFont="1"/>
    <xf numFmtId="0" fontId="16" fillId="3" borderId="5" xfId="1" applyNumberFormat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2" fillId="0" borderId="8" xfId="1" applyFont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1" fillId="5" borderId="5" xfId="1" applyFont="1" applyFill="1" applyBorder="1" applyAlignment="1" applyProtection="1">
      <alignment horizontal="center" vertical="center" wrapText="1"/>
    </xf>
    <xf numFmtId="0" fontId="11" fillId="5" borderId="4" xfId="1" applyFont="1" applyFill="1" applyBorder="1" applyAlignment="1" applyProtection="1">
      <alignment horizontal="center" vertical="center" wrapText="1"/>
    </xf>
    <xf numFmtId="0" fontId="11" fillId="5" borderId="3" xfId="1" applyFont="1" applyFill="1" applyBorder="1" applyAlignment="1" applyProtection="1">
      <alignment horizontal="center" vertical="center" wrapText="1"/>
    </xf>
    <xf numFmtId="0" fontId="11" fillId="2" borderId="2" xfId="1" applyFont="1" applyFill="1" applyBorder="1" applyAlignment="1" applyProtection="1">
      <alignment horizontal="left" vertical="center" wrapText="1"/>
    </xf>
    <xf numFmtId="0" fontId="11" fillId="2" borderId="4" xfId="1" applyFont="1" applyFill="1" applyBorder="1" applyAlignment="1" applyProtection="1">
      <alignment horizontal="left" vertical="center" wrapText="1"/>
    </xf>
    <xf numFmtId="0" fontId="11" fillId="2" borderId="3" xfId="1" applyFont="1" applyFill="1" applyBorder="1" applyAlignment="1" applyProtection="1">
      <alignment horizontal="left" vertical="center" wrapText="1"/>
    </xf>
    <xf numFmtId="0" fontId="11" fillId="5" borderId="2" xfId="1" applyFont="1" applyFill="1" applyBorder="1" applyAlignment="1" applyProtection="1">
      <alignment horizontal="center" vertical="center" wrapText="1"/>
    </xf>
    <xf numFmtId="0" fontId="11" fillId="4" borderId="2" xfId="1" applyFont="1" applyFill="1" applyBorder="1" applyAlignment="1" applyProtection="1">
      <alignment horizontal="center" vertical="center" wrapText="1"/>
    </xf>
    <xf numFmtId="0" fontId="11" fillId="4" borderId="4" xfId="1" applyFont="1" applyFill="1" applyBorder="1" applyAlignment="1" applyProtection="1">
      <alignment horizontal="center" vertical="center" wrapText="1"/>
    </xf>
    <xf numFmtId="0" fontId="11" fillId="4" borderId="3" xfId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zoomScale="80" zoomScaleNormal="80" zoomScaleSheetLayoutView="30" workbookViewId="0">
      <selection activeCell="E22" sqref="E22"/>
    </sheetView>
  </sheetViews>
  <sheetFormatPr defaultRowHeight="16.5" x14ac:dyDescent="0.3"/>
  <cols>
    <col min="1" max="1" width="6.7109375" style="1" customWidth="1"/>
    <col min="2" max="2" width="25" style="1" customWidth="1"/>
    <col min="3" max="3" width="85.28515625" style="2" customWidth="1"/>
    <col min="4" max="4" width="32.42578125" style="3" hidden="1" customWidth="1"/>
    <col min="5" max="5" width="31.5703125" style="3" customWidth="1"/>
    <col min="6" max="6" width="80.42578125" customWidth="1"/>
    <col min="7" max="7" width="28" customWidth="1"/>
    <col min="8" max="8" width="29.28515625" customWidth="1"/>
  </cols>
  <sheetData>
    <row r="1" spans="1:8" ht="115.5" customHeight="1" x14ac:dyDescent="0.25">
      <c r="A1" s="42" t="s">
        <v>44</v>
      </c>
      <c r="B1" s="42"/>
      <c r="C1" s="42"/>
      <c r="D1" s="42"/>
      <c r="E1" s="42"/>
      <c r="F1" s="42"/>
      <c r="G1" s="42"/>
      <c r="H1" s="42"/>
    </row>
    <row r="2" spans="1:8" ht="78" customHeight="1" x14ac:dyDescent="0.25">
      <c r="A2" s="52" t="s">
        <v>0</v>
      </c>
      <c r="B2" s="10" t="s">
        <v>15</v>
      </c>
      <c r="C2" s="5" t="s">
        <v>1</v>
      </c>
      <c r="D2" s="13" t="s">
        <v>8</v>
      </c>
      <c r="E2" s="13" t="s">
        <v>41</v>
      </c>
      <c r="F2" s="13" t="s">
        <v>16</v>
      </c>
      <c r="G2" s="36" t="s">
        <v>51</v>
      </c>
      <c r="H2" s="36" t="s">
        <v>52</v>
      </c>
    </row>
    <row r="3" spans="1:8" ht="27" customHeight="1" x14ac:dyDescent="0.25">
      <c r="A3" s="53"/>
      <c r="B3" s="9">
        <v>1</v>
      </c>
      <c r="C3" s="9">
        <v>2</v>
      </c>
      <c r="D3" s="9">
        <v>3</v>
      </c>
      <c r="E3" s="9">
        <v>4</v>
      </c>
      <c r="F3" s="9">
        <v>5</v>
      </c>
      <c r="G3" s="9">
        <v>6</v>
      </c>
      <c r="H3" s="9">
        <v>7</v>
      </c>
    </row>
    <row r="4" spans="1:8" ht="2.25" hidden="1" customHeight="1" x14ac:dyDescent="0.3">
      <c r="A4" s="58" t="s">
        <v>13</v>
      </c>
      <c r="B4" s="59"/>
      <c r="C4" s="60"/>
      <c r="D4" s="14">
        <f>D5+D10+D20+D27</f>
        <v>994830.348</v>
      </c>
      <c r="E4" s="14">
        <f>E5+E10+E20+E27</f>
        <v>1083233.0999999999</v>
      </c>
      <c r="F4" s="14"/>
      <c r="G4" s="31"/>
      <c r="H4" s="31"/>
    </row>
    <row r="5" spans="1:8" ht="0.75" hidden="1" customHeight="1" x14ac:dyDescent="0.3">
      <c r="A5" s="61">
        <v>1127</v>
      </c>
      <c r="B5" s="56"/>
      <c r="C5" s="57"/>
      <c r="D5" s="15">
        <f>D6+D7+D8</f>
        <v>394141.8</v>
      </c>
      <c r="E5" s="15">
        <f>E6+E7+E8</f>
        <v>386725.8</v>
      </c>
      <c r="F5" s="15"/>
      <c r="G5" s="31"/>
      <c r="H5" s="31"/>
    </row>
    <row r="6" spans="1:8" ht="135" hidden="1" x14ac:dyDescent="0.3">
      <c r="A6" s="4">
        <v>1</v>
      </c>
      <c r="B6" s="7"/>
      <c r="C6" s="6" t="s">
        <v>30</v>
      </c>
      <c r="D6" s="16">
        <v>386725.8</v>
      </c>
      <c r="E6" s="16">
        <v>386725.8</v>
      </c>
      <c r="F6" s="20" t="s">
        <v>39</v>
      </c>
      <c r="G6" s="31"/>
      <c r="H6" s="31"/>
    </row>
    <row r="7" spans="1:8" ht="33.75" hidden="1" x14ac:dyDescent="0.3">
      <c r="A7" s="4">
        <v>2</v>
      </c>
      <c r="B7" s="7"/>
      <c r="C7" s="6" t="s">
        <v>9</v>
      </c>
      <c r="D7" s="16">
        <v>0</v>
      </c>
      <c r="E7" s="16"/>
      <c r="F7" s="21" t="s">
        <v>22</v>
      </c>
      <c r="G7" s="31"/>
      <c r="H7" s="31"/>
    </row>
    <row r="8" spans="1:8" ht="0.75" hidden="1" customHeight="1" x14ac:dyDescent="0.3">
      <c r="A8" s="4">
        <v>3</v>
      </c>
      <c r="B8" s="7"/>
      <c r="C8" s="6" t="s">
        <v>10</v>
      </c>
      <c r="D8" s="16">
        <v>7416</v>
      </c>
      <c r="E8" s="16"/>
      <c r="F8" s="21" t="s">
        <v>17</v>
      </c>
      <c r="G8" s="31"/>
      <c r="H8" s="31"/>
    </row>
    <row r="9" spans="1:8" ht="69.75" customHeight="1" x14ac:dyDescent="0.25">
      <c r="A9" s="62" t="s">
        <v>14</v>
      </c>
      <c r="B9" s="63"/>
      <c r="C9" s="64"/>
      <c r="D9" s="17">
        <f>D10+D20+D27</f>
        <v>600688.54800000007</v>
      </c>
      <c r="E9" s="17">
        <f>E10+E20+E27</f>
        <v>696507.3</v>
      </c>
      <c r="F9" s="17"/>
      <c r="G9" s="17"/>
      <c r="H9" s="17"/>
    </row>
    <row r="10" spans="1:8" ht="67.5" customHeight="1" x14ac:dyDescent="0.3">
      <c r="A10" s="56">
        <v>1114</v>
      </c>
      <c r="B10" s="56"/>
      <c r="C10" s="57"/>
      <c r="D10" s="15">
        <f>D11+D12+D16+D17+D18+D19</f>
        <v>318184.8</v>
      </c>
      <c r="E10" s="15">
        <f>E11+E12+E16+E17+E18+E19</f>
        <v>357490.4</v>
      </c>
      <c r="F10" s="15"/>
      <c r="G10" s="43" t="s">
        <v>43</v>
      </c>
      <c r="H10" s="37"/>
    </row>
    <row r="11" spans="1:8" ht="111.75" customHeight="1" x14ac:dyDescent="0.25">
      <c r="A11" s="4">
        <v>1</v>
      </c>
      <c r="B11" s="5">
        <v>11001</v>
      </c>
      <c r="C11" s="23" t="s">
        <v>45</v>
      </c>
      <c r="D11" s="16">
        <v>16000</v>
      </c>
      <c r="E11" s="16">
        <v>16000</v>
      </c>
      <c r="F11" s="24" t="s">
        <v>21</v>
      </c>
      <c r="G11" s="44"/>
      <c r="H11" s="36" t="s">
        <v>43</v>
      </c>
    </row>
    <row r="12" spans="1:8" ht="84" customHeight="1" x14ac:dyDescent="0.3">
      <c r="A12" s="25">
        <v>2</v>
      </c>
      <c r="B12" s="11">
        <v>11002</v>
      </c>
      <c r="C12" s="23" t="s">
        <v>46</v>
      </c>
      <c r="D12" s="26">
        <f>SUM(D13:D15)</f>
        <v>56500</v>
      </c>
      <c r="E12" s="26">
        <v>67800</v>
      </c>
      <c r="F12" s="32"/>
      <c r="G12" s="44"/>
      <c r="H12" s="38" t="s">
        <v>43</v>
      </c>
    </row>
    <row r="13" spans="1:8" ht="162" x14ac:dyDescent="0.25">
      <c r="A13" s="27">
        <v>2.1</v>
      </c>
      <c r="B13" s="27"/>
      <c r="C13" s="28" t="s">
        <v>5</v>
      </c>
      <c r="D13" s="29">
        <f>3500+3000</f>
        <v>6500</v>
      </c>
      <c r="E13" s="29">
        <v>7800</v>
      </c>
      <c r="F13" s="21" t="s">
        <v>18</v>
      </c>
      <c r="G13" s="44"/>
      <c r="H13" s="40" t="s">
        <v>54</v>
      </c>
    </row>
    <row r="14" spans="1:8" ht="71.25" customHeight="1" x14ac:dyDescent="0.25">
      <c r="A14" s="27">
        <v>2.2000000000000002</v>
      </c>
      <c r="B14" s="27"/>
      <c r="C14" s="28" t="s">
        <v>3</v>
      </c>
      <c r="D14" s="30">
        <v>28000</v>
      </c>
      <c r="E14" s="30">
        <v>33600</v>
      </c>
      <c r="F14" s="21" t="s">
        <v>36</v>
      </c>
      <c r="G14" s="44"/>
      <c r="H14" s="54" t="s">
        <v>43</v>
      </c>
    </row>
    <row r="15" spans="1:8" ht="63.75" customHeight="1" x14ac:dyDescent="0.25">
      <c r="A15" s="27">
        <v>2.2999999999999998</v>
      </c>
      <c r="B15" s="27"/>
      <c r="C15" s="28" t="s">
        <v>4</v>
      </c>
      <c r="D15" s="30">
        <v>22000</v>
      </c>
      <c r="E15" s="30">
        <v>26400</v>
      </c>
      <c r="F15" s="21" t="s">
        <v>19</v>
      </c>
      <c r="G15" s="44"/>
      <c r="H15" s="54"/>
    </row>
    <row r="16" spans="1:8" ht="99.75" customHeight="1" x14ac:dyDescent="0.25">
      <c r="A16" s="8">
        <v>3</v>
      </c>
      <c r="B16" s="11">
        <v>11003</v>
      </c>
      <c r="C16" s="23" t="s">
        <v>11</v>
      </c>
      <c r="D16" s="16">
        <v>139994.4</v>
      </c>
      <c r="E16" s="16">
        <v>168000</v>
      </c>
      <c r="F16" s="21" t="s">
        <v>38</v>
      </c>
      <c r="G16" s="44"/>
      <c r="H16" s="38" t="s">
        <v>42</v>
      </c>
    </row>
    <row r="17" spans="1:8" ht="117" x14ac:dyDescent="0.25">
      <c r="A17" s="8">
        <v>4</v>
      </c>
      <c r="B17" s="12">
        <v>12001</v>
      </c>
      <c r="C17" s="23" t="s">
        <v>32</v>
      </c>
      <c r="D17" s="16">
        <v>91690.4</v>
      </c>
      <c r="E17" s="16">
        <v>91690.4</v>
      </c>
      <c r="F17" s="21" t="s">
        <v>24</v>
      </c>
      <c r="G17" s="44"/>
      <c r="H17" s="38" t="s">
        <v>43</v>
      </c>
    </row>
    <row r="18" spans="1:8" ht="58.5" x14ac:dyDescent="0.25">
      <c r="A18" s="8">
        <v>5</v>
      </c>
      <c r="B18" s="12">
        <v>12002</v>
      </c>
      <c r="C18" s="23" t="s">
        <v>7</v>
      </c>
      <c r="D18" s="16">
        <v>10000</v>
      </c>
      <c r="E18" s="16">
        <v>10000</v>
      </c>
      <c r="F18" s="21" t="s">
        <v>29</v>
      </c>
      <c r="G18" s="44"/>
      <c r="H18" s="38" t="s">
        <v>42</v>
      </c>
    </row>
    <row r="19" spans="1:8" ht="68.25" customHeight="1" x14ac:dyDescent="0.25">
      <c r="A19" s="8">
        <v>6</v>
      </c>
      <c r="B19" s="12">
        <v>12003</v>
      </c>
      <c r="C19" s="23" t="s">
        <v>6</v>
      </c>
      <c r="D19" s="16">
        <v>4000</v>
      </c>
      <c r="E19" s="16">
        <v>4000</v>
      </c>
      <c r="F19" s="21" t="s">
        <v>20</v>
      </c>
      <c r="G19" s="45"/>
      <c r="H19" s="39" t="s">
        <v>40</v>
      </c>
    </row>
    <row r="20" spans="1:8" ht="51" x14ac:dyDescent="0.25">
      <c r="A20" s="55">
        <v>1156</v>
      </c>
      <c r="B20" s="56"/>
      <c r="C20" s="57"/>
      <c r="D20" s="15">
        <f>D21+D22+D23+D24+D25+D26</f>
        <v>163774.448</v>
      </c>
      <c r="E20" s="15">
        <f>E21+E22+E23+E24+E25+E26</f>
        <v>196536</v>
      </c>
      <c r="F20" s="15"/>
      <c r="G20" s="46" t="s">
        <v>42</v>
      </c>
      <c r="H20" s="49" t="s">
        <v>42</v>
      </c>
    </row>
    <row r="21" spans="1:8" ht="117" x14ac:dyDescent="0.25">
      <c r="A21" s="8">
        <v>1</v>
      </c>
      <c r="B21" s="5">
        <v>11001</v>
      </c>
      <c r="C21" s="22" t="s">
        <v>47</v>
      </c>
      <c r="D21" s="16">
        <v>62597.495999999999</v>
      </c>
      <c r="E21" s="16">
        <v>75120</v>
      </c>
      <c r="F21" s="21" t="s">
        <v>49</v>
      </c>
      <c r="G21" s="47"/>
      <c r="H21" s="50"/>
    </row>
    <row r="22" spans="1:8" ht="315" x14ac:dyDescent="0.25">
      <c r="A22" s="8">
        <v>2</v>
      </c>
      <c r="B22" s="5">
        <v>11002</v>
      </c>
      <c r="C22" s="22" t="s">
        <v>48</v>
      </c>
      <c r="D22" s="16">
        <v>25000</v>
      </c>
      <c r="E22" s="16">
        <v>30000</v>
      </c>
      <c r="F22" s="21" t="s">
        <v>25</v>
      </c>
      <c r="G22" s="47"/>
      <c r="H22" s="50"/>
    </row>
    <row r="23" spans="1:8" ht="212.25" customHeight="1" x14ac:dyDescent="0.25">
      <c r="A23" s="8">
        <v>3</v>
      </c>
      <c r="B23" s="5">
        <v>11003</v>
      </c>
      <c r="C23" s="22" t="s">
        <v>33</v>
      </c>
      <c r="D23" s="16">
        <v>29178.831999999999</v>
      </c>
      <c r="E23" s="16">
        <v>35016</v>
      </c>
      <c r="F23" s="35" t="s">
        <v>50</v>
      </c>
      <c r="G23" s="47"/>
      <c r="H23" s="50"/>
    </row>
    <row r="24" spans="1:8" ht="146.25" x14ac:dyDescent="0.25">
      <c r="A24" s="8">
        <v>4</v>
      </c>
      <c r="B24" s="5">
        <v>11004</v>
      </c>
      <c r="C24" s="22" t="s">
        <v>34</v>
      </c>
      <c r="D24" s="18">
        <v>3999.84</v>
      </c>
      <c r="E24" s="18">
        <v>4800</v>
      </c>
      <c r="F24" s="21" t="s">
        <v>27</v>
      </c>
      <c r="G24" s="47"/>
      <c r="H24" s="50"/>
    </row>
    <row r="25" spans="1:8" ht="157.5" x14ac:dyDescent="0.25">
      <c r="A25" s="8">
        <v>5</v>
      </c>
      <c r="B25" s="5">
        <v>11005</v>
      </c>
      <c r="C25" s="22" t="s">
        <v>12</v>
      </c>
      <c r="D25" s="16">
        <v>22999.08</v>
      </c>
      <c r="E25" s="16">
        <v>27600</v>
      </c>
      <c r="F25" s="21" t="s">
        <v>23</v>
      </c>
      <c r="G25" s="47"/>
      <c r="H25" s="50"/>
    </row>
    <row r="26" spans="1:8" ht="67.5" customHeight="1" x14ac:dyDescent="0.25">
      <c r="A26" s="8">
        <v>6</v>
      </c>
      <c r="B26" s="5">
        <v>11006</v>
      </c>
      <c r="C26" s="22" t="s">
        <v>2</v>
      </c>
      <c r="D26" s="18">
        <v>19999.2</v>
      </c>
      <c r="E26" s="18">
        <v>24000</v>
      </c>
      <c r="F26" s="21" t="s">
        <v>26</v>
      </c>
      <c r="G26" s="48"/>
      <c r="H26" s="51"/>
    </row>
    <row r="27" spans="1:8" ht="51" x14ac:dyDescent="0.3">
      <c r="A27" s="19"/>
      <c r="B27" s="19"/>
      <c r="C27" s="19">
        <v>1194</v>
      </c>
      <c r="D27" s="15">
        <f>D28+D29</f>
        <v>118729.3</v>
      </c>
      <c r="E27" s="15">
        <f>E28+E29</f>
        <v>142480.9</v>
      </c>
      <c r="F27" s="15"/>
      <c r="G27" s="46" t="s">
        <v>53</v>
      </c>
      <c r="H27" s="37"/>
    </row>
    <row r="28" spans="1:8" ht="366.75" x14ac:dyDescent="0.25">
      <c r="A28" s="8">
        <v>1</v>
      </c>
      <c r="B28" s="5">
        <v>11001</v>
      </c>
      <c r="C28" s="22" t="s">
        <v>31</v>
      </c>
      <c r="D28" s="16">
        <v>4999.8</v>
      </c>
      <c r="E28" s="16">
        <v>6000</v>
      </c>
      <c r="F28" s="41" t="s">
        <v>28</v>
      </c>
      <c r="G28" s="47"/>
      <c r="H28" s="40" t="s">
        <v>54</v>
      </c>
    </row>
    <row r="29" spans="1:8" ht="166.5" customHeight="1" x14ac:dyDescent="0.25">
      <c r="A29" s="8">
        <v>2</v>
      </c>
      <c r="B29" s="5">
        <v>12001</v>
      </c>
      <c r="C29" s="22" t="s">
        <v>35</v>
      </c>
      <c r="D29" s="16">
        <v>113729.5</v>
      </c>
      <c r="E29" s="16">
        <v>136480.9</v>
      </c>
      <c r="F29" s="33" t="s">
        <v>37</v>
      </c>
      <c r="G29" s="48"/>
      <c r="H29" s="38" t="s">
        <v>53</v>
      </c>
    </row>
    <row r="30" spans="1:8" x14ac:dyDescent="0.3">
      <c r="F30" s="34"/>
      <c r="G30" s="34"/>
    </row>
    <row r="31" spans="1:8" x14ac:dyDescent="0.3">
      <c r="F31" s="34"/>
      <c r="G31" s="34"/>
    </row>
  </sheetData>
  <mergeCells count="12">
    <mergeCell ref="A1:H1"/>
    <mergeCell ref="G10:G19"/>
    <mergeCell ref="G20:G26"/>
    <mergeCell ref="G27:G29"/>
    <mergeCell ref="H20:H26"/>
    <mergeCell ref="A2:A3"/>
    <mergeCell ref="H14:H15"/>
    <mergeCell ref="A20:C20"/>
    <mergeCell ref="A4:C4"/>
    <mergeCell ref="A5:C5"/>
    <mergeCell ref="A9:C9"/>
    <mergeCell ref="A10:C10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RUSSIA</dc:creator>
  <cp:lastModifiedBy>Almast Adamyan</cp:lastModifiedBy>
  <cp:lastPrinted>2019-07-11T10:45:11Z</cp:lastPrinted>
  <dcterms:created xsi:type="dcterms:W3CDTF">2012-08-10T09:24:36Z</dcterms:created>
  <dcterms:modified xsi:type="dcterms:W3CDTF">2019-07-31T11:01:29Z</dcterms:modified>
  <cp:keywords>Mulberry 2.0</cp:keywords>
</cp:coreProperties>
</file>