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տարածքային եկամուտ ծախս\Naxagic\"/>
    </mc:Choice>
  </mc:AlternateContent>
  <bookViews>
    <workbookView xWindow="0" yWindow="0" windowWidth="28800" windowHeight="11880" tabRatio="423" activeTab="7"/>
  </bookViews>
  <sheets>
    <sheet name="1" sheetId="49" r:id="rId1"/>
    <sheet name="2" sheetId="48" r:id="rId2"/>
    <sheet name="3" sheetId="37" r:id="rId3"/>
    <sheet name="4" sheetId="45" r:id="rId4"/>
    <sheet name="5" sheetId="47" r:id="rId5"/>
    <sheet name="6" sheetId="36" r:id="rId6"/>
    <sheet name="7" sheetId="42" r:id="rId7"/>
    <sheet name="8" sheetId="43" r:id="rId8"/>
    <sheet name="9" sheetId="44" r:id="rId9"/>
    <sheet name="10" sheetId="41" r:id="rId10"/>
  </sheets>
  <definedNames>
    <definedName name="AgencyCode" localSheetId="4">#REF!</definedName>
    <definedName name="AgencyCode" localSheetId="6">#REF!</definedName>
    <definedName name="AgencyCode">#REF!</definedName>
    <definedName name="AgencyName" localSheetId="4">#REF!</definedName>
    <definedName name="AgencyName" localSheetId="6">#REF!</definedName>
    <definedName name="AgencyName">#REF!</definedName>
    <definedName name="Functional1" localSheetId="4">#REF!</definedName>
    <definedName name="Functional1" localSheetId="6">#REF!</definedName>
    <definedName name="Functional1">#REF!</definedName>
    <definedName name="PANature" localSheetId="4">#REF!</definedName>
    <definedName name="PANature" localSheetId="6">#REF!</definedName>
    <definedName name="PANature">#REF!</definedName>
    <definedName name="PAType" localSheetId="4">#REF!</definedName>
    <definedName name="PAType" localSheetId="6">#REF!</definedName>
    <definedName name="PAType">#REF!</definedName>
    <definedName name="Performance2" localSheetId="4">#REF!</definedName>
    <definedName name="Performance2" localSheetId="6">#REF!</definedName>
    <definedName name="Performance2">#REF!</definedName>
    <definedName name="PerformanceType" localSheetId="4">#REF!</definedName>
    <definedName name="PerformanceType" localSheetId="6">#REF!</definedName>
    <definedName name="PerformanceType">#REF!</definedName>
    <definedName name="_xlnm.Print_Titles" localSheetId="2">'3'!#REF!</definedName>
    <definedName name="_xlnm.Print_Titles" localSheetId="4">'5'!$6:$8</definedName>
    <definedName name="_xlnm.Print_Titles" localSheetId="5">'6'!$8:$9</definedName>
    <definedName name="_xlnm.Print_Titles" localSheetId="6">'7'!$7:$8</definedName>
  </definedNames>
  <calcPr calcId="162913"/>
</workbook>
</file>

<file path=xl/calcChain.xml><?xml version="1.0" encoding="utf-8"?>
<calcChain xmlns="http://schemas.openxmlformats.org/spreadsheetml/2006/main">
  <c r="G11" i="41" l="1"/>
  <c r="D9" i="37" l="1"/>
  <c r="E10" i="45" l="1"/>
  <c r="D46" i="47" l="1"/>
  <c r="D45" i="47"/>
  <c r="D44" i="47"/>
  <c r="D43" i="47"/>
  <c r="H42" i="47"/>
  <c r="G42" i="47"/>
  <c r="F42" i="47"/>
  <c r="E42" i="47"/>
  <c r="D42" i="47" s="1"/>
  <c r="D41" i="47"/>
  <c r="D40" i="47"/>
  <c r="D39" i="47"/>
  <c r="D38" i="47"/>
  <c r="H37" i="47"/>
  <c r="G37" i="47"/>
  <c r="F37" i="47"/>
  <c r="E37" i="47"/>
  <c r="D36" i="47"/>
  <c r="D35" i="47"/>
  <c r="D34" i="47"/>
  <c r="D33" i="47"/>
  <c r="D32" i="47"/>
  <c r="D31" i="47"/>
  <c r="D30" i="47"/>
  <c r="D29" i="47"/>
  <c r="D28" i="47"/>
  <c r="D27" i="47"/>
  <c r="D26" i="47"/>
  <c r="D25" i="47"/>
  <c r="D24" i="47"/>
  <c r="D23" i="47"/>
  <c r="D22" i="47"/>
  <c r="D21" i="47"/>
  <c r="D20" i="47"/>
  <c r="D19" i="47"/>
  <c r="D18" i="47"/>
  <c r="D17" i="47"/>
  <c r="D16" i="47"/>
  <c r="H15" i="47"/>
  <c r="G15" i="47"/>
  <c r="F15" i="47"/>
  <c r="E15" i="47"/>
  <c r="F13" i="47"/>
  <c r="H30" i="36" s="1"/>
  <c r="E39" i="42"/>
  <c r="D39" i="42"/>
  <c r="E44" i="42"/>
  <c r="H13" i="47" l="1"/>
  <c r="H11" i="47" s="1"/>
  <c r="H9" i="47" s="1"/>
  <c r="G13" i="47"/>
  <c r="G11" i="47" s="1"/>
  <c r="G9" i="47" s="1"/>
  <c r="D15" i="47"/>
  <c r="H31" i="36"/>
  <c r="F11" i="47"/>
  <c r="F9" i="47" s="1"/>
  <c r="E13" i="47"/>
  <c r="D37" i="47"/>
  <c r="D13" i="47" l="1"/>
  <c r="E11" i="47"/>
  <c r="D18" i="44"/>
  <c r="D11" i="47" l="1"/>
  <c r="E9" i="47"/>
  <c r="D9" i="47" s="1"/>
  <c r="D17" i="42"/>
  <c r="D44" i="42"/>
  <c r="D15" i="42" l="1"/>
  <c r="E17" i="42" l="1"/>
  <c r="E15" i="42" s="1"/>
  <c r="E13" i="42" l="1"/>
  <c r="E11" i="42" s="1"/>
  <c r="H39" i="36" l="1"/>
  <c r="H38" i="36" s="1"/>
  <c r="H37" i="36" s="1"/>
  <c r="H36" i="36" s="1"/>
  <c r="H34" i="36" s="1"/>
  <c r="H32" i="36" s="1"/>
  <c r="G39" i="36"/>
  <c r="G38" i="36" s="1"/>
  <c r="G37" i="36" s="1"/>
  <c r="G36" i="36" s="1"/>
  <c r="G34" i="36" s="1"/>
  <c r="G32" i="36" s="1"/>
  <c r="G29" i="36"/>
  <c r="H29" i="36" l="1"/>
  <c r="G39" i="41"/>
  <c r="G9" i="41" s="1"/>
  <c r="H28" i="36" l="1"/>
  <c r="H27" i="36" s="1"/>
  <c r="H26" i="36" s="1"/>
  <c r="H24" i="36" s="1"/>
  <c r="H22" i="36" s="1"/>
  <c r="H20" i="36" s="1"/>
  <c r="G28" i="36"/>
  <c r="G27" i="36" s="1"/>
  <c r="G26" i="36" s="1"/>
  <c r="G24" i="36" s="1"/>
  <c r="G22" i="36" s="1"/>
  <c r="G20" i="36" s="1"/>
  <c r="D13" i="42"/>
  <c r="D11" i="42" l="1"/>
  <c r="D9" i="42" s="1"/>
  <c r="E9" i="42" l="1"/>
  <c r="H18" i="36" l="1"/>
  <c r="H16" i="36" s="1"/>
  <c r="H14" i="36" s="1"/>
  <c r="H12" i="36" s="1"/>
  <c r="H10" i="36" s="1"/>
  <c r="G18" i="36"/>
  <c r="G16" i="36" s="1"/>
  <c r="G14" i="36" s="1"/>
  <c r="G12" i="36" s="1"/>
  <c r="G10" i="36" s="1"/>
</calcChain>
</file>

<file path=xl/sharedStrings.xml><?xml version="1.0" encoding="utf-8"?>
<sst xmlns="http://schemas.openxmlformats.org/spreadsheetml/2006/main" count="493" uniqueCount="225">
  <si>
    <t xml:space="preserve">ՀՀ կառավարության  2019 թվականի </t>
  </si>
  <si>
    <t>______________ ի    ___Ն որոշման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</si>
  <si>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</si>
  <si>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</si>
  <si>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</si>
  <si>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</si>
  <si>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</si>
  <si>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Ինն ամիս</t>
  </si>
  <si>
    <t xml:space="preserve"> Տարի</t>
  </si>
  <si>
    <t xml:space="preserve"> Ծրագիր</t>
  </si>
  <si>
    <t>Հավելված 3</t>
  </si>
  <si>
    <t xml:space="preserve"> այդ թվում`</t>
  </si>
  <si>
    <t xml:space="preserve"> ԸՆԴԱՄԵՆԸ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</si>
  <si>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</si>
  <si>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</si>
  <si>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</si>
  <si>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</si>
  <si>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</si>
  <si>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>այդ թվում՝</t>
  </si>
  <si>
    <t>Ինն ամիս</t>
  </si>
  <si>
    <t>Տարի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</si>
  <si>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</si>
  <si>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</si>
  <si>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</si>
  <si>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</si>
  <si>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</si>
  <si>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</si>
  <si>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</si>
  <si>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</si>
  <si>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</si>
  <si>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</si>
  <si>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>հազար դրամներով</t>
  </si>
  <si>
    <t xml:space="preserve"> Միջոցա ռում</t>
  </si>
  <si>
    <t xml:space="preserve"> 01</t>
  </si>
  <si>
    <t>այդ թվում` ըստ կատարողների</t>
  </si>
  <si>
    <t xml:space="preserve"> Բյուջետային ծախսերի գործառական դասակարգման բաժինների, խմբերի և դասերի, բյուջետային հատկացումների գլխավոր կարգադրիչների, ծրագրերի, միջոցառումների և միջոցառումները կատարող պետական մարմինների անվանումները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</si>
  <si>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</si>
  <si>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</si>
  <si>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</si>
  <si>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</si>
  <si>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</si>
  <si>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</si>
  <si>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</si>
  <si>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</si>
  <si>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</si>
  <si>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</si>
  <si>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</si>
  <si>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</si>
  <si>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</si>
  <si>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այդ թվում՝ ըստ ուղղությունների</t>
  </si>
  <si>
    <t xml:space="preserve"> ՄԱՍ 2. ՊԵՏԱԿԱՆ ՄԱՐՄՆԻ ԳԾՈՎ ԱՐԴՅՈՒՆՔԱՅԻՆ (ԿԱՏԱՐՈՂԱԿԱՆ) ՑՈՒՑԱՆԻՇՆԵՐԸ </t>
  </si>
  <si>
    <t>ՀՀ կառավարության  2019 թվականի</t>
  </si>
  <si>
    <t>«ՀԱՅԱՍՏԱՆԻ ՀԱՆՐԱՊԵՏՈՒԹՅԱՆ 2019 ԹՎԱԿԱՆԻ ՊԵՏԱԿԱՆ ԲՅՈՒՋԵԻ ՄԱՍԻՆ» ՀԱՅԱՍՏԱՆԻ ՀԱՆՐԱՊԵՏՈՒԹՅԱՆ
ՕՐԵՆՔԻ N 1 ՀԱՎԵԼՎԱԾԻ N 3 ԱՂՅՈՒՍԱԿՈՒՄ ԿԱՏԱՐՎՈՂ ՓՈՓՈԽՈՒԹՅՈՒՆԸ</t>
  </si>
  <si>
    <t xml:space="preserve"> - Նախագծահետազոտական ծախսեր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</si>
  <si>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</si>
  <si>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</si>
  <si>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</si>
  <si>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</si>
  <si>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</si>
  <si>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</si>
  <si>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</si>
  <si>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ՀԱՅԱՍՏԱՆԻ ՀԱՆՐԱՊԵՏՈՒԹՅԱՆ ԿԱՌԱՎԱՐՈՒԹՅԱՆ 2018 ԹՎԱԿԱՆԻ ԴԵԿՏԵՄԲԵՐԻ 27-Ի  N 1515-Ն ՈՐՈՇՄԱՆ N 5 ՀԱՎԵԼՎԱԾԻ N 2 ԱՂՅՈՒՍԱԿՈՒՄ ԿԱՏԱՐՎՈՂ ԼՐԱՑՈՒՄՆԵՐԸ</t>
  </si>
  <si>
    <t>ՀՀ ՏԱՐԱԾՔԱՅԻՆ ԿԱՌԱՎԱՐՄԱՆ ԵՎ ԵՆԹԱԿԱՌՈՒՑՎԱԾՔՆԵՐԻ ՆԱԽԱՐԱՐՈՒԹՅՈՒՆ</t>
  </si>
  <si>
    <t>Պետական նշանակության ավտոճանապարհների հիմնանորոգում</t>
  </si>
  <si>
    <t>Ցուցանիշների փոփոխությունը 
(ավելացումները նշված են դրական նշանով, իսկ նվազեցումները` փակագծերում)</t>
  </si>
  <si>
    <t>ՀՀ տարածքային կառավարման և ենթակառուցվածքների նախարարություն</t>
  </si>
  <si>
    <t xml:space="preserve"> 04</t>
  </si>
  <si>
    <t xml:space="preserve"> ՏՆՏԵՍԱԿԱՆ ՀԱՐԱԲԵՐՈՒԹՅՈՒՆՆԵՐ</t>
  </si>
  <si>
    <t xml:space="preserve"> 05</t>
  </si>
  <si>
    <t xml:space="preserve"> Տրանսպորտ</t>
  </si>
  <si>
    <t xml:space="preserve"> Ճանապարհային տրանսպորտ</t>
  </si>
  <si>
    <t xml:space="preserve"> 1049</t>
  </si>
  <si>
    <t xml:space="preserve"> Ճանապարհային ցանցի բարելավում</t>
  </si>
  <si>
    <t xml:space="preserve"> 21001</t>
  </si>
  <si>
    <t xml:space="preserve"> Պետական նշանակության ավտոճանապարհների հիմնանորոգում</t>
  </si>
  <si>
    <t xml:space="preserve"> - Շենքերի և շինությունների կապիտալ վերանորոգում</t>
  </si>
  <si>
    <t xml:space="preserve">ՀՀ կառավարության 2019 թվականի
-ի  N       -Ն որոշման 
</t>
  </si>
  <si>
    <t xml:space="preserve"> 1049 </t>
  </si>
  <si>
    <t xml:space="preserve"> Ճանապարհային ցանցի բարելավում </t>
  </si>
  <si>
    <t>Ցուցանիշների փոփոխությունը (ավելացումները նշված են դրական նշանով, իսկ նվազեցումները` փակագծերում)</t>
  </si>
  <si>
    <t xml:space="preserve"> 21001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</si>
  <si>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</si>
  <si>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</si>
  <si>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Հանրության կողմից անմիջականորեն օգտագործվող ակտիվների հետ կապված միջոցառումներ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</si>
  <si>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</si>
  <si>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</si>
  <si>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</si>
  <si>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</si>
  <si>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</si>
  <si>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</si>
  <si>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 xml:space="preserve"> ՄԱՍ 1. ՊԵՏԱԿԱՆ ՄԱՐՄՆԻ ԳԾՈՎ ԱՐԴՅՈՒՆՔԱՅԻՆ (ԿԱՏԱՐՈՂԱԿԱՆ) ՑՈՒՑԱՆԻՇՆԵՐԸ </t>
  </si>
  <si>
    <t xml:space="preserve">  </t>
  </si>
  <si>
    <t>Ցուցանիշների փոփոխությունը (ավելացումները նշված են դրական նշանով)</t>
  </si>
  <si>
    <t>Բաժին N 04</t>
  </si>
  <si>
    <t>Խումբ N 05</t>
  </si>
  <si>
    <t>Դաս N 01</t>
  </si>
  <si>
    <t xml:space="preserve"> ՄԱՍ I. ԱՇԽԱՏԱՆՔՆԵՐ</t>
  </si>
  <si>
    <t xml:space="preserve">ՀՀ կառավարության 2019 թվականի
-ի  N       -Ն որոշման </t>
  </si>
  <si>
    <t>ՀԱՅԱՍՏԱՆԻ ՀԱՆՐԱՊԵՏՈՒԹՅԱՆ ԿԱՌԱՎԱՐՈՒԹՅԱՆ 2018 ԹՎԱԿԱՆԻ ԴԵԿՏԵՄԲԵՐԻ 27-Ի N 1515-Ն ՈՐՈՇՄԱՆ N 12 ՀԱՎԵԼՎԱԾՈՒՄ ԿԱՏԱՐՎՈՂ ՓՈՓՈԽՈՒԹՅՈՒՆՆԵՐԸ ԵՎ ԼՐԱՑՈՒՄՆԵՐԸ</t>
  </si>
  <si>
    <t xml:space="preserve"> ՄԱՍ II. ԾԱՌԱՅՈՒԹՅՈՒՆՆԵՐ</t>
  </si>
  <si>
    <t>1049   21001</t>
  </si>
  <si>
    <t xml:space="preserve"> Կամուրջներ </t>
  </si>
  <si>
    <t xml:space="preserve"> Միջպետական և հանրապետական նշանակության ավտոճանապարհների պահպանման և անվտանգ երթևեկության ծառայություններ</t>
  </si>
  <si>
    <t xml:space="preserve"> այդ թվում` բյուջետային ծախսերի տնտեսագիտական դասակարգման հոդվածներ</t>
  </si>
  <si>
    <t xml:space="preserve"> ԸՆԹԱՑԻԿ ԾԱԽՍԵՐ</t>
  </si>
  <si>
    <t xml:space="preserve"> ԾԱՌԱՅՈՒԹՅՈՒՆՆԵՐԻ  ԵՎ   ԱՊՐԱՆՔՆԵՐԻ  ՁԵՌՔԲԵՐՈՒՄ</t>
  </si>
  <si>
    <t xml:space="preserve"> Ընթացիկ նորոգում և պահպանում (ծառայություններ և նյութեր)</t>
  </si>
  <si>
    <t xml:space="preserve"> - Շենքերի և կառույցների ընթացիկ նորոգում և պահպանում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</si>
  <si>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</si>
  <si>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</si>
  <si>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</si>
  <si>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>ՀՀ Տավուշի մարզի Ոսկեպար գյուղի սկզբից մինչև Բաղանիս գյուղ նոր շրջանցիկ ճանապարհի կառուցում (հատված կմ0+000-կմ0+813, կմ0+000-կմ0+118)</t>
  </si>
  <si>
    <t>Հ-26, Մոտեցում Մակարավանքի հուշարձան հանրապետական նշանակության ավտոճանապարհի կմ7+800-կմ10+800 հատվածի հիմնանորոգում</t>
  </si>
  <si>
    <t>Մ-16, Մ-4-Ոսկեպար-Նոյեմբերյան-Մ-6 կմ21+940-կմ24+700 հատվածի հիմնանորոգում</t>
  </si>
  <si>
    <t>Մ-16, Մ-4-Ոսկեպար-Նոյեմբերյան-Մ-6 կմ29+000-կմ35+800 հատվածի հիմնանորոգում</t>
  </si>
  <si>
    <t>Մ-16, Մ-4-Ոսկեպար-Նոյեմբերյան-Մ-6 կմ41+900-կմ46+400 հատվածի հիմնանորոգում</t>
  </si>
  <si>
    <t>Մ- 3, Թուրքիայի սահման-Մարգարա-Վանաձոր-Տաշիր-Վրաստանի սահման կմ107+900-կմ109+000 հատվածի հիմնանորոգում</t>
  </si>
  <si>
    <t>Մ-2, Երևան-Երասխ-Գորիս-Մեղրի-Իրանի սահման կմ126+100-կմ131+500 հատվածի հիմնանորոգում</t>
  </si>
  <si>
    <t>Հ42, /Մ-2/ - Զառիթափ - Նոր Արզական Նախիջևանի սահման ավտոճանապարհի կմ9+500 - կմ23+500 հատվածի հիմնանորոգում</t>
  </si>
  <si>
    <t>Հ-46, Մ2-Տաթև-Աղվանի-Մ2 (Սյունիք) ավտոճանապարհի կմ 25+000-կմ37+500 հատվածի հիմնանորոգում</t>
  </si>
  <si>
    <t>Մ-1, Երևան-Գյումրի-Վրաստանի սահման կմ134+500-կմ141+500 հատվածի հիմնանորոգում</t>
  </si>
  <si>
    <t>Մ-1, Երևան-Գյումրի-Վրաստանի սահման կմ143+300-կմ148+300 հատվածի հիմնանորոգում</t>
  </si>
  <si>
    <t>Մ-2, Երևան-Երասխ-Գորիս-Մեղրի-Իրանի սահման  կմ82+000 - կմ91+600 հատվածի հիմնանորոգում</t>
  </si>
  <si>
    <t>Մ10, Սևան-Մարտունի-Գետափ կմ50+000 - կմ57+000 հատվածի հիմնանորոգում</t>
  </si>
  <si>
    <t xml:space="preserve">Մ-14, Մ-4-Շորժա-Վարդենիս կմ 19+450 - կմ 39+400 հատվածի հիմնանորոգում </t>
  </si>
  <si>
    <t>Ա/ճ Տ-5-25, Մ3-Լեռնապատ հիմնանորոգում (լրացուցիչ)</t>
  </si>
  <si>
    <t xml:space="preserve">Լոռու մարզի Լոռի Բերդից գյուղի կից մայրուղու Աշոտ Երկաթ պատմամշակութային ամրոց տանող ճանապարհի մայթերի ասֆալտապատում </t>
  </si>
  <si>
    <t>Մոտեցում Մեծամորի թանգարան 4.1 կմ (3.6+0.5) ավտոճանապարհի հիմնանորոգում</t>
  </si>
  <si>
    <t>Մ-2, Երևան-Երասխ-Գորիս-Մեղրի-Իրանի սահման  կմ278+400-կմ279+727 հատվածի հիմնանորոգում</t>
  </si>
  <si>
    <t>Մ-2, Երևան-Երասխ-Գորիս-Մեղրի-Իրանի սահման  կմ248+000-կմ254+000 հատվածի հիմնանորոգում</t>
  </si>
  <si>
    <t>Մ-4, Երևան-Սևան-Իջևան-Ադրբեջանի սահման, կմ129+100-կմ135+400 հատվածի</t>
  </si>
  <si>
    <t>Մ-8, Վանաձոր (Մ-6 հատման կետ)-Դիլիջան կմ13+500-կմ22+400 հատվածի հիմնանորոգում</t>
  </si>
  <si>
    <t>Մ-16, Մ-4-Ոսկեպար-Նոյեմբերյան-Մ-6 կմ46+400-կմ59+000 հատվածի հիմնանորոգում</t>
  </si>
  <si>
    <t xml:space="preserve"> 11001 </t>
  </si>
  <si>
    <t xml:space="preserve"> Միջպետական և հանրապետական նշանակության ավտոճանապարհների պահպանման և անվտանգ երթևեկության ծառայություններ </t>
  </si>
  <si>
    <t xml:space="preserve"> Հողային պաստառի՝ երթևեկելի մասի՝ արհեստական կառույցների և կահավորման տարրերի նորմատիվ մակարդակում պահպանում և շահագործում_x000D_
 </t>
  </si>
  <si>
    <t xml:space="preserve"> Ծառայությունների մատուցում </t>
  </si>
  <si>
    <t xml:space="preserve"> Միջոցառումն իրականացնողի անվանումը </t>
  </si>
  <si>
    <t xml:space="preserve"> Պարբերական պահպանման/ միջին նորոգման ենթակա ճանապարհների երկարությունը, կիլոմետր </t>
  </si>
  <si>
    <t xml:space="preserve"> Ամառային պահպանման ենթակա ավտոճանապարհների ընդհանուր երկարությունը (ոչ կուտակային ցուցանիշ), կիլոմետր </t>
  </si>
  <si>
    <t xml:space="preserve"> Ձմեռային  պահպանման ենթակա ավտոճանապարհների ընդհանուր երկարությունը (ոչ կուտակային ցուցանիշ), կիլոմետր </t>
  </si>
  <si>
    <t xml:space="preserve"> Մետաղական արգելափակոցների պահպանման և վնասված  հատվածների վերականգնման ընդհանուր երկարությունը (ոչ կուտակային  ցուցանիշ), կիլոմետր, </t>
  </si>
  <si>
    <t xml:space="preserve"> Ընդհանուր օգտագործման ավտոմոբիլային ճանապարհների վրա գտնվող և առանձին պահպանման հանձնվող տրանսպորտային օբյեկտների ընթացիկ պահպանում (ոչ կուտակային ցուցանիշ), հատ, այդ թվում՛ </t>
  </si>
  <si>
    <t xml:space="preserve"> Թունելներ </t>
  </si>
  <si>
    <t xml:space="preserve"> Բավարար պահպանության մակարդակով ճանապարհների տեսակարար կշիռը տվյալ կարգի ճանապարհների նկատմամբ, տոկոս </t>
  </si>
  <si>
    <t xml:space="preserve"> Սպասարկման միջին կշռված տոկոսը (տոկոս) </t>
  </si>
  <si>
    <t xml:space="preserve"> ՀՀ տարածքային  կառավարման և ենթակառուցվածքների նախարարություն, մրցութային կարգով ընտրված կազմակերպություններ </t>
  </si>
  <si>
    <t xml:space="preserve">ՀԱՅԱՍՏԱՆԻ ՀԱՆՐԱՊԵՏՈՒԹՅԱՆ ԿԱՌԱՎԱՐՈՒԹՅԱՆ 2018 ԹՎԱԿԱՆԻ ԴԵԿՏԵՄԲԵՐԻ 27-Ի N 1515-Ն ՈՐՈՇՄԱՆ N 11 ՀԱՎԵԼՎԱԾԻ  N 11.8 ԱՂՅՈՒՍԱԿՈՒՄ  ԿԱՏԱՐՎՈՂ ՓՈՓՈԽՈՒԹՅՈՒՆՆԵՐԸ </t>
  </si>
  <si>
    <t xml:space="preserve">ՀԱՅԱՍՏԱՆԻ ՀԱՆՐԱՊԵՏՈՒԹՅԱՆ ԿԱՌԱՎԱՐՈՒԹՅԱՆ 2018 ԹՎԱԿԱՆԻ ԴԵԿՏԵՄԲԵՐԻ 27-Ի N 1515-Ն ՈՐՈՇՄԱՆ N 11.1 ՀԱՎԵԼՎԱԾԻ 11.1.8 ԱՂՅՈՒՍԱԿՈՒՄ ԿԱՏԱՐՎՈՂ ՓՈՓՈԽՈՒԹՅՈՒՆՆԵՐԸ </t>
  </si>
  <si>
    <t xml:space="preserve"> Հողային պաստառի՝ երթևեկելի մասի՝ արհեստական կառույցների և կահավորման տարրերի նորմատիվ մակարդակում պահպանում և շահագործում_x000D_</t>
  </si>
  <si>
    <t>1.1 Միջպետական նշանակության ավտոճանապարհներ, այդ թվում</t>
  </si>
  <si>
    <t>1.2 Հանրապետական նշանակության ավտոճանապարհներ, այդ թվում</t>
  </si>
  <si>
    <t>1.3 Մարզային նշանակության ավտոճանապարհներ, այդ թվում</t>
  </si>
  <si>
    <t xml:space="preserve">Մ-2, Երևան-Երասխ-Գորիս-Մեղրի-Իրանի սահման կմ101+400-կմ108+400 հատվածի հիմնանորոգում </t>
  </si>
  <si>
    <t>Մ- 3, Թուրքիայի սահման-Մարգարա-Վանաձոր-Տաշիր-Վրաստանի սահման կմ75+500-կմ79+000 հատվածի հիմնանորոգում</t>
  </si>
  <si>
    <t>Մ-8, Վանաձոր (Մ-6 հատման կետ)-Դիլիջան կմ22+400-կմ33+500 հատվածի հիմնանորոգում</t>
  </si>
  <si>
    <t>Մ-16, Մ-4-Ոսկեպար-Նոյեմբերյան-Մ-6 կմ12+560-կմ13+900 հատվածի հիմնանորոգում</t>
  </si>
  <si>
    <t>Մ-17, Մ-2-Կապան-Ծավ-Մ-2 27-րդ և 28-րդ կմ-ում սողանքային հատվածի վերականգնում</t>
  </si>
  <si>
    <t>Տ-2-10, Հ-12-Սիս մարզային նշանակության ավտոճանապարհի հիմնանորոգում</t>
  </si>
  <si>
    <t>ՀՀ Կոտայքի մարզի Կամարիս համայնքի 1,0 կմ երկարությամբ հատվածի հիմնանորոգում</t>
  </si>
  <si>
    <t>Ճանապարհների վերանորոգման աշխատանքներ</t>
  </si>
  <si>
    <t>դրամ</t>
  </si>
  <si>
    <t>Տեխնիկական հսկողության ծառայություններ</t>
  </si>
  <si>
    <t>Հեղինակային հսկողության ծառայություններ</t>
  </si>
  <si>
    <t>Նախագծերի պատրաստման, ծախսերի գնահատման աշխատանքներ</t>
  </si>
  <si>
    <t>ԳՀ</t>
  </si>
  <si>
    <t>ՀՄԱ</t>
  </si>
  <si>
    <t>ՄԱ</t>
  </si>
  <si>
    <t xml:space="preserve"> </t>
  </si>
  <si>
    <t>Ծրագրային դասիչը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</si>
  <si>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</si>
  <si>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</si>
  <si>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</si>
  <si>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</si>
  <si>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</si>
  <si>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Ծառայությունների մատուցում</t>
  </si>
  <si>
    <t xml:space="preserve"> Բյուջետային գլխավոր կարգադրիչների, ծրագրերի և միջոցառումների անվանումները</t>
  </si>
  <si>
    <t xml:space="preserve"> Ճանապարհային ցանցի բարելավում և անվտանգ երթևեկության ապահովում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</si>
  <si>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</si>
  <si>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Ծրագրի միջոցառումներ</t>
  </si>
  <si>
    <t xml:space="preserve"> Միջոցառման տեսակը</t>
  </si>
  <si>
    <t xml:space="preserve"> Հանրության կողմից անմիջականորեն օգտագործվող ակտիվների հետ կապված միջոցառումներ</t>
  </si>
  <si>
    <t>Հավելված 4</t>
  </si>
  <si>
    <t>«ՀԱՅԱՍՏԱՆԻ ՀԱՆՐԱՊԵՏՈՒԹՅԱՆ 2019 ԹՎԱԿԱՆԻ ՊԵՏԱԿԱՆ ԲՅՈՒՋԵԻ ՄԱՍԻՆ» ՀԱՅԱՍՏԱՆԻ ՀԱՆՐԱՊԵՏՈՒԹՅԱՆ ՕՐԵՆՔԻ N 1 ՀԱՎԵԼՎԱԾԻ N 6 ԱՂՅՈՒՍԱԿՈՒՄ ԿԱՏԱՐՎՈՂ ՎԵՐԱԲԱՇԽՈՒՄԸ ԵՎ ՀԱՅԱՍՏԱՆԻ ՀԱՆՐԱՊԵՏՈՒԹՅԱՆ ԿԱՌԱՎԱՐՈՒԹՅԱՆ 2018 ԹՎԱԿԱՆԻ ԴԵԿՏԵՄԲԵՐԻ 27-Ի N 1515-Ն ՈՐՈՇՄԱՆ N 5 ՀԱՎԵԼՎԱԾԻ N 5 ԱՂՅՈՒՍԱԿՈՒՄ ԿԱՏԱՐՎՈՂ ՓՈՓՈԽՈՒԹՅՈՒՆՆԵՐԸ</t>
  </si>
  <si>
    <t>Ճանապարհային ցանցի բարելավման և անվտանգ երթևեկության ապահովման ծառայություններ</t>
  </si>
  <si>
    <t>Միջպետական և հանրապետական նշանակության ավտոճանապարհների ձմեռային պահպանում, ընթացիկ պահպանում և շահագործում, այդ թվում`</t>
  </si>
  <si>
    <t>1.2 Պարբերական պահպանում (միջին նորոգում)</t>
  </si>
  <si>
    <t>Հավելված 5</t>
  </si>
  <si>
    <t>«ՀԱՅԱՍՏԱՆԻ ՀԱՆՐԱՊԵՏՈՒԹՅԱՆ 2019 ԹՎԱԿԱՆԻ ՊԵՏԱԿԱՆ ԲՅՈՒՋԵԻ ՄԱՍԻՆ» ՀԱՅԱՍՏԱՆԻ ՀԱՆՐԱՊԵՏՈՒԹՅԱՆ ՕՐԵՆՔԻ N 1 ՀԱՎԵԼՎԱԾԻ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</t>
  </si>
  <si>
    <t xml:space="preserve"> Միջպետական՝ հանրապետական և մարզային նշանակության ավտոճանապարհների քայքայված ծածկի վերանորոգում՝ մաշված ծածկի փոխարինում_x000D_</t>
  </si>
  <si>
    <t xml:space="preserve"> Միջպետական՝ հանրապետական և մարզային նշանակության ավտոճանապարհների քայքայված ծածկի վերանորոգում՝ մաշված ծածկի փոխարինում_x000D_
 </t>
  </si>
  <si>
    <t>45231177/28</t>
  </si>
  <si>
    <t>45231177/29</t>
  </si>
  <si>
    <t>45231177/14</t>
  </si>
  <si>
    <t>ՀԲՄ</t>
  </si>
  <si>
    <t>45231177/30</t>
  </si>
  <si>
    <t>45231177/4</t>
  </si>
  <si>
    <t>45231177/26</t>
  </si>
  <si>
    <t>45231177/9</t>
  </si>
  <si>
    <t>45231177/5</t>
  </si>
  <si>
    <t>45231177/27</t>
  </si>
  <si>
    <t>45231177/36</t>
  </si>
  <si>
    <t>45231177/31</t>
  </si>
  <si>
    <t>45231177/32</t>
  </si>
  <si>
    <t>Հավելված 10</t>
  </si>
  <si>
    <t>Հավելված N9</t>
  </si>
  <si>
    <t>Հավելված N8</t>
  </si>
  <si>
    <t>Հավելված 7</t>
  </si>
  <si>
    <t>Հավելված 6</t>
  </si>
  <si>
    <t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2018 ԹՎԱԿԱՆԻ ԴԵԿՏԵՄԲԵՐԻ 27-Ի  N 1515-Ն ՈՐՈՇՄԱՆ N 2 ՀԱՎԵԼՎԱԾՈՒՄ ԿԱՏԱՐՎՈՂ ՓՈՓՈԽՈՒԹՅՈՒՆՆԵՐԸ</t>
  </si>
  <si>
    <t>Եկամտատեսակ</t>
  </si>
  <si>
    <t>տարի</t>
  </si>
  <si>
    <t>Ընդամենը</t>
  </si>
  <si>
    <t xml:space="preserve">այդ թվում </t>
  </si>
  <si>
    <t>Հարկային եկամուտներ և պետական տուրքեր</t>
  </si>
  <si>
    <t>«ՀԱՅԱՍՏԱՆԻ ՀԱՆՐԱՊԵՏՈՒԹՅԱՆ 2019 ԹՎԱԿԱՆԻ ՊԵՏԱԿԱՆ ԲՅՈՒՋԵԻ ՄԱՍԻՆ»  ՀԱՅԱՍՏԱՆԻ ՀԱՆՐԱՊԵՏՈՒԹՅԱՆ ՕՐԵՆՔԻ 2-ՐԴ ՀՈԴՎԱԾԻ ԱՂՅՈՒՍԱԿՈՒՄ ԿԱՏԱՐՎՈՂ ՓՈՓՈԽՈՒԹՅՈՒՆՆԵՐԸ</t>
  </si>
  <si>
    <t xml:space="preserve"> Ցուցանիշների փոփոխություն                                                         (գումարների  ավելացումը նշված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</si>
  <si>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</si>
  <si>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</si>
  <si>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</si>
  <si>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>-</t>
  </si>
  <si>
    <t>Ցուցանիշների փոփոխությունը 
( նվազեցումները նշված են փակագծերում)</t>
  </si>
  <si>
    <t>Ցուցանիշների փոփոխությունը ( նվազեցումները նշված են փակագծերում)</t>
  </si>
  <si>
    <t>Ցուցանիշների փոփոխությունը 
(ավելացումները նշված են դրական նշանով)</t>
  </si>
  <si>
    <t>Ցուցանիշների փոփոխությունը (ավելացումները նշված են դրական նշանով, իսկ նվազեցումները՝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</si>
</sst>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 * #,##0.00_)_€_ ;_ * \(#,##0.00\)_€_ ;_ * &quot;-&quot;??_)_€_ ;_ @_ "/>
    <numFmt numFmtId="165" formatCode="##,##0.0;\(##,##0.0\);\-"/>
    <numFmt numFmtId="166" formatCode="#,##0.0_);\(#,##0.0\)"/>
    <numFmt numFmtId="167" formatCode="_(* #,##0.0_);_(* \(#,##0.0\);_(* &quot;-&quot;??_);_(@_)"/>
    <numFmt numFmtId="168" formatCode="_-* #,##0.00\ _₽_-;\-* #,##0.00\ _₽_-;_-* &quot;-&quot;??\ _₽_-;_-@_-"/>
    <numFmt numFmtId="169" formatCode="_(* #,##0_);_(* \(#,##0\);_(* &quot;-&quot;??_);_(@_)"/>
  </numFmts>
  <fonts count="41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b/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sz val="10"/>
      <name val="Arial Armenian"/>
      <family val="2"/>
    </font>
    <font>
      <b/>
      <i/>
      <sz val="12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b/>
      <sz val="10"/>
      <name val="GHEA Grapalat"/>
      <family val="2"/>
    </font>
    <font>
      <i/>
      <sz val="8"/>
      <name val="GHEA Grapalat"/>
      <family val="2"/>
    </font>
    <font>
      <i/>
      <sz val="10"/>
      <name val="GHEA Grapalat"/>
      <family val="3"/>
    </font>
    <font>
      <sz val="10"/>
      <color rgb="FFFF0000"/>
      <name val="GHEA Grapalat"/>
      <family val="3"/>
    </font>
    <font>
      <i/>
      <sz val="10"/>
      <color rgb="FFFF0000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GHEA Grapalat"/>
      <family val="3"/>
    </font>
    <font>
      <b/>
      <sz val="8"/>
      <name val="GHEA Grapalat"/>
      <family val="3"/>
    </font>
    <font>
      <i/>
      <sz val="8"/>
      <name val="GHEA Grapalat"/>
      <family val="3"/>
    </font>
    <font>
      <b/>
      <sz val="11"/>
      <color indexed="8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2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  <font>
      <b/>
      <sz val="11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9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  <xf numFmtId="0" fontId="9" fillId="0" borderId="0">
      <alignment horizontal="left" vertical="top" wrapText="1"/>
    </xf>
    <xf numFmtId="165" fontId="16" fillId="0" borderId="0" applyFill="0" applyBorder="0" applyProtection="0">
      <alignment horizontal="right" vertical="top"/>
    </xf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251">
    <xf numFmtId="0" fontId="0" fillId="0" borderId="0" xfId="0"/>
    <xf numFmtId="0" fontId="17" fillId="0" borderId="0" xfId="8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8" fillId="0" borderId="0" xfId="8" applyFont="1" applyAlignment="1">
      <alignment vertical="center" wrapText="1"/>
    </xf>
    <xf numFmtId="0" fontId="11" fillId="0" borderId="0" xfId="8" applyFont="1" applyAlignment="1">
      <alignment horizontal="left" vertical="center" wrapText="1"/>
    </xf>
    <xf numFmtId="0" fontId="17" fillId="0" borderId="0" xfId="8" applyFont="1" applyAlignment="1">
      <alignment horizontal="center" vertical="center" wrapText="1"/>
    </xf>
    <xf numFmtId="0" fontId="13" fillId="0" borderId="0" xfId="10" applyFont="1" applyAlignment="1">
      <alignment vertical="center" wrapText="1"/>
    </xf>
    <xf numFmtId="49" fontId="8" fillId="0" borderId="0" xfId="10" applyNumberFormat="1" applyFont="1" applyFill="1" applyAlignment="1">
      <alignment horizontal="center" vertical="center" wrapText="1"/>
    </xf>
    <xf numFmtId="166" fontId="8" fillId="0" borderId="0" xfId="10" applyNumberFormat="1" applyFont="1" applyFill="1" applyAlignment="1">
      <alignment horizontal="center" vertical="center" wrapText="1"/>
    </xf>
    <xf numFmtId="0" fontId="10" fillId="0" borderId="0" xfId="10" applyFont="1" applyAlignment="1">
      <alignment horizontal="center" vertical="center" wrapText="1"/>
    </xf>
    <xf numFmtId="0" fontId="13" fillId="0" borderId="0" xfId="10" applyFont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166" fontId="13" fillId="0" borderId="1" xfId="10" applyNumberFormat="1" applyFont="1" applyBorder="1" applyAlignment="1">
      <alignment horizontal="center" vertical="center" wrapText="1"/>
    </xf>
    <xf numFmtId="0" fontId="11" fillId="0" borderId="0" xfId="10" applyFont="1" applyAlignment="1">
      <alignment vertical="center" wrapText="1"/>
    </xf>
    <xf numFmtId="0" fontId="12" fillId="0" borderId="0" xfId="10" applyFont="1" applyAlignment="1">
      <alignment vertical="center" wrapText="1"/>
    </xf>
    <xf numFmtId="0" fontId="20" fillId="0" borderId="0" xfId="10" applyFont="1" applyAlignment="1">
      <alignment vertical="center" wrapText="1"/>
    </xf>
    <xf numFmtId="166" fontId="13" fillId="0" borderId="0" xfId="1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8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15" fillId="0" borderId="0" xfId="10" applyNumberFormat="1" applyFont="1" applyFill="1" applyAlignment="1">
      <alignment horizontal="center" vertical="center" wrapText="1"/>
    </xf>
    <xf numFmtId="166" fontId="20" fillId="0" borderId="0" xfId="10" applyNumberFormat="1" applyFont="1" applyAlignment="1">
      <alignment vertical="center" wrapText="1"/>
    </xf>
    <xf numFmtId="166" fontId="12" fillId="0" borderId="0" xfId="10" applyNumberFormat="1" applyFont="1" applyAlignment="1">
      <alignment vertical="center" wrapText="1"/>
    </xf>
    <xf numFmtId="0" fontId="13" fillId="0" borderId="13" xfId="10" applyFont="1" applyBorder="1" applyAlignment="1">
      <alignment horizontal="center" vertical="center" wrapText="1"/>
    </xf>
    <xf numFmtId="166" fontId="13" fillId="0" borderId="13" xfId="10" applyNumberFormat="1" applyFont="1" applyBorder="1" applyAlignment="1">
      <alignment horizontal="center" vertical="center" wrapText="1"/>
    </xf>
    <xf numFmtId="39" fontId="13" fillId="0" borderId="0" xfId="10" applyNumberFormat="1" applyFont="1" applyAlignment="1">
      <alignment vertical="center" wrapText="1"/>
    </xf>
    <xf numFmtId="0" fontId="20" fillId="0" borderId="0" xfId="8" applyFont="1" applyAlignment="1">
      <alignment horizontal="left" vertical="center" wrapText="1"/>
    </xf>
    <xf numFmtId="0" fontId="6" fillId="0" borderId="0" xfId="0" applyFont="1" applyAlignment="1">
      <alignment horizontal="left" vertical="center" indent="2"/>
    </xf>
    <xf numFmtId="0" fontId="10" fillId="0" borderId="0" xfId="10" applyFont="1" applyAlignment="1">
      <alignment horizontal="left" vertical="top" wrapText="1"/>
    </xf>
    <xf numFmtId="0" fontId="8" fillId="0" borderId="0" xfId="10" applyFont="1" applyAlignment="1">
      <alignment horizontal="right" vertical="top" wrapText="1"/>
    </xf>
    <xf numFmtId="0" fontId="19" fillId="0" borderId="0" xfId="10" applyAlignment="1">
      <alignment horizontal="left" vertical="top" wrapText="1"/>
    </xf>
    <xf numFmtId="0" fontId="8" fillId="0" borderId="0" xfId="10" applyFont="1" applyAlignment="1">
      <alignment horizontal="center" vertical="top" wrapText="1"/>
    </xf>
    <xf numFmtId="0" fontId="19" fillId="0" borderId="0" xfId="10" applyFont="1" applyAlignment="1">
      <alignment horizontal="left" vertical="top" wrapText="1"/>
    </xf>
    <xf numFmtId="167" fontId="21" fillId="0" borderId="0" xfId="7" applyNumberFormat="1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164" fontId="13" fillId="0" borderId="0" xfId="10" applyNumberFormat="1" applyFont="1" applyAlignment="1">
      <alignment vertical="center" wrapText="1"/>
    </xf>
    <xf numFmtId="167" fontId="21" fillId="0" borderId="0" xfId="0" applyNumberFormat="1" applyFont="1" applyAlignment="1">
      <alignment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24" fillId="0" borderId="0" xfId="0" applyFont="1" applyAlignment="1">
      <alignment horizontal="right" vertical="top" wrapText="1"/>
    </xf>
    <xf numFmtId="0" fontId="8" fillId="0" borderId="13" xfId="10" applyFont="1" applyBorder="1" applyAlignment="1">
      <alignment horizontal="left" vertical="top" wrapText="1"/>
    </xf>
    <xf numFmtId="0" fontId="25" fillId="0" borderId="13" xfId="10" applyFont="1" applyBorder="1" applyAlignment="1">
      <alignment horizontal="left" vertical="top" wrapText="1"/>
    </xf>
    <xf numFmtId="0" fontId="25" fillId="0" borderId="13" xfId="10" applyFont="1" applyBorder="1" applyAlignment="1">
      <alignment horizontal="left" vertical="top" wrapText="1"/>
    </xf>
    <xf numFmtId="0" fontId="10" fillId="0" borderId="13" xfId="10" applyFont="1" applyBorder="1" applyAlignment="1">
      <alignment horizontal="left" vertical="top" wrapText="1"/>
    </xf>
    <xf numFmtId="0" fontId="10" fillId="0" borderId="13" xfId="10" applyFont="1" applyBorder="1" applyAlignment="1">
      <alignment horizontal="center" vertical="top" wrapText="1"/>
    </xf>
    <xf numFmtId="0" fontId="25" fillId="0" borderId="13" xfId="10" applyFont="1" applyBorder="1" applyAlignment="1">
      <alignment horizontal="right" vertical="top" wrapText="1"/>
    </xf>
    <xf numFmtId="167" fontId="6" fillId="0" borderId="13" xfId="13" applyNumberFormat="1" applyFont="1" applyFill="1" applyBorder="1" applyAlignment="1">
      <alignment horizontal="center" vertical="center"/>
    </xf>
    <xf numFmtId="43" fontId="6" fillId="0" borderId="13" xfId="13" applyNumberFormat="1" applyFont="1" applyFill="1" applyBorder="1" applyAlignment="1">
      <alignment horizontal="center" vertical="center"/>
    </xf>
    <xf numFmtId="0" fontId="10" fillId="0" borderId="13" xfId="10" applyFont="1" applyBorder="1" applyAlignment="1">
      <alignment horizontal="left" vertical="top" wrapText="1"/>
    </xf>
    <xf numFmtId="167" fontId="25" fillId="0" borderId="13" xfId="7" applyNumberFormat="1" applyFont="1" applyBorder="1" applyAlignment="1">
      <alignment horizontal="center" vertical="top" wrapText="1"/>
    </xf>
    <xf numFmtId="0" fontId="8" fillId="0" borderId="0" xfId="10" applyFont="1" applyBorder="1" applyAlignment="1">
      <alignment vertical="top" wrapText="1"/>
    </xf>
    <xf numFmtId="0" fontId="25" fillId="0" borderId="0" xfId="10" applyFont="1" applyBorder="1" applyAlignment="1">
      <alignment vertical="top" wrapText="1"/>
    </xf>
    <xf numFmtId="0" fontId="8" fillId="0" borderId="13" xfId="10" applyFont="1" applyBorder="1" applyAlignment="1">
      <alignment vertical="top" wrapText="1"/>
    </xf>
    <xf numFmtId="0" fontId="25" fillId="0" borderId="13" xfId="10" applyFont="1" applyBorder="1" applyAlignment="1">
      <alignment vertical="top" wrapText="1"/>
    </xf>
    <xf numFmtId="0" fontId="10" fillId="0" borderId="0" xfId="10" applyFont="1" applyBorder="1" applyAlignment="1">
      <alignment horizontal="left" vertical="top" wrapText="1"/>
    </xf>
    <xf numFmtId="167" fontId="6" fillId="0" borderId="0" xfId="13" applyNumberFormat="1" applyFont="1" applyFill="1" applyBorder="1" applyAlignment="1">
      <alignment horizontal="center" vertical="center"/>
    </xf>
    <xf numFmtId="0" fontId="19" fillId="0" borderId="0" xfId="10" applyBorder="1" applyAlignment="1">
      <alignment horizontal="left" vertical="top" wrapText="1"/>
    </xf>
    <xf numFmtId="167" fontId="8" fillId="0" borderId="0" xfId="7" applyNumberFormat="1" applyFont="1" applyAlignment="1">
      <alignment vertical="center" wrapText="1"/>
    </xf>
    <xf numFmtId="167" fontId="10" fillId="0" borderId="0" xfId="7" applyNumberFormat="1" applyFont="1" applyAlignment="1">
      <alignment vertical="center" wrapText="1"/>
    </xf>
    <xf numFmtId="167" fontId="10" fillId="0" borderId="0" xfId="7" applyNumberFormat="1" applyFont="1" applyAlignment="1">
      <alignment horizontal="center" vertical="center" wrapText="1"/>
    </xf>
    <xf numFmtId="166" fontId="22" fillId="0" borderId="0" xfId="10" applyNumberFormat="1" applyFont="1" applyAlignment="1">
      <alignment horizontal="center" vertical="center" wrapText="1"/>
    </xf>
    <xf numFmtId="0" fontId="10" fillId="0" borderId="14" xfId="10" applyFont="1" applyBorder="1" applyAlignment="1">
      <alignment horizontal="left" vertical="top" wrapText="1"/>
    </xf>
    <xf numFmtId="0" fontId="25" fillId="0" borderId="14" xfId="10" applyFont="1" applyBorder="1" applyAlignment="1">
      <alignment horizontal="left" vertical="top" wrapText="1"/>
    </xf>
    <xf numFmtId="0" fontId="26" fillId="0" borderId="13" xfId="10" applyFont="1" applyBorder="1" applyAlignment="1">
      <alignment horizontal="left" vertical="top" wrapText="1"/>
    </xf>
    <xf numFmtId="0" fontId="27" fillId="0" borderId="13" xfId="10" applyFont="1" applyBorder="1" applyAlignment="1">
      <alignment horizontal="right" vertical="top" wrapText="1"/>
    </xf>
    <xf numFmtId="166" fontId="10" fillId="0" borderId="13" xfId="10" applyNumberFormat="1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 wrapText="1"/>
    </xf>
    <xf numFmtId="0" fontId="10" fillId="0" borderId="13" xfId="10" applyFont="1" applyFill="1" applyBorder="1" applyAlignment="1">
      <alignment horizontal="right" vertical="top" wrapText="1"/>
    </xf>
    <xf numFmtId="0" fontId="15" fillId="0" borderId="0" xfId="10" applyNumberFormat="1" applyFont="1" applyFill="1" applyAlignment="1">
      <alignment horizontal="center" vertical="center" wrapText="1"/>
    </xf>
    <xf numFmtId="0" fontId="10" fillId="0" borderId="13" xfId="8" applyFont="1" applyBorder="1" applyAlignment="1">
      <alignment horizontal="left" vertical="center" wrapText="1" indent="2"/>
    </xf>
    <xf numFmtId="0" fontId="15" fillId="0" borderId="0" xfId="8" applyFont="1" applyAlignment="1">
      <alignment horizontal="center" vertical="center" wrapText="1"/>
    </xf>
    <xf numFmtId="0" fontId="22" fillId="0" borderId="0" xfId="8" applyFont="1" applyAlignment="1">
      <alignment horizontal="center" vertical="center" wrapText="1"/>
    </xf>
    <xf numFmtId="0" fontId="22" fillId="0" borderId="0" xfId="8" applyFont="1" applyAlignment="1">
      <alignment horizontal="left" vertical="center" wrapText="1"/>
    </xf>
    <xf numFmtId="0" fontId="22" fillId="0" borderId="13" xfId="8" applyFont="1" applyBorder="1" applyAlignment="1">
      <alignment horizontal="center" vertical="center" wrapText="1"/>
    </xf>
    <xf numFmtId="0" fontId="15" fillId="0" borderId="13" xfId="8" applyFont="1" applyBorder="1" applyAlignment="1">
      <alignment horizontal="left" vertical="center" wrapText="1"/>
    </xf>
    <xf numFmtId="165" fontId="15" fillId="0" borderId="13" xfId="9" applyNumberFormat="1" applyFont="1" applyBorder="1" applyAlignment="1">
      <alignment horizontal="right" vertical="center"/>
    </xf>
    <xf numFmtId="0" fontId="22" fillId="0" borderId="13" xfId="8" applyFont="1" applyBorder="1" applyAlignment="1">
      <alignment horizontal="left" vertical="center" wrapText="1" indent="2"/>
    </xf>
    <xf numFmtId="0" fontId="22" fillId="0" borderId="13" xfId="8" applyFont="1" applyBorder="1" applyAlignment="1">
      <alignment horizontal="left" vertical="center" wrapText="1"/>
    </xf>
    <xf numFmtId="0" fontId="15" fillId="0" borderId="13" xfId="8" quotePrefix="1" applyFont="1" applyBorder="1" applyAlignment="1">
      <alignment horizontal="center" vertical="center" wrapText="1"/>
    </xf>
    <xf numFmtId="0" fontId="15" fillId="0" borderId="13" xfId="8" applyFont="1" applyBorder="1" applyAlignment="1">
      <alignment horizontal="center" vertical="center" wrapText="1"/>
    </xf>
    <xf numFmtId="165" fontId="15" fillId="0" borderId="13" xfId="6" applyNumberFormat="1" applyFont="1" applyBorder="1" applyAlignment="1">
      <alignment horizontal="right" vertical="center"/>
    </xf>
    <xf numFmtId="165" fontId="22" fillId="0" borderId="13" xfId="6" applyNumberFormat="1" applyFont="1" applyBorder="1" applyAlignment="1">
      <alignment horizontal="right" vertical="center"/>
    </xf>
    <xf numFmtId="0" fontId="28" fillId="0" borderId="13" xfId="8" applyFont="1" applyBorder="1" applyAlignment="1">
      <alignment horizontal="center" vertical="center" wrapText="1"/>
    </xf>
    <xf numFmtId="0" fontId="29" fillId="0" borderId="13" xfId="8" applyFont="1" applyBorder="1" applyAlignment="1">
      <alignment horizontal="left" vertical="center" wrapText="1"/>
    </xf>
    <xf numFmtId="165" fontId="29" fillId="0" borderId="13" xfId="6" applyNumberFormat="1" applyFont="1" applyBorder="1" applyAlignment="1">
      <alignment horizontal="right" vertical="center"/>
    </xf>
    <xf numFmtId="165" fontId="28" fillId="0" borderId="13" xfId="6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 indent="2"/>
    </xf>
    <xf numFmtId="0" fontId="15" fillId="2" borderId="1" xfId="0" applyFont="1" applyFill="1" applyBorder="1" applyAlignment="1">
      <alignment horizontal="left" vertical="center" wrapText="1" indent="2"/>
    </xf>
    <xf numFmtId="49" fontId="15" fillId="2" borderId="1" xfId="0" applyNumberFormat="1" applyFont="1" applyFill="1" applyBorder="1" applyAlignment="1">
      <alignment horizontal="left" vertical="center" wrapText="1" indent="2"/>
    </xf>
    <xf numFmtId="166" fontId="22" fillId="2" borderId="1" xfId="0" applyNumberFormat="1" applyFont="1" applyFill="1" applyBorder="1" applyAlignment="1">
      <alignment horizontal="left" vertical="center" indent="2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66" fontId="22" fillId="2" borderId="1" xfId="0" applyNumberFormat="1" applyFont="1" applyFill="1" applyBorder="1" applyAlignment="1">
      <alignment horizontal="right" vertical="center"/>
    </xf>
    <xf numFmtId="166" fontId="10" fillId="0" borderId="0" xfId="10" applyNumberFormat="1" applyFont="1" applyFill="1" applyAlignment="1">
      <alignment horizontal="center" vertical="center"/>
    </xf>
    <xf numFmtId="0" fontId="15" fillId="0" borderId="0" xfId="10" applyNumberFormat="1" applyFont="1" applyFill="1" applyAlignment="1">
      <alignment vertical="center"/>
    </xf>
    <xf numFmtId="0" fontId="8" fillId="0" borderId="0" xfId="8" applyFont="1" applyAlignment="1">
      <alignment vertical="center" wrapText="1"/>
    </xf>
    <xf numFmtId="0" fontId="11" fillId="0" borderId="0" xfId="8" applyFont="1" applyAlignment="1">
      <alignment vertical="center" wrapText="1"/>
    </xf>
    <xf numFmtId="0" fontId="30" fillId="0" borderId="20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165" fontId="31" fillId="0" borderId="20" xfId="9" applyNumberFormat="1" applyFont="1" applyBorder="1" applyAlignment="1">
      <alignment horizontal="right" vertical="top"/>
    </xf>
    <xf numFmtId="0" fontId="32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center" wrapText="1"/>
    </xf>
    <xf numFmtId="165" fontId="22" fillId="0" borderId="20" xfId="6" applyNumberFormat="1" applyFont="1" applyBorder="1" applyAlignment="1">
      <alignment horizontal="right" vertical="top"/>
    </xf>
    <xf numFmtId="0" fontId="15" fillId="0" borderId="20" xfId="0" applyFont="1" applyBorder="1" applyAlignment="1">
      <alignment horizontal="left" vertical="top" wrapText="1"/>
    </xf>
    <xf numFmtId="49" fontId="33" fillId="0" borderId="1" xfId="10" applyNumberFormat="1" applyFont="1" applyFill="1" applyBorder="1" applyAlignment="1">
      <alignment horizontal="center" vertical="center" wrapText="1"/>
    </xf>
    <xf numFmtId="0" fontId="33" fillId="0" borderId="1" xfId="10" applyNumberFormat="1" applyFont="1" applyFill="1" applyBorder="1" applyAlignment="1">
      <alignment horizontal="center" vertical="center" wrapText="1"/>
    </xf>
    <xf numFmtId="167" fontId="33" fillId="0" borderId="3" xfId="7" applyNumberFormat="1" applyFont="1" applyFill="1" applyBorder="1" applyAlignment="1">
      <alignment horizontal="center" vertical="center" wrapText="1"/>
    </xf>
    <xf numFmtId="0" fontId="22" fillId="0" borderId="0" xfId="10" applyFont="1" applyAlignment="1">
      <alignment horizontal="center" vertical="center" wrapText="1"/>
    </xf>
    <xf numFmtId="0" fontId="22" fillId="0" borderId="0" xfId="10" applyFont="1" applyAlignment="1">
      <alignment vertical="center" wrapText="1"/>
    </xf>
    <xf numFmtId="0" fontId="22" fillId="0" borderId="1" xfId="10" applyFont="1" applyBorder="1" applyAlignment="1">
      <alignment horizontal="center" vertical="center" wrapText="1"/>
    </xf>
    <xf numFmtId="0" fontId="34" fillId="0" borderId="1" xfId="10" applyFont="1" applyBorder="1" applyAlignment="1">
      <alignment horizontal="center" vertical="center" wrapText="1"/>
    </xf>
    <xf numFmtId="0" fontId="30" fillId="0" borderId="1" xfId="10" applyFont="1" applyBorder="1" applyAlignment="1">
      <alignment horizontal="center" vertical="center" wrapText="1"/>
    </xf>
    <xf numFmtId="167" fontId="35" fillId="0" borderId="1" xfId="7" applyNumberFormat="1" applyFont="1" applyBorder="1" applyAlignment="1">
      <alignment horizontal="center" vertical="center" wrapText="1"/>
    </xf>
    <xf numFmtId="167" fontId="30" fillId="0" borderId="1" xfId="7" applyNumberFormat="1" applyFont="1" applyBorder="1" applyAlignment="1">
      <alignment horizontal="center" vertical="center" wrapText="1"/>
    </xf>
    <xf numFmtId="166" fontId="30" fillId="0" borderId="20" xfId="0" applyNumberFormat="1" applyFont="1" applyBorder="1" applyAlignment="1">
      <alignment horizontal="right" vertical="top" wrapText="1"/>
    </xf>
    <xf numFmtId="0" fontId="30" fillId="0" borderId="0" xfId="0" applyFont="1"/>
    <xf numFmtId="0" fontId="30" fillId="0" borderId="22" xfId="0" applyFont="1" applyBorder="1" applyAlignment="1">
      <alignment vertical="center" wrapText="1"/>
    </xf>
    <xf numFmtId="167" fontId="30" fillId="0" borderId="22" xfId="7" applyNumberFormat="1" applyFont="1" applyBorder="1" applyAlignment="1">
      <alignment horizontal="center" vertical="center"/>
    </xf>
    <xf numFmtId="0" fontId="30" fillId="0" borderId="22" xfId="0" applyFont="1" applyBorder="1" applyAlignment="1">
      <alignment vertical="center"/>
    </xf>
    <xf numFmtId="0" fontId="30" fillId="0" borderId="22" xfId="0" applyFont="1" applyBorder="1" applyAlignment="1">
      <alignment horizontal="center" vertical="center"/>
    </xf>
    <xf numFmtId="0" fontId="10" fillId="0" borderId="0" xfId="10" applyFont="1" applyAlignment="1">
      <alignment vertical="center" wrapText="1"/>
    </xf>
    <xf numFmtId="49" fontId="36" fillId="0" borderId="1" xfId="10" applyNumberFormat="1" applyFont="1" applyFill="1" applyBorder="1" applyAlignment="1">
      <alignment horizontal="center" vertical="center" wrapText="1"/>
    </xf>
    <xf numFmtId="39" fontId="36" fillId="0" borderId="13" xfId="10" applyNumberFormat="1" applyFont="1" applyFill="1" applyBorder="1" applyAlignment="1">
      <alignment horizontal="center" vertical="center" wrapText="1"/>
    </xf>
    <xf numFmtId="166" fontId="36" fillId="0" borderId="13" xfId="1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49" fontId="36" fillId="0" borderId="1" xfId="10" applyNumberFormat="1" applyFont="1" applyFill="1" applyBorder="1" applyAlignment="1">
      <alignment horizontal="center" vertical="center" textRotation="90" wrapText="1"/>
    </xf>
    <xf numFmtId="166" fontId="36" fillId="0" borderId="1" xfId="10" applyNumberFormat="1" applyFont="1" applyFill="1" applyBorder="1" applyAlignment="1">
      <alignment horizontal="center" vertical="center" wrapText="1"/>
    </xf>
    <xf numFmtId="49" fontId="33" fillId="0" borderId="1" xfId="10" applyNumberFormat="1" applyFont="1" applyFill="1" applyBorder="1" applyAlignment="1">
      <alignment horizontal="center" vertical="center" textRotation="90" wrapText="1"/>
    </xf>
    <xf numFmtId="166" fontId="33" fillId="0" borderId="3" xfId="10" applyNumberFormat="1" applyFont="1" applyFill="1" applyBorder="1" applyAlignment="1">
      <alignment horizontal="center" vertical="center" wrapText="1"/>
    </xf>
    <xf numFmtId="166" fontId="35" fillId="0" borderId="1" xfId="10" applyNumberFormat="1" applyFont="1" applyBorder="1" applyAlignment="1">
      <alignment horizontal="center" vertical="center" wrapText="1"/>
    </xf>
    <xf numFmtId="0" fontId="15" fillId="0" borderId="13" xfId="10" applyFont="1" applyBorder="1" applyAlignment="1">
      <alignment horizontal="center" vertical="center" wrapText="1"/>
    </xf>
    <xf numFmtId="0" fontId="15" fillId="0" borderId="13" xfId="10" applyFont="1" applyBorder="1" applyAlignment="1">
      <alignment horizontal="left" vertical="center" wrapText="1"/>
    </xf>
    <xf numFmtId="166" fontId="15" fillId="0" borderId="13" xfId="10" applyNumberFormat="1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167" fontId="28" fillId="0" borderId="13" xfId="7" applyNumberFormat="1" applyFont="1" applyFill="1" applyBorder="1" applyAlignment="1">
      <alignment horizontal="center" vertical="center" wrapText="1"/>
    </xf>
    <xf numFmtId="0" fontId="15" fillId="0" borderId="0" xfId="10" applyFont="1" applyAlignment="1">
      <alignment vertical="center" wrapText="1"/>
    </xf>
    <xf numFmtId="166" fontId="15" fillId="0" borderId="0" xfId="10" applyNumberFormat="1" applyFont="1" applyAlignment="1">
      <alignment vertical="center" wrapText="1"/>
    </xf>
    <xf numFmtId="0" fontId="22" fillId="4" borderId="13" xfId="0" applyFont="1" applyFill="1" applyBorder="1" applyAlignment="1">
      <alignment horizontal="left" vertical="center" wrapText="1"/>
    </xf>
    <xf numFmtId="167" fontId="22" fillId="4" borderId="13" xfId="7" applyNumberFormat="1" applyFont="1" applyFill="1" applyBorder="1" applyAlignment="1">
      <alignment horizontal="left" vertical="center" wrapText="1"/>
    </xf>
    <xf numFmtId="167" fontId="22" fillId="0" borderId="13" xfId="7" applyNumberFormat="1" applyFont="1" applyFill="1" applyBorder="1" applyAlignment="1">
      <alignment horizontal="left" vertical="center" wrapText="1"/>
    </xf>
    <xf numFmtId="0" fontId="29" fillId="0" borderId="0" xfId="10" applyFont="1" applyAlignment="1">
      <alignment vertical="center" wrapText="1"/>
    </xf>
    <xf numFmtId="0" fontId="22" fillId="0" borderId="13" xfId="0" applyFont="1" applyFill="1" applyBorder="1" applyAlignment="1">
      <alignment horizontal="left" vertical="center" wrapText="1"/>
    </xf>
    <xf numFmtId="49" fontId="22" fillId="0" borderId="13" xfId="0" applyNumberFormat="1" applyFont="1" applyFill="1" applyBorder="1" applyAlignment="1">
      <alignment horizontal="center" vertical="center" wrapText="1"/>
    </xf>
    <xf numFmtId="0" fontId="28" fillId="0" borderId="0" xfId="10" applyFont="1" applyAlignment="1">
      <alignment vertical="center" wrapText="1"/>
    </xf>
    <xf numFmtId="0" fontId="29" fillId="0" borderId="13" xfId="1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167" fontId="15" fillId="0" borderId="13" xfId="7" applyNumberFormat="1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left" vertical="center" wrapText="1"/>
    </xf>
    <xf numFmtId="0" fontId="10" fillId="0" borderId="13" xfId="8" applyFont="1" applyBorder="1" applyAlignment="1">
      <alignment horizontal="center" vertical="center" wrapText="1"/>
    </xf>
    <xf numFmtId="0" fontId="10" fillId="0" borderId="12" xfId="8" applyFont="1" applyBorder="1" applyAlignment="1">
      <alignment horizontal="center" vertical="center" wrapText="1"/>
    </xf>
    <xf numFmtId="167" fontId="22" fillId="0" borderId="1" xfId="7" applyNumberFormat="1" applyFont="1" applyBorder="1" applyAlignment="1">
      <alignment horizontal="center" vertical="center" wrapText="1"/>
    </xf>
    <xf numFmtId="167" fontId="15" fillId="0" borderId="13" xfId="7" applyNumberFormat="1" applyFont="1" applyBorder="1" applyAlignment="1">
      <alignment horizontal="center" vertical="center" wrapText="1"/>
    </xf>
    <xf numFmtId="0" fontId="22" fillId="0" borderId="13" xfId="10" applyFont="1" applyBorder="1" applyAlignment="1">
      <alignment horizontal="center" vertical="center" wrapText="1"/>
    </xf>
    <xf numFmtId="167" fontId="22" fillId="0" borderId="13" xfId="7" applyNumberFormat="1" applyFont="1" applyBorder="1" applyAlignment="1">
      <alignment horizontal="center" vertical="center" wrapText="1"/>
    </xf>
    <xf numFmtId="0" fontId="28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167" fontId="15" fillId="0" borderId="13" xfId="7" applyNumberFormat="1" applyFont="1" applyBorder="1" applyAlignment="1">
      <alignment vertical="center" wrapText="1"/>
    </xf>
    <xf numFmtId="167" fontId="22" fillId="0" borderId="13" xfId="7" applyNumberFormat="1" applyFont="1" applyFill="1" applyBorder="1" applyAlignment="1">
      <alignment horizontal="center" vertical="center" wrapText="1"/>
    </xf>
    <xf numFmtId="0" fontId="14" fillId="0" borderId="1" xfId="10" applyNumberFormat="1" applyFont="1" applyFill="1" applyBorder="1" applyAlignment="1">
      <alignment horizontal="center" vertical="center" wrapText="1"/>
    </xf>
    <xf numFmtId="0" fontId="25" fillId="0" borderId="13" xfId="10" applyFont="1" applyBorder="1" applyAlignment="1">
      <alignment horizontal="left" vertical="center" wrapText="1"/>
    </xf>
    <xf numFmtId="167" fontId="39" fillId="0" borderId="13" xfId="7" applyNumberFormat="1" applyFont="1" applyBorder="1" applyAlignment="1">
      <alignment horizontal="center" vertical="center" wrapText="1"/>
    </xf>
    <xf numFmtId="167" fontId="35" fillId="0" borderId="13" xfId="7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right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right" vertical="center" wrapText="1"/>
    </xf>
    <xf numFmtId="0" fontId="38" fillId="3" borderId="13" xfId="0" applyFont="1" applyFill="1" applyBorder="1" applyAlignment="1">
      <alignment vertical="center" wrapText="1"/>
    </xf>
    <xf numFmtId="0" fontId="38" fillId="4" borderId="13" xfId="0" applyFont="1" applyFill="1" applyBorder="1" applyAlignment="1">
      <alignment vertical="center" wrapText="1"/>
    </xf>
    <xf numFmtId="0" fontId="38" fillId="4" borderId="13" xfId="0" applyFont="1" applyFill="1" applyBorder="1" applyAlignment="1">
      <alignment horizontal="left" vertical="center" wrapText="1"/>
    </xf>
    <xf numFmtId="169" fontId="38" fillId="0" borderId="13" xfId="7" applyNumberFormat="1" applyFont="1" applyBorder="1" applyAlignment="1">
      <alignment vertical="center" wrapText="1"/>
    </xf>
    <xf numFmtId="169" fontId="30" fillId="0" borderId="13" xfId="7" applyNumberFormat="1" applyFont="1" applyBorder="1" applyAlignment="1">
      <alignment horizontal="center" vertical="center" wrapText="1"/>
    </xf>
    <xf numFmtId="167" fontId="30" fillId="0" borderId="13" xfId="7" applyNumberFormat="1" applyFont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left" vertical="center" wrapText="1"/>
    </xf>
    <xf numFmtId="0" fontId="38" fillId="0" borderId="13" xfId="0" applyFont="1" applyFill="1" applyBorder="1" applyAlignment="1">
      <alignment vertical="center" wrapText="1"/>
    </xf>
    <xf numFmtId="0" fontId="30" fillId="4" borderId="13" xfId="0" applyFont="1" applyFill="1" applyBorder="1" applyAlignment="1">
      <alignment horizontal="left" vertical="center" wrapText="1"/>
    </xf>
    <xf numFmtId="0" fontId="30" fillId="4" borderId="13" xfId="0" applyFont="1" applyFill="1" applyBorder="1" applyAlignment="1">
      <alignment vertical="center" wrapText="1"/>
    </xf>
    <xf numFmtId="0" fontId="15" fillId="0" borderId="0" xfId="10" applyNumberFormat="1" applyFont="1" applyFill="1" applyAlignment="1">
      <alignment horizontal="center" vertical="center" wrapText="1"/>
    </xf>
    <xf numFmtId="0" fontId="8" fillId="0" borderId="0" xfId="8" applyFont="1" applyAlignment="1">
      <alignment horizontal="right" vertical="center" wrapText="1"/>
    </xf>
    <xf numFmtId="0" fontId="15" fillId="0" borderId="0" xfId="10" applyNumberFormat="1" applyFont="1" applyFill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36" fillId="0" borderId="1" xfId="10" applyNumberFormat="1" applyFont="1" applyFill="1" applyBorder="1" applyAlignment="1">
      <alignment horizontal="center" vertical="center" wrapText="1"/>
    </xf>
    <xf numFmtId="0" fontId="36" fillId="0" borderId="8" xfId="10" applyNumberFormat="1" applyFont="1" applyFill="1" applyBorder="1" applyAlignment="1">
      <alignment horizontal="center" vertical="center" wrapText="1"/>
    </xf>
    <xf numFmtId="0" fontId="36" fillId="0" borderId="3" xfId="10" applyNumberFormat="1" applyFont="1" applyFill="1" applyBorder="1" applyAlignment="1">
      <alignment horizontal="center" vertical="center" wrapText="1"/>
    </xf>
    <xf numFmtId="166" fontId="36" fillId="0" borderId="9" xfId="10" applyNumberFormat="1" applyFont="1" applyFill="1" applyBorder="1" applyAlignment="1">
      <alignment horizontal="center" vertical="center" wrapText="1"/>
    </xf>
    <xf numFmtId="166" fontId="36" fillId="0" borderId="11" xfId="10" applyNumberFormat="1" applyFont="1" applyFill="1" applyBorder="1" applyAlignment="1">
      <alignment horizontal="center" vertical="center" wrapText="1"/>
    </xf>
    <xf numFmtId="0" fontId="23" fillId="0" borderId="0" xfId="8" applyFont="1" applyAlignment="1">
      <alignment horizontal="right" vertical="center" wrapText="1"/>
    </xf>
    <xf numFmtId="0" fontId="18" fillId="0" borderId="0" xfId="8" applyFont="1" applyAlignment="1">
      <alignment horizontal="right" vertical="center" wrapText="1"/>
    </xf>
    <xf numFmtId="0" fontId="37" fillId="0" borderId="0" xfId="8" applyFont="1" applyAlignment="1">
      <alignment horizontal="center" vertical="center" wrapText="1"/>
    </xf>
    <xf numFmtId="166" fontId="10" fillId="0" borderId="5" xfId="10" applyNumberFormat="1" applyFont="1" applyFill="1" applyBorder="1" applyAlignment="1">
      <alignment horizontal="right" vertical="center" wrapText="1"/>
    </xf>
    <xf numFmtId="0" fontId="36" fillId="0" borderId="2" xfId="10" applyNumberFormat="1" applyFont="1" applyFill="1" applyBorder="1" applyAlignment="1">
      <alignment horizontal="center" vertical="center" wrapText="1"/>
    </xf>
    <xf numFmtId="166" fontId="36" fillId="0" borderId="4" xfId="10" applyNumberFormat="1" applyFont="1" applyFill="1" applyBorder="1" applyAlignment="1">
      <alignment horizontal="center" vertical="center" wrapText="1"/>
    </xf>
    <xf numFmtId="166" fontId="36" fillId="0" borderId="6" xfId="10" applyNumberFormat="1" applyFont="1" applyFill="1" applyBorder="1" applyAlignment="1">
      <alignment horizontal="center" vertical="center" wrapText="1"/>
    </xf>
    <xf numFmtId="166" fontId="36" fillId="0" borderId="7" xfId="10" applyNumberFormat="1" applyFont="1" applyFill="1" applyBorder="1" applyAlignment="1">
      <alignment horizontal="center" vertical="center" wrapText="1"/>
    </xf>
    <xf numFmtId="166" fontId="36" fillId="0" borderId="8" xfId="10" applyNumberFormat="1" applyFont="1" applyFill="1" applyBorder="1" applyAlignment="1">
      <alignment horizontal="center" vertical="center" wrapText="1"/>
    </xf>
    <xf numFmtId="166" fontId="36" fillId="0" borderId="3" xfId="10" applyNumberFormat="1" applyFont="1" applyFill="1" applyBorder="1" applyAlignment="1">
      <alignment horizontal="center" vertical="center" wrapText="1"/>
    </xf>
    <xf numFmtId="166" fontId="10" fillId="0" borderId="6" xfId="8" applyNumberFormat="1" applyFont="1" applyBorder="1" applyAlignment="1">
      <alignment horizontal="center" vertical="center" wrapText="1"/>
    </xf>
    <xf numFmtId="166" fontId="10" fillId="0" borderId="7" xfId="8" applyNumberFormat="1" applyFont="1" applyBorder="1" applyAlignment="1">
      <alignment horizontal="center" vertical="center" wrapText="1"/>
    </xf>
    <xf numFmtId="0" fontId="22" fillId="0" borderId="9" xfId="8" applyFont="1" applyBorder="1" applyAlignment="1">
      <alignment horizontal="center" vertical="center" wrapText="1"/>
    </xf>
    <xf numFmtId="0" fontId="22" fillId="0" borderId="10" xfId="8" applyFont="1" applyBorder="1" applyAlignment="1">
      <alignment horizontal="center" vertical="center" wrapText="1"/>
    </xf>
    <xf numFmtId="0" fontId="22" fillId="0" borderId="11" xfId="8" applyFont="1" applyBorder="1" applyAlignment="1">
      <alignment horizontal="center" vertical="center" wrapText="1"/>
    </xf>
    <xf numFmtId="0" fontId="22" fillId="0" borderId="15" xfId="8" applyFont="1" applyBorder="1" applyAlignment="1">
      <alignment horizontal="right" wrapText="1"/>
    </xf>
    <xf numFmtId="0" fontId="17" fillId="0" borderId="0" xfId="8" applyFont="1" applyAlignment="1">
      <alignment horizontal="right" vertical="center" wrapText="1"/>
    </xf>
    <xf numFmtId="0" fontId="15" fillId="0" borderId="0" xfId="8" applyFont="1" applyAlignment="1">
      <alignment horizontal="center" vertical="center" wrapText="1"/>
    </xf>
    <xf numFmtId="0" fontId="10" fillId="0" borderId="9" xfId="8" applyFont="1" applyBorder="1" applyAlignment="1">
      <alignment horizontal="center" vertical="center" wrapText="1"/>
    </xf>
    <xf numFmtId="0" fontId="10" fillId="0" borderId="10" xfId="8" applyFont="1" applyBorder="1" applyAlignment="1">
      <alignment horizontal="center" vertical="center" wrapText="1"/>
    </xf>
    <xf numFmtId="0" fontId="10" fillId="0" borderId="11" xfId="8" applyFont="1" applyBorder="1" applyAlignment="1">
      <alignment horizontal="center" vertical="center" wrapText="1"/>
    </xf>
    <xf numFmtId="0" fontId="10" fillId="0" borderId="12" xfId="8" applyFont="1" applyBorder="1" applyAlignment="1">
      <alignment horizontal="center" vertical="center" wrapText="1"/>
    </xf>
    <xf numFmtId="0" fontId="10" fillId="0" borderId="14" xfId="8" applyFont="1" applyBorder="1" applyAlignment="1">
      <alignment horizontal="center" vertical="center" wrapText="1"/>
    </xf>
    <xf numFmtId="0" fontId="25" fillId="0" borderId="13" xfId="10" applyFont="1" applyBorder="1" applyAlignment="1">
      <alignment horizontal="left" vertical="top" wrapText="1"/>
    </xf>
    <xf numFmtId="0" fontId="10" fillId="0" borderId="13" xfId="10" applyFont="1" applyBorder="1" applyAlignment="1">
      <alignment horizontal="left" vertical="top" wrapText="1"/>
    </xf>
    <xf numFmtId="167" fontId="25" fillId="0" borderId="12" xfId="7" applyNumberFormat="1" applyFont="1" applyBorder="1" applyAlignment="1">
      <alignment horizontal="center" vertical="top" wrapText="1"/>
    </xf>
    <xf numFmtId="167" fontId="25" fillId="0" borderId="2" xfId="7" applyNumberFormat="1" applyFont="1" applyBorder="1" applyAlignment="1">
      <alignment horizontal="center" vertical="top" wrapText="1"/>
    </xf>
    <xf numFmtId="167" fontId="25" fillId="0" borderId="14" xfId="7" applyNumberFormat="1" applyFont="1" applyBorder="1" applyAlignment="1">
      <alignment horizontal="center" vertical="top" wrapText="1"/>
    </xf>
    <xf numFmtId="0" fontId="10" fillId="0" borderId="16" xfId="10" applyFont="1" applyBorder="1" applyAlignment="1">
      <alignment horizontal="center" vertical="top" wrapText="1"/>
    </xf>
    <xf numFmtId="0" fontId="10" fillId="0" borderId="17" xfId="10" applyFont="1" applyBorder="1" applyAlignment="1">
      <alignment horizontal="center" vertical="top" wrapText="1"/>
    </xf>
    <xf numFmtId="0" fontId="10" fillId="0" borderId="12" xfId="10" applyFont="1" applyBorder="1" applyAlignment="1">
      <alignment horizontal="center" vertical="top" wrapText="1"/>
    </xf>
    <xf numFmtId="0" fontId="10" fillId="0" borderId="2" xfId="10" applyFont="1" applyBorder="1" applyAlignment="1">
      <alignment horizontal="center" vertical="top" wrapText="1"/>
    </xf>
    <xf numFmtId="0" fontId="10" fillId="0" borderId="14" xfId="10" applyFont="1" applyBorder="1" applyAlignment="1">
      <alignment horizontal="center" vertical="top" wrapText="1"/>
    </xf>
    <xf numFmtId="2" fontId="8" fillId="4" borderId="0" xfId="10" applyNumberFormat="1" applyFont="1" applyFill="1" applyAlignment="1">
      <alignment horizontal="right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top" wrapText="1"/>
    </xf>
    <xf numFmtId="0" fontId="8" fillId="0" borderId="0" xfId="10" applyFont="1" applyBorder="1" applyAlignment="1">
      <alignment horizontal="left" vertical="top" wrapText="1"/>
    </xf>
    <xf numFmtId="0" fontId="8" fillId="0" borderId="15" xfId="10" applyFont="1" applyBorder="1" applyAlignment="1">
      <alignment horizontal="left" vertical="top" wrapText="1"/>
    </xf>
    <xf numFmtId="0" fontId="10" fillId="0" borderId="13" xfId="10" applyFont="1" applyBorder="1" applyAlignment="1">
      <alignment horizontal="center" vertical="top" wrapText="1"/>
    </xf>
    <xf numFmtId="0" fontId="15" fillId="0" borderId="0" xfId="10" applyFont="1" applyAlignment="1">
      <alignment horizontal="center" vertical="top" wrapText="1"/>
    </xf>
    <xf numFmtId="0" fontId="15" fillId="0" borderId="0" xfId="10" applyFont="1" applyBorder="1" applyAlignment="1">
      <alignment horizontal="center" vertical="top"/>
    </xf>
    <xf numFmtId="0" fontId="10" fillId="0" borderId="9" xfId="10" applyFont="1" applyBorder="1" applyAlignment="1">
      <alignment horizontal="center" vertical="top" wrapText="1"/>
    </xf>
    <xf numFmtId="0" fontId="10" fillId="0" borderId="11" xfId="10" applyFont="1" applyBorder="1" applyAlignment="1">
      <alignment horizontal="center" vertical="top" wrapText="1"/>
    </xf>
    <xf numFmtId="0" fontId="38" fillId="0" borderId="13" xfId="0" applyFont="1" applyBorder="1" applyAlignment="1">
      <alignment vertical="center" wrapText="1"/>
    </xf>
    <xf numFmtId="0" fontId="38" fillId="3" borderId="13" xfId="0" applyFont="1" applyFill="1" applyBorder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8" fillId="0" borderId="0" xfId="8" applyFont="1" applyAlignment="1">
      <alignment horizontal="right" vertical="top" wrapText="1"/>
    </xf>
    <xf numFmtId="0" fontId="40" fillId="0" borderId="13" xfId="0" applyFont="1" applyBorder="1" applyAlignment="1">
      <alignment vertical="center" wrapText="1"/>
    </xf>
    <xf numFmtId="167" fontId="39" fillId="0" borderId="13" xfId="7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167" fontId="6" fillId="0" borderId="13" xfId="7" applyNumberFormat="1" applyFont="1" applyBorder="1" applyAlignment="1">
      <alignment horizontal="center" vertical="center" wrapText="1"/>
    </xf>
  </cellXfs>
  <cellStyles count="14">
    <cellStyle name="Comma" xfId="7" builtinId="3"/>
    <cellStyle name="Comma 2" xfId="11"/>
    <cellStyle name="Comma 3" xfId="13"/>
    <cellStyle name="Normal" xfId="0" builtinId="0"/>
    <cellStyle name="Normal 10" xfId="4"/>
    <cellStyle name="Normal 2" xfId="1"/>
    <cellStyle name="Normal 3" xfId="3"/>
    <cellStyle name="Normal 4" xfId="5"/>
    <cellStyle name="Normal 5" xfId="10"/>
    <cellStyle name="Normal 8" xfId="8"/>
    <cellStyle name="Percent 2" xfId="2"/>
    <cellStyle name="Percent 3" xfId="12"/>
    <cellStyle name="SN_241" xfId="6"/>
    <cellStyle name="SN_b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view="pageBreakPreview" zoomScale="60" zoomScaleNormal="100" workbookViewId="0">
      <selection activeCell="C16" sqref="C16"/>
    </sheetView>
  </sheetViews>
  <sheetFormatPr defaultRowHeight="16.5" x14ac:dyDescent="0.3"/>
  <cols>
    <col min="1" max="1" width="9.140625" style="120"/>
    <col min="2" max="2" width="53.85546875" style="120" customWidth="1"/>
    <col min="3" max="3" width="31.140625" style="120" customWidth="1"/>
    <col min="4" max="16384" width="9.140625" style="120"/>
  </cols>
  <sheetData>
    <row r="1" spans="2:3" x14ac:dyDescent="0.3">
      <c r="B1" s="184" t="s">
        <v>4</v>
      </c>
      <c r="C1" s="184"/>
    </row>
    <row r="2" spans="2:3" x14ac:dyDescent="0.3">
      <c r="B2" s="184" t="s">
        <v>0</v>
      </c>
      <c r="C2" s="184"/>
    </row>
    <row r="3" spans="2:3" ht="19.5" customHeight="1" x14ac:dyDescent="0.3">
      <c r="B3" s="184" t="s">
        <v>1</v>
      </c>
      <c r="C3" s="184"/>
    </row>
    <row r="4" spans="2:3" ht="88.5" customHeight="1" x14ac:dyDescent="0.3">
      <c r="B4" s="185" t="s">
        <v>215</v>
      </c>
      <c r="C4" s="185"/>
    </row>
    <row r="5" spans="2:3" x14ac:dyDescent="0.3">
      <c r="B5" s="7"/>
      <c r="C5" s="98" t="s">
        <v>36</v>
      </c>
    </row>
    <row r="6" spans="2:3" ht="40.5" x14ac:dyDescent="0.3">
      <c r="B6" s="129"/>
      <c r="C6" s="130" t="s">
        <v>216</v>
      </c>
    </row>
    <row r="7" spans="2:3" x14ac:dyDescent="0.3">
      <c r="B7" s="123" t="s">
        <v>217</v>
      </c>
      <c r="C7" s="122">
        <v>2890144.9</v>
      </c>
    </row>
    <row r="8" spans="2:3" x14ac:dyDescent="0.3">
      <c r="B8" s="123" t="s">
        <v>218</v>
      </c>
      <c r="C8" s="122">
        <v>2890144.9</v>
      </c>
    </row>
    <row r="9" spans="2:3" x14ac:dyDescent="0.3">
      <c r="B9" s="123" t="s">
        <v>219</v>
      </c>
      <c r="C9" s="124" t="s">
        <v>220</v>
      </c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K13" sqref="K13"/>
    </sheetView>
  </sheetViews>
  <sheetFormatPr defaultRowHeight="17.25" x14ac:dyDescent="0.25"/>
  <cols>
    <col min="1" max="1" width="15.28515625" style="34" customWidth="1"/>
    <col min="2" max="2" width="39.42578125" style="17" customWidth="1"/>
    <col min="3" max="3" width="12" style="17" customWidth="1"/>
    <col min="4" max="4" width="20.140625" style="17" customWidth="1"/>
    <col min="5" max="5" width="21.42578125" style="33" customWidth="1"/>
    <col min="6" max="6" width="16.42578125" style="33" customWidth="1"/>
    <col min="7" max="7" width="26.5703125" style="33" customWidth="1"/>
    <col min="8" max="9" width="9.140625" style="17"/>
    <col min="10" max="10" width="19.140625" style="17" bestFit="1" customWidth="1"/>
    <col min="11" max="16384" width="9.140625" style="17"/>
  </cols>
  <sheetData>
    <row r="1" spans="1:7" s="18" customFormat="1" ht="17.25" customHeight="1" x14ac:dyDescent="0.25">
      <c r="A1" s="245" t="s">
        <v>204</v>
      </c>
      <c r="B1" s="245"/>
      <c r="C1" s="245"/>
      <c r="D1" s="245"/>
      <c r="E1" s="245"/>
      <c r="F1" s="245"/>
      <c r="G1" s="245"/>
    </row>
    <row r="2" spans="1:7" s="18" customFormat="1" x14ac:dyDescent="0.25">
      <c r="A2" s="245" t="s">
        <v>51</v>
      </c>
      <c r="B2" s="245"/>
      <c r="C2" s="245"/>
      <c r="D2" s="245"/>
      <c r="E2" s="245"/>
      <c r="F2" s="245"/>
      <c r="G2" s="245"/>
    </row>
    <row r="3" spans="1:7" s="18" customFormat="1" x14ac:dyDescent="0.25">
      <c r="A3" s="245" t="s">
        <v>1</v>
      </c>
      <c r="B3" s="245"/>
      <c r="C3" s="245"/>
      <c r="D3" s="245"/>
      <c r="E3" s="245"/>
      <c r="F3" s="245"/>
      <c r="G3" s="245"/>
    </row>
    <row r="5" spans="1:7" ht="55.5" customHeight="1" x14ac:dyDescent="0.25">
      <c r="A5" s="244" t="s">
        <v>98</v>
      </c>
      <c r="B5" s="244"/>
      <c r="C5" s="244"/>
      <c r="D5" s="244"/>
      <c r="E5" s="244"/>
      <c r="F5" s="244"/>
      <c r="G5" s="244"/>
    </row>
    <row r="6" spans="1:7" ht="49.5" customHeight="1" x14ac:dyDescent="0.25">
      <c r="A6" s="248" t="s">
        <v>54</v>
      </c>
      <c r="B6" s="249" t="s">
        <v>55</v>
      </c>
      <c r="C6" s="249" t="s">
        <v>56</v>
      </c>
      <c r="D6" s="249" t="s">
        <v>57</v>
      </c>
      <c r="E6" s="250" t="s">
        <v>58</v>
      </c>
      <c r="F6" s="247" t="s">
        <v>79</v>
      </c>
      <c r="G6" s="247"/>
    </row>
    <row r="7" spans="1:7" ht="41.25" customHeight="1" x14ac:dyDescent="0.25">
      <c r="A7" s="248"/>
      <c r="B7" s="249"/>
      <c r="C7" s="249"/>
      <c r="D7" s="249"/>
      <c r="E7" s="250"/>
      <c r="F7" s="168" t="s">
        <v>59</v>
      </c>
      <c r="G7" s="168" t="s">
        <v>60</v>
      </c>
    </row>
    <row r="8" spans="1:7" s="19" customFormat="1" x14ac:dyDescent="0.25">
      <c r="A8" s="246" t="s">
        <v>65</v>
      </c>
      <c r="B8" s="246"/>
      <c r="C8" s="246"/>
      <c r="D8" s="246"/>
      <c r="E8" s="246"/>
      <c r="F8" s="246"/>
      <c r="G8" s="169"/>
    </row>
    <row r="9" spans="1:7" ht="29.25" customHeight="1" x14ac:dyDescent="0.25">
      <c r="A9" s="170" t="s">
        <v>93</v>
      </c>
      <c r="B9" s="171" t="s">
        <v>94</v>
      </c>
      <c r="C9" s="171" t="s">
        <v>95</v>
      </c>
      <c r="D9" s="242" t="s">
        <v>70</v>
      </c>
      <c r="E9" s="242"/>
      <c r="F9" s="242"/>
      <c r="G9" s="161">
        <f>G11+G39</f>
        <v>3580567.8</v>
      </c>
    </row>
    <row r="10" spans="1:7" ht="24" customHeight="1" x14ac:dyDescent="0.25">
      <c r="A10" s="172" t="s">
        <v>100</v>
      </c>
      <c r="B10" s="242" t="s">
        <v>63</v>
      </c>
      <c r="C10" s="242"/>
      <c r="D10" s="242"/>
      <c r="E10" s="242"/>
      <c r="F10" s="242"/>
      <c r="G10" s="161"/>
    </row>
    <row r="11" spans="1:7" x14ac:dyDescent="0.25">
      <c r="A11" s="243" t="s">
        <v>96</v>
      </c>
      <c r="B11" s="243"/>
      <c r="C11" s="243"/>
      <c r="D11" s="243"/>
      <c r="E11" s="243"/>
      <c r="F11" s="243"/>
      <c r="G11" s="161">
        <f>SUM(G12:G38)</f>
        <v>3509559.8</v>
      </c>
    </row>
    <row r="12" spans="1:7" ht="33" x14ac:dyDescent="0.25">
      <c r="A12" s="173" t="s">
        <v>193</v>
      </c>
      <c r="B12" s="174" t="s">
        <v>160</v>
      </c>
      <c r="C12" s="174" t="s">
        <v>194</v>
      </c>
      <c r="D12" s="174" t="s">
        <v>161</v>
      </c>
      <c r="E12" s="176">
        <v>-38840100</v>
      </c>
      <c r="F12" s="173"/>
      <c r="G12" s="161">
        <v>-38840.1</v>
      </c>
    </row>
    <row r="13" spans="1:7" ht="33" x14ac:dyDescent="0.25">
      <c r="A13" s="173" t="s">
        <v>191</v>
      </c>
      <c r="B13" s="174" t="s">
        <v>160</v>
      </c>
      <c r="C13" s="174" t="s">
        <v>194</v>
      </c>
      <c r="D13" s="174" t="s">
        <v>161</v>
      </c>
      <c r="E13" s="176">
        <v>-54833900</v>
      </c>
      <c r="F13" s="173"/>
      <c r="G13" s="161">
        <v>-54833.9</v>
      </c>
    </row>
    <row r="14" spans="1:7" ht="33" x14ac:dyDescent="0.25">
      <c r="A14" s="173" t="s">
        <v>192</v>
      </c>
      <c r="B14" s="174" t="s">
        <v>160</v>
      </c>
      <c r="C14" s="174" t="s">
        <v>194</v>
      </c>
      <c r="D14" s="174" t="s">
        <v>161</v>
      </c>
      <c r="E14" s="176">
        <v>-65273700</v>
      </c>
      <c r="F14" s="173"/>
      <c r="G14" s="161">
        <v>-65273.7</v>
      </c>
    </row>
    <row r="15" spans="1:7" ht="33" x14ac:dyDescent="0.25">
      <c r="A15" s="173" t="s">
        <v>195</v>
      </c>
      <c r="B15" s="174" t="s">
        <v>160</v>
      </c>
      <c r="C15" s="174" t="s">
        <v>194</v>
      </c>
      <c r="D15" s="174" t="s">
        <v>161</v>
      </c>
      <c r="E15" s="176">
        <v>-222577100</v>
      </c>
      <c r="F15" s="173"/>
      <c r="G15" s="161">
        <v>-222577.1</v>
      </c>
    </row>
    <row r="16" spans="1:7" ht="33" x14ac:dyDescent="0.25">
      <c r="A16" s="173" t="s">
        <v>196</v>
      </c>
      <c r="B16" s="174" t="s">
        <v>160</v>
      </c>
      <c r="C16" s="174" t="s">
        <v>194</v>
      </c>
      <c r="D16" s="174" t="s">
        <v>161</v>
      </c>
      <c r="E16" s="176">
        <v>-948400</v>
      </c>
      <c r="F16" s="173"/>
      <c r="G16" s="161">
        <v>-948.4</v>
      </c>
    </row>
    <row r="17" spans="1:7" ht="33" x14ac:dyDescent="0.25">
      <c r="A17" s="173" t="s">
        <v>197</v>
      </c>
      <c r="B17" s="174" t="s">
        <v>160</v>
      </c>
      <c r="C17" s="174" t="s">
        <v>194</v>
      </c>
      <c r="D17" s="174" t="s">
        <v>161</v>
      </c>
      <c r="E17" s="176">
        <v>-4000000</v>
      </c>
      <c r="F17" s="173"/>
      <c r="G17" s="161">
        <v>-4000</v>
      </c>
    </row>
    <row r="18" spans="1:7" ht="33" x14ac:dyDescent="0.25">
      <c r="A18" s="173" t="s">
        <v>198</v>
      </c>
      <c r="B18" s="174" t="s">
        <v>160</v>
      </c>
      <c r="C18" s="174" t="s">
        <v>194</v>
      </c>
      <c r="D18" s="174" t="s">
        <v>161</v>
      </c>
      <c r="E18" s="176">
        <v>-51107100</v>
      </c>
      <c r="F18" s="173"/>
      <c r="G18" s="161">
        <v>-51107.1</v>
      </c>
    </row>
    <row r="19" spans="1:7" ht="33" x14ac:dyDescent="0.25">
      <c r="A19" s="173" t="s">
        <v>200</v>
      </c>
      <c r="B19" s="174" t="s">
        <v>160</v>
      </c>
      <c r="C19" s="174" t="s">
        <v>194</v>
      </c>
      <c r="D19" s="174" t="s">
        <v>161</v>
      </c>
      <c r="E19" s="176">
        <v>-56937800</v>
      </c>
      <c r="F19" s="173"/>
      <c r="G19" s="161">
        <v>-56937.8</v>
      </c>
    </row>
    <row r="20" spans="1:7" ht="33" x14ac:dyDescent="0.25">
      <c r="A20" s="173" t="s">
        <v>201</v>
      </c>
      <c r="B20" s="174" t="s">
        <v>160</v>
      </c>
      <c r="C20" s="174" t="s">
        <v>194</v>
      </c>
      <c r="D20" s="174" t="s">
        <v>161</v>
      </c>
      <c r="E20" s="176">
        <v>-5000000</v>
      </c>
      <c r="F20" s="173"/>
      <c r="G20" s="161">
        <v>-5000</v>
      </c>
    </row>
    <row r="21" spans="1:7" ht="33" x14ac:dyDescent="0.25">
      <c r="A21" s="173" t="s">
        <v>202</v>
      </c>
      <c r="B21" s="174" t="s">
        <v>160</v>
      </c>
      <c r="C21" s="174" t="s">
        <v>194</v>
      </c>
      <c r="D21" s="174" t="s">
        <v>161</v>
      </c>
      <c r="E21" s="176">
        <v>-68888300</v>
      </c>
      <c r="F21" s="173"/>
      <c r="G21" s="161">
        <v>-68888.3</v>
      </c>
    </row>
    <row r="22" spans="1:7" ht="33" x14ac:dyDescent="0.25">
      <c r="A22" s="173" t="s">
        <v>203</v>
      </c>
      <c r="B22" s="174" t="s">
        <v>160</v>
      </c>
      <c r="C22" s="174" t="s">
        <v>194</v>
      </c>
      <c r="D22" s="174" t="s">
        <v>161</v>
      </c>
      <c r="E22" s="176">
        <v>-316950800</v>
      </c>
      <c r="F22" s="173"/>
      <c r="G22" s="161">
        <v>-316950.8</v>
      </c>
    </row>
    <row r="23" spans="1:7" ht="33" x14ac:dyDescent="0.25">
      <c r="A23" s="173" t="s">
        <v>199</v>
      </c>
      <c r="B23" s="174" t="s">
        <v>160</v>
      </c>
      <c r="C23" s="174" t="s">
        <v>194</v>
      </c>
      <c r="D23" s="174" t="s">
        <v>161</v>
      </c>
      <c r="E23" s="176">
        <v>-23597600</v>
      </c>
      <c r="F23" s="173"/>
      <c r="G23" s="161">
        <v>-23597.599999999999</v>
      </c>
    </row>
    <row r="24" spans="1:7" ht="39.75" customHeight="1" x14ac:dyDescent="0.25">
      <c r="A24" s="175">
        <v>45231177</v>
      </c>
      <c r="B24" s="174" t="s">
        <v>160</v>
      </c>
      <c r="C24" s="174" t="s">
        <v>166</v>
      </c>
      <c r="D24" s="174" t="s">
        <v>161</v>
      </c>
      <c r="E24" s="176">
        <v>2103000</v>
      </c>
      <c r="F24" s="177">
        <v>1</v>
      </c>
      <c r="G24" s="178">
        <v>2103</v>
      </c>
    </row>
    <row r="25" spans="1:7" ht="42.75" customHeight="1" x14ac:dyDescent="0.25">
      <c r="A25" s="175">
        <v>45231177</v>
      </c>
      <c r="B25" s="174" t="s">
        <v>160</v>
      </c>
      <c r="C25" s="174" t="s">
        <v>166</v>
      </c>
      <c r="D25" s="174" t="s">
        <v>161</v>
      </c>
      <c r="E25" s="176">
        <v>32000000</v>
      </c>
      <c r="F25" s="177">
        <v>1</v>
      </c>
      <c r="G25" s="178">
        <v>32000</v>
      </c>
    </row>
    <row r="26" spans="1:7" ht="41.25" customHeight="1" x14ac:dyDescent="0.25">
      <c r="A26" s="175">
        <v>45231177</v>
      </c>
      <c r="B26" s="174" t="s">
        <v>160</v>
      </c>
      <c r="C26" s="174" t="s">
        <v>166</v>
      </c>
      <c r="D26" s="174" t="s">
        <v>161</v>
      </c>
      <c r="E26" s="176">
        <v>440461600</v>
      </c>
      <c r="F26" s="177">
        <v>1</v>
      </c>
      <c r="G26" s="178">
        <v>440461.6</v>
      </c>
    </row>
    <row r="27" spans="1:7" ht="36.75" customHeight="1" x14ac:dyDescent="0.25">
      <c r="A27" s="175">
        <v>45231177</v>
      </c>
      <c r="B27" s="174" t="s">
        <v>160</v>
      </c>
      <c r="C27" s="174" t="s">
        <v>166</v>
      </c>
      <c r="D27" s="174" t="s">
        <v>161</v>
      </c>
      <c r="E27" s="176">
        <v>160500000</v>
      </c>
      <c r="F27" s="177">
        <v>1</v>
      </c>
      <c r="G27" s="178">
        <v>160500</v>
      </c>
    </row>
    <row r="28" spans="1:7" ht="33" x14ac:dyDescent="0.25">
      <c r="A28" s="175">
        <v>45231177</v>
      </c>
      <c r="B28" s="174" t="s">
        <v>160</v>
      </c>
      <c r="C28" s="174" t="s">
        <v>166</v>
      </c>
      <c r="D28" s="174" t="s">
        <v>161</v>
      </c>
      <c r="E28" s="176">
        <v>608300000</v>
      </c>
      <c r="F28" s="177">
        <v>1</v>
      </c>
      <c r="G28" s="178">
        <v>608300</v>
      </c>
    </row>
    <row r="29" spans="1:7" ht="33" x14ac:dyDescent="0.25">
      <c r="A29" s="175">
        <v>45231177</v>
      </c>
      <c r="B29" s="174" t="s">
        <v>160</v>
      </c>
      <c r="C29" s="174" t="s">
        <v>166</v>
      </c>
      <c r="D29" s="174" t="s">
        <v>161</v>
      </c>
      <c r="E29" s="176">
        <v>760000000</v>
      </c>
      <c r="F29" s="177">
        <v>1</v>
      </c>
      <c r="G29" s="178">
        <v>760000</v>
      </c>
    </row>
    <row r="30" spans="1:7" ht="40.5" customHeight="1" x14ac:dyDescent="0.25">
      <c r="A30" s="175">
        <v>45231177</v>
      </c>
      <c r="B30" s="174" t="s">
        <v>160</v>
      </c>
      <c r="C30" s="174" t="s">
        <v>166</v>
      </c>
      <c r="D30" s="174" t="s">
        <v>161</v>
      </c>
      <c r="E30" s="176">
        <v>543150000</v>
      </c>
      <c r="F30" s="177">
        <v>1</v>
      </c>
      <c r="G30" s="178">
        <v>543150</v>
      </c>
    </row>
    <row r="31" spans="1:7" ht="40.5" customHeight="1" x14ac:dyDescent="0.25">
      <c r="A31" s="175">
        <v>45231177</v>
      </c>
      <c r="B31" s="174" t="s">
        <v>160</v>
      </c>
      <c r="C31" s="174" t="s">
        <v>166</v>
      </c>
      <c r="D31" s="174" t="s">
        <v>161</v>
      </c>
      <c r="E31" s="176">
        <v>1785000000</v>
      </c>
      <c r="F31" s="177">
        <v>1</v>
      </c>
      <c r="G31" s="178">
        <v>1785000</v>
      </c>
    </row>
    <row r="32" spans="1:7" ht="57.75" customHeight="1" x14ac:dyDescent="0.25">
      <c r="A32" s="179">
        <v>71241200</v>
      </c>
      <c r="B32" s="180" t="s">
        <v>164</v>
      </c>
      <c r="C32" s="180" t="s">
        <v>165</v>
      </c>
      <c r="D32" s="180" t="s">
        <v>161</v>
      </c>
      <c r="E32" s="176">
        <v>8000000</v>
      </c>
      <c r="F32" s="177">
        <v>1</v>
      </c>
      <c r="G32" s="178">
        <v>8000</v>
      </c>
    </row>
    <row r="33" spans="1:10" ht="49.5" x14ac:dyDescent="0.25">
      <c r="A33" s="179">
        <v>71241200</v>
      </c>
      <c r="B33" s="180" t="s">
        <v>164</v>
      </c>
      <c r="C33" s="180" t="s">
        <v>165</v>
      </c>
      <c r="D33" s="180" t="s">
        <v>161</v>
      </c>
      <c r="E33" s="176">
        <v>6000000</v>
      </c>
      <c r="F33" s="177">
        <v>1</v>
      </c>
      <c r="G33" s="178">
        <v>6000</v>
      </c>
    </row>
    <row r="34" spans="1:10" ht="49.5" x14ac:dyDescent="0.25">
      <c r="A34" s="179">
        <v>71241200</v>
      </c>
      <c r="B34" s="180" t="s">
        <v>164</v>
      </c>
      <c r="C34" s="180" t="s">
        <v>165</v>
      </c>
      <c r="D34" s="180" t="s">
        <v>161</v>
      </c>
      <c r="E34" s="176">
        <v>11000000</v>
      </c>
      <c r="F34" s="177">
        <v>1</v>
      </c>
      <c r="G34" s="178">
        <v>11000</v>
      </c>
    </row>
    <row r="35" spans="1:10" ht="49.5" x14ac:dyDescent="0.25">
      <c r="A35" s="179">
        <v>71241200</v>
      </c>
      <c r="B35" s="180" t="s">
        <v>164</v>
      </c>
      <c r="C35" s="180" t="s">
        <v>165</v>
      </c>
      <c r="D35" s="180" t="s">
        <v>161</v>
      </c>
      <c r="E35" s="176">
        <v>8000000</v>
      </c>
      <c r="F35" s="177">
        <v>1</v>
      </c>
      <c r="G35" s="178">
        <v>8000</v>
      </c>
    </row>
    <row r="36" spans="1:10" ht="49.5" x14ac:dyDescent="0.25">
      <c r="A36" s="179">
        <v>71241200</v>
      </c>
      <c r="B36" s="180" t="s">
        <v>164</v>
      </c>
      <c r="C36" s="180" t="s">
        <v>165</v>
      </c>
      <c r="D36" s="180" t="s">
        <v>161</v>
      </c>
      <c r="E36" s="176">
        <v>22000000</v>
      </c>
      <c r="F36" s="177">
        <v>1</v>
      </c>
      <c r="G36" s="178">
        <v>22000</v>
      </c>
    </row>
    <row r="37" spans="1:10" ht="49.5" x14ac:dyDescent="0.25">
      <c r="A37" s="179">
        <v>71241200</v>
      </c>
      <c r="B37" s="180" t="s">
        <v>164</v>
      </c>
      <c r="C37" s="180" t="s">
        <v>165</v>
      </c>
      <c r="D37" s="180" t="s">
        <v>161</v>
      </c>
      <c r="E37" s="176">
        <v>17000000</v>
      </c>
      <c r="F37" s="177">
        <v>1</v>
      </c>
      <c r="G37" s="178">
        <v>17000</v>
      </c>
    </row>
    <row r="38" spans="1:10" ht="49.5" x14ac:dyDescent="0.25">
      <c r="A38" s="179">
        <v>71241200</v>
      </c>
      <c r="B38" s="180" t="s">
        <v>164</v>
      </c>
      <c r="C38" s="180" t="s">
        <v>165</v>
      </c>
      <c r="D38" s="180" t="s">
        <v>161</v>
      </c>
      <c r="E38" s="176">
        <v>15000000</v>
      </c>
      <c r="F38" s="177">
        <v>1</v>
      </c>
      <c r="G38" s="178">
        <v>15000</v>
      </c>
      <c r="J38" s="36"/>
    </row>
    <row r="39" spans="1:10" x14ac:dyDescent="0.25">
      <c r="A39" s="243" t="s">
        <v>99</v>
      </c>
      <c r="B39" s="243"/>
      <c r="C39" s="243"/>
      <c r="D39" s="243"/>
      <c r="E39" s="243"/>
      <c r="F39" s="243"/>
      <c r="G39" s="169">
        <f>SUM(G40:G53)</f>
        <v>71008</v>
      </c>
    </row>
    <row r="40" spans="1:10" ht="36.75" customHeight="1" x14ac:dyDescent="0.25">
      <c r="A40" s="175">
        <v>71351540</v>
      </c>
      <c r="B40" s="174" t="s">
        <v>162</v>
      </c>
      <c r="C40" s="174" t="s">
        <v>166</v>
      </c>
      <c r="D40" s="174" t="s">
        <v>161</v>
      </c>
      <c r="E40" s="177">
        <v>300000</v>
      </c>
      <c r="F40" s="177">
        <v>1</v>
      </c>
      <c r="G40" s="178">
        <v>300</v>
      </c>
    </row>
    <row r="41" spans="1:10" ht="36.75" customHeight="1" x14ac:dyDescent="0.25">
      <c r="A41" s="175">
        <v>71351540</v>
      </c>
      <c r="B41" s="174" t="s">
        <v>162</v>
      </c>
      <c r="C41" s="174" t="s">
        <v>166</v>
      </c>
      <c r="D41" s="174" t="s">
        <v>161</v>
      </c>
      <c r="E41" s="177">
        <v>6360000</v>
      </c>
      <c r="F41" s="177">
        <v>1</v>
      </c>
      <c r="G41" s="178">
        <v>6360</v>
      </c>
    </row>
    <row r="42" spans="1:10" ht="36.75" customHeight="1" x14ac:dyDescent="0.25">
      <c r="A42" s="175">
        <v>71351540</v>
      </c>
      <c r="B42" s="174" t="s">
        <v>162</v>
      </c>
      <c r="C42" s="174" t="s">
        <v>166</v>
      </c>
      <c r="D42" s="174" t="s">
        <v>161</v>
      </c>
      <c r="E42" s="177">
        <v>923000</v>
      </c>
      <c r="F42" s="177">
        <v>1</v>
      </c>
      <c r="G42" s="178">
        <v>923</v>
      </c>
    </row>
    <row r="43" spans="1:10" ht="36.75" customHeight="1" x14ac:dyDescent="0.25">
      <c r="A43" s="175">
        <v>71351540</v>
      </c>
      <c r="B43" s="174" t="s">
        <v>162</v>
      </c>
      <c r="C43" s="174" t="s">
        <v>166</v>
      </c>
      <c r="D43" s="174" t="s">
        <v>161</v>
      </c>
      <c r="E43" s="177">
        <v>4050000</v>
      </c>
      <c r="F43" s="177">
        <v>1</v>
      </c>
      <c r="G43" s="178">
        <v>4050</v>
      </c>
    </row>
    <row r="44" spans="1:10" ht="36.75" customHeight="1" x14ac:dyDescent="0.25">
      <c r="A44" s="175">
        <v>71351540</v>
      </c>
      <c r="B44" s="174" t="s">
        <v>162</v>
      </c>
      <c r="C44" s="174" t="s">
        <v>166</v>
      </c>
      <c r="D44" s="174" t="s">
        <v>161</v>
      </c>
      <c r="E44" s="177">
        <v>8500000</v>
      </c>
      <c r="F44" s="177">
        <v>1</v>
      </c>
      <c r="G44" s="178">
        <v>8500</v>
      </c>
    </row>
    <row r="45" spans="1:10" ht="36.75" customHeight="1" x14ac:dyDescent="0.25">
      <c r="A45" s="175">
        <v>71351540</v>
      </c>
      <c r="B45" s="174" t="s">
        <v>162</v>
      </c>
      <c r="C45" s="174" t="s">
        <v>166</v>
      </c>
      <c r="D45" s="174" t="s">
        <v>161</v>
      </c>
      <c r="E45" s="177">
        <v>6500000</v>
      </c>
      <c r="F45" s="177">
        <v>1</v>
      </c>
      <c r="G45" s="178">
        <v>6500</v>
      </c>
    </row>
    <row r="46" spans="1:10" ht="36.75" customHeight="1" x14ac:dyDescent="0.25">
      <c r="A46" s="175">
        <v>71351540</v>
      </c>
      <c r="B46" s="174" t="s">
        <v>162</v>
      </c>
      <c r="C46" s="174" t="s">
        <v>166</v>
      </c>
      <c r="D46" s="174" t="s">
        <v>161</v>
      </c>
      <c r="E46" s="177">
        <v>15500000</v>
      </c>
      <c r="F46" s="177">
        <v>1</v>
      </c>
      <c r="G46" s="178">
        <v>15500</v>
      </c>
    </row>
    <row r="47" spans="1:10" ht="35.25" customHeight="1" x14ac:dyDescent="0.25">
      <c r="A47" s="181">
        <v>98111140</v>
      </c>
      <c r="B47" s="182" t="s">
        <v>163</v>
      </c>
      <c r="C47" s="174" t="s">
        <v>167</v>
      </c>
      <c r="D47" s="174" t="s">
        <v>161</v>
      </c>
      <c r="E47" s="177">
        <v>263000</v>
      </c>
      <c r="F47" s="177">
        <v>1</v>
      </c>
      <c r="G47" s="178">
        <v>263</v>
      </c>
    </row>
    <row r="48" spans="1:10" ht="33" x14ac:dyDescent="0.25">
      <c r="A48" s="181">
        <v>98111140</v>
      </c>
      <c r="B48" s="182" t="s">
        <v>163</v>
      </c>
      <c r="C48" s="174" t="s">
        <v>167</v>
      </c>
      <c r="D48" s="174" t="s">
        <v>161</v>
      </c>
      <c r="E48" s="177">
        <v>2935000</v>
      </c>
      <c r="F48" s="177">
        <v>1</v>
      </c>
      <c r="G48" s="178">
        <v>2935</v>
      </c>
    </row>
    <row r="49" spans="1:7" ht="33" x14ac:dyDescent="0.25">
      <c r="A49" s="181">
        <v>98111140</v>
      </c>
      <c r="B49" s="182" t="s">
        <v>163</v>
      </c>
      <c r="C49" s="174" t="s">
        <v>167</v>
      </c>
      <c r="D49" s="174" t="s">
        <v>161</v>
      </c>
      <c r="E49" s="177">
        <v>1066000</v>
      </c>
      <c r="F49" s="177">
        <v>1</v>
      </c>
      <c r="G49" s="178">
        <v>1066</v>
      </c>
    </row>
    <row r="50" spans="1:7" ht="33" x14ac:dyDescent="0.25">
      <c r="A50" s="181">
        <v>98111140</v>
      </c>
      <c r="B50" s="182" t="s">
        <v>163</v>
      </c>
      <c r="C50" s="174" t="s">
        <v>167</v>
      </c>
      <c r="D50" s="174" t="s">
        <v>161</v>
      </c>
      <c r="E50" s="177">
        <v>4052000</v>
      </c>
      <c r="F50" s="177">
        <v>1</v>
      </c>
      <c r="G50" s="178">
        <v>4052</v>
      </c>
    </row>
    <row r="51" spans="1:7" ht="33" x14ac:dyDescent="0.25">
      <c r="A51" s="181">
        <v>98111140</v>
      </c>
      <c r="B51" s="182" t="s">
        <v>163</v>
      </c>
      <c r="C51" s="174" t="s">
        <v>167</v>
      </c>
      <c r="D51" s="174" t="s">
        <v>161</v>
      </c>
      <c r="E51" s="177">
        <v>5059000</v>
      </c>
      <c r="F51" s="177">
        <v>1</v>
      </c>
      <c r="G51" s="178">
        <v>5059</v>
      </c>
    </row>
    <row r="52" spans="1:7" ht="33" x14ac:dyDescent="0.25">
      <c r="A52" s="181">
        <v>98111140</v>
      </c>
      <c r="B52" s="182" t="s">
        <v>163</v>
      </c>
      <c r="C52" s="174" t="s">
        <v>167</v>
      </c>
      <c r="D52" s="174" t="s">
        <v>161</v>
      </c>
      <c r="E52" s="177">
        <v>3600000</v>
      </c>
      <c r="F52" s="177">
        <v>1</v>
      </c>
      <c r="G52" s="178">
        <v>3600</v>
      </c>
    </row>
    <row r="53" spans="1:7" ht="33" x14ac:dyDescent="0.25">
      <c r="A53" s="181">
        <v>98111140</v>
      </c>
      <c r="B53" s="182" t="s">
        <v>163</v>
      </c>
      <c r="C53" s="174" t="s">
        <v>167</v>
      </c>
      <c r="D53" s="174" t="s">
        <v>161</v>
      </c>
      <c r="E53" s="177">
        <v>11900000</v>
      </c>
      <c r="F53" s="177">
        <v>1</v>
      </c>
      <c r="G53" s="178">
        <v>11900</v>
      </c>
    </row>
  </sheetData>
  <mergeCells count="15">
    <mergeCell ref="D9:F9"/>
    <mergeCell ref="B10:F10"/>
    <mergeCell ref="A39:F39"/>
    <mergeCell ref="A5:G5"/>
    <mergeCell ref="A1:G1"/>
    <mergeCell ref="A2:G2"/>
    <mergeCell ref="A3:G3"/>
    <mergeCell ref="A8:F8"/>
    <mergeCell ref="F6:G6"/>
    <mergeCell ref="A6:A7"/>
    <mergeCell ref="B6:B7"/>
    <mergeCell ref="C6:C7"/>
    <mergeCell ref="D6:D7"/>
    <mergeCell ref="E6:E7"/>
    <mergeCell ref="A11:F11"/>
  </mergeCells>
  <pageMargins left="0.28000000000000003" right="0.25" top="0.75" bottom="0.75" header="0.3" footer="0.3"/>
  <pageSetup paperSize="9" orientation="landscape" horizontalDpi="4294967295" verticalDpi="4294967295" r:id="rId1"/>
  <ignoredErrors>
    <ignoredError sqref="G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view="pageBreakPreview" zoomScale="60" zoomScaleNormal="100" workbookViewId="0">
      <selection activeCell="C6" sqref="C6:D6"/>
    </sheetView>
  </sheetViews>
  <sheetFormatPr defaultRowHeight="16.5" x14ac:dyDescent="0.3"/>
  <cols>
    <col min="1" max="1" width="9.140625" style="120"/>
    <col min="2" max="2" width="50.5703125" style="120" customWidth="1"/>
    <col min="3" max="4" width="19.28515625" style="120" customWidth="1"/>
    <col min="5" max="16384" width="9.140625" style="120"/>
  </cols>
  <sheetData>
    <row r="1" spans="2:4" x14ac:dyDescent="0.3">
      <c r="B1" s="184" t="s">
        <v>5</v>
      </c>
      <c r="C1" s="184"/>
      <c r="D1" s="184"/>
    </row>
    <row r="2" spans="2:4" x14ac:dyDescent="0.3">
      <c r="B2" s="184" t="s">
        <v>0</v>
      </c>
      <c r="C2" s="184"/>
      <c r="D2" s="184"/>
    </row>
    <row r="3" spans="2:4" ht="27.75" customHeight="1" x14ac:dyDescent="0.3">
      <c r="B3" s="184" t="s">
        <v>1</v>
      </c>
      <c r="C3" s="184"/>
      <c r="D3" s="184"/>
    </row>
    <row r="4" spans="2:4" ht="88.5" customHeight="1" x14ac:dyDescent="0.3">
      <c r="B4" s="185" t="s">
        <v>209</v>
      </c>
      <c r="C4" s="185"/>
      <c r="D4" s="185"/>
    </row>
    <row r="5" spans="2:4" x14ac:dyDescent="0.3">
      <c r="B5" s="7"/>
      <c r="C5" s="7"/>
      <c r="D5" s="98" t="s">
        <v>36</v>
      </c>
    </row>
    <row r="6" spans="2:4" ht="46.5" customHeight="1" x14ac:dyDescent="0.3">
      <c r="B6" s="186" t="s">
        <v>210</v>
      </c>
      <c r="C6" s="187" t="s">
        <v>223</v>
      </c>
      <c r="D6" s="188"/>
    </row>
    <row r="7" spans="2:4" x14ac:dyDescent="0.3">
      <c r="B7" s="186"/>
      <c r="C7" s="130" t="s">
        <v>19</v>
      </c>
      <c r="D7" s="130" t="s">
        <v>211</v>
      </c>
    </row>
    <row r="8" spans="2:4" ht="27" customHeight="1" x14ac:dyDescent="0.3">
      <c r="B8" s="121" t="s">
        <v>212</v>
      </c>
      <c r="C8" s="122"/>
      <c r="D8" s="122">
        <v>2890144.9</v>
      </c>
    </row>
    <row r="9" spans="2:4" x14ac:dyDescent="0.3">
      <c r="B9" s="123" t="s">
        <v>213</v>
      </c>
      <c r="C9" s="124"/>
      <c r="D9" s="124"/>
    </row>
    <row r="10" spans="2:4" ht="35.25" customHeight="1" x14ac:dyDescent="0.3">
      <c r="B10" s="121" t="s">
        <v>214</v>
      </c>
      <c r="C10" s="122"/>
      <c r="D10" s="122">
        <v>2890144.9</v>
      </c>
    </row>
  </sheetData>
  <mergeCells count="6">
    <mergeCell ref="B1:D1"/>
    <mergeCell ref="B2:D2"/>
    <mergeCell ref="B3:D3"/>
    <mergeCell ref="B4:D4"/>
    <mergeCell ref="B6:B7"/>
    <mergeCell ref="C6:D6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="60" zoomScaleNormal="100" workbookViewId="0">
      <selection activeCell="D7" sqref="D7"/>
    </sheetView>
  </sheetViews>
  <sheetFormatPr defaultRowHeight="17.25" x14ac:dyDescent="0.25"/>
  <cols>
    <col min="1" max="1" width="6.5703125" style="10" bestFit="1" customWidth="1"/>
    <col min="2" max="2" width="6.7109375" style="10" bestFit="1" customWidth="1"/>
    <col min="3" max="3" width="72" style="6" customWidth="1"/>
    <col min="4" max="4" width="19.7109375" style="16" customWidth="1"/>
    <col min="5" max="5" width="12.85546875" style="16" bestFit="1" customWidth="1"/>
    <col min="6" max="6" width="13.5703125" style="16" customWidth="1"/>
    <col min="7" max="8" width="15.5703125" style="16" customWidth="1"/>
    <col min="9" max="9" width="7.28515625" style="6" customWidth="1"/>
    <col min="10" max="10" width="12.85546875" style="6" bestFit="1" customWidth="1"/>
    <col min="11" max="11" width="13.85546875" style="6" bestFit="1" customWidth="1"/>
    <col min="12" max="13" width="9.140625" style="6"/>
    <col min="14" max="14" width="19.42578125" style="6" customWidth="1"/>
    <col min="15" max="16384" width="9.140625" style="6"/>
  </cols>
  <sheetData>
    <row r="1" spans="1:9" ht="16.5" customHeight="1" x14ac:dyDescent="0.25">
      <c r="A1" s="184" t="s">
        <v>10</v>
      </c>
      <c r="B1" s="184"/>
      <c r="C1" s="184"/>
      <c r="D1" s="184"/>
      <c r="E1" s="100"/>
      <c r="F1" s="100"/>
      <c r="G1" s="100"/>
      <c r="H1" s="100"/>
      <c r="I1" s="101"/>
    </row>
    <row r="2" spans="1:9" ht="16.5" customHeight="1" x14ac:dyDescent="0.25">
      <c r="A2" s="184" t="s">
        <v>0</v>
      </c>
      <c r="B2" s="184"/>
      <c r="C2" s="184"/>
      <c r="D2" s="184"/>
      <c r="E2" s="100"/>
      <c r="F2" s="100"/>
      <c r="G2" s="100"/>
      <c r="H2" s="100"/>
      <c r="I2" s="101"/>
    </row>
    <row r="3" spans="1:9" ht="16.5" customHeight="1" x14ac:dyDescent="0.25">
      <c r="A3" s="184" t="s">
        <v>1</v>
      </c>
      <c r="B3" s="184"/>
      <c r="C3" s="184"/>
      <c r="D3" s="184"/>
      <c r="E3" s="100"/>
      <c r="F3" s="100"/>
      <c r="G3" s="100"/>
      <c r="H3" s="100"/>
      <c r="I3" s="101"/>
    </row>
    <row r="4" spans="1:9" ht="93" customHeight="1" x14ac:dyDescent="0.25">
      <c r="A4" s="185" t="s">
        <v>188</v>
      </c>
      <c r="B4" s="185"/>
      <c r="C4" s="185"/>
      <c r="D4" s="185"/>
      <c r="E4" s="99"/>
      <c r="F4" s="99"/>
      <c r="G4" s="99"/>
      <c r="H4" s="99"/>
    </row>
    <row r="5" spans="1:9" ht="93" customHeight="1" x14ac:dyDescent="0.25">
      <c r="A5" s="183"/>
      <c r="B5" s="183"/>
      <c r="C5" s="183"/>
      <c r="D5" s="98" t="s">
        <v>36</v>
      </c>
      <c r="E5" s="99"/>
      <c r="F5" s="99"/>
      <c r="G5" s="99"/>
      <c r="H5" s="99"/>
    </row>
    <row r="6" spans="1:9" s="103" customFormat="1" ht="118.5" customHeight="1" x14ac:dyDescent="0.25">
      <c r="A6" s="192" t="s">
        <v>169</v>
      </c>
      <c r="B6" s="193"/>
      <c r="C6" s="106" t="s">
        <v>176</v>
      </c>
      <c r="D6" s="106" t="s">
        <v>64</v>
      </c>
    </row>
    <row r="7" spans="1:9" s="103" customFormat="1" ht="34.5" customHeight="1" x14ac:dyDescent="0.25">
      <c r="A7" s="102"/>
      <c r="B7" s="102"/>
      <c r="C7" s="108" t="s">
        <v>65</v>
      </c>
      <c r="D7" s="104"/>
    </row>
    <row r="8" spans="1:9" s="103" customFormat="1" ht="16.5" x14ac:dyDescent="0.25">
      <c r="A8" s="102" t="s">
        <v>71</v>
      </c>
      <c r="B8" s="102"/>
      <c r="C8" s="105" t="s">
        <v>170</v>
      </c>
      <c r="D8" s="107"/>
    </row>
    <row r="9" spans="1:9" s="103" customFormat="1" ht="16.5" x14ac:dyDescent="0.25">
      <c r="A9" s="102"/>
      <c r="B9" s="102"/>
      <c r="C9" s="102" t="s">
        <v>72</v>
      </c>
      <c r="D9" s="119">
        <f>+D15+D21</f>
        <v>2890144.9</v>
      </c>
    </row>
    <row r="10" spans="1:9" s="103" customFormat="1" ht="16.5" x14ac:dyDescent="0.25">
      <c r="A10" s="102"/>
      <c r="B10" s="102"/>
      <c r="C10" s="105" t="s">
        <v>171</v>
      </c>
      <c r="D10" s="102"/>
    </row>
    <row r="11" spans="1:9" s="103" customFormat="1" ht="33" x14ac:dyDescent="0.25">
      <c r="A11" s="102"/>
      <c r="B11" s="102"/>
      <c r="C11" s="102" t="s">
        <v>177</v>
      </c>
      <c r="D11" s="102"/>
    </row>
    <row r="12" spans="1:9" s="103" customFormat="1" ht="16.5" x14ac:dyDescent="0.25">
      <c r="A12" s="102"/>
      <c r="B12" s="102"/>
      <c r="C12" s="105" t="s">
        <v>172</v>
      </c>
      <c r="D12" s="102"/>
    </row>
    <row r="13" spans="1:9" s="103" customFormat="1" ht="49.5" x14ac:dyDescent="0.25">
      <c r="A13" s="102"/>
      <c r="B13" s="102"/>
      <c r="C13" s="102" t="s">
        <v>178</v>
      </c>
      <c r="D13" s="102"/>
    </row>
    <row r="14" spans="1:9" s="103" customFormat="1" ht="19.5" customHeight="1" x14ac:dyDescent="0.25">
      <c r="A14" s="189" t="s">
        <v>179</v>
      </c>
      <c r="B14" s="190"/>
      <c r="C14" s="190"/>
      <c r="D14" s="191"/>
    </row>
    <row r="15" spans="1:9" s="103" customFormat="1" ht="16.5" x14ac:dyDescent="0.25">
      <c r="A15" s="102"/>
      <c r="B15" s="102">
        <v>11001</v>
      </c>
      <c r="C15" s="105" t="s">
        <v>173</v>
      </c>
      <c r="D15" s="107">
        <v>-400000</v>
      </c>
    </row>
    <row r="16" spans="1:9" s="103" customFormat="1" ht="53.25" customHeight="1" x14ac:dyDescent="0.25">
      <c r="A16" s="102"/>
      <c r="B16" s="102"/>
      <c r="C16" s="102" t="s">
        <v>102</v>
      </c>
      <c r="D16" s="102"/>
    </row>
    <row r="17" spans="1:4" s="103" customFormat="1" ht="16.5" x14ac:dyDescent="0.25">
      <c r="A17" s="102"/>
      <c r="B17" s="102"/>
      <c r="C17" s="105" t="s">
        <v>174</v>
      </c>
      <c r="D17" s="102"/>
    </row>
    <row r="18" spans="1:4" s="103" customFormat="1" ht="49.5" x14ac:dyDescent="0.25">
      <c r="A18" s="102"/>
      <c r="B18" s="102"/>
      <c r="C18" s="102" t="s">
        <v>149</v>
      </c>
      <c r="D18" s="102"/>
    </row>
    <row r="19" spans="1:4" s="103" customFormat="1" ht="16.5" x14ac:dyDescent="0.25">
      <c r="A19" s="102"/>
      <c r="B19" s="102"/>
      <c r="C19" s="105" t="s">
        <v>180</v>
      </c>
      <c r="D19" s="102"/>
    </row>
    <row r="20" spans="1:4" s="103" customFormat="1" ht="16.5" x14ac:dyDescent="0.25">
      <c r="A20" s="102"/>
      <c r="B20" s="102"/>
      <c r="C20" s="102" t="s">
        <v>175</v>
      </c>
      <c r="D20" s="102"/>
    </row>
    <row r="21" spans="1:4" s="103" customFormat="1" ht="16.5" x14ac:dyDescent="0.25">
      <c r="A21" s="102"/>
      <c r="B21" s="102">
        <v>21001</v>
      </c>
      <c r="C21" s="105" t="s">
        <v>173</v>
      </c>
      <c r="D21" s="107">
        <v>3290144.9</v>
      </c>
    </row>
    <row r="22" spans="1:4" s="103" customFormat="1" ht="16.5" x14ac:dyDescent="0.25">
      <c r="A22" s="102"/>
      <c r="B22" s="102"/>
      <c r="C22" s="102" t="s">
        <v>74</v>
      </c>
      <c r="D22" s="102"/>
    </row>
    <row r="23" spans="1:4" s="103" customFormat="1" ht="16.5" x14ac:dyDescent="0.25">
      <c r="A23" s="102"/>
      <c r="B23" s="102"/>
      <c r="C23" s="105" t="s">
        <v>174</v>
      </c>
      <c r="D23" s="102"/>
    </row>
    <row r="24" spans="1:4" s="103" customFormat="1" ht="49.5" x14ac:dyDescent="0.25">
      <c r="A24" s="102"/>
      <c r="B24" s="102"/>
      <c r="C24" s="102" t="s">
        <v>189</v>
      </c>
      <c r="D24" s="102"/>
    </row>
    <row r="25" spans="1:4" s="103" customFormat="1" ht="16.5" x14ac:dyDescent="0.25">
      <c r="A25" s="102"/>
      <c r="B25" s="102"/>
      <c r="C25" s="105" t="s">
        <v>180</v>
      </c>
      <c r="D25" s="102"/>
    </row>
    <row r="26" spans="1:4" s="103" customFormat="1" ht="33" x14ac:dyDescent="0.25">
      <c r="A26" s="102"/>
      <c r="B26" s="102"/>
      <c r="C26" s="102" t="s">
        <v>181</v>
      </c>
      <c r="D26" s="102"/>
    </row>
  </sheetData>
  <mergeCells count="6">
    <mergeCell ref="A14:D14"/>
    <mergeCell ref="A4:D4"/>
    <mergeCell ref="A1:D1"/>
    <mergeCell ref="A2:D2"/>
    <mergeCell ref="A3:D3"/>
    <mergeCell ref="A6:B6"/>
  </mergeCells>
  <printOptions horizontalCentered="1"/>
  <pageMargins left="0.17" right="0.17" top="0.28999999999999998" bottom="0.46" header="0.17" footer="0.18"/>
  <pageSetup paperSize="9" scale="93" firstPageNumber="2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view="pageBreakPreview" zoomScale="60" zoomScaleNormal="100" workbookViewId="0">
      <selection activeCell="D7" sqref="D7:E7"/>
    </sheetView>
  </sheetViews>
  <sheetFormatPr defaultRowHeight="17.25" x14ac:dyDescent="0.25"/>
  <cols>
    <col min="1" max="1" width="9.5703125" style="10" customWidth="1"/>
    <col min="2" max="2" width="12.85546875" style="10" customWidth="1"/>
    <col min="3" max="3" width="57.42578125" style="6" customWidth="1"/>
    <col min="4" max="4" width="13.42578125" style="25" customWidth="1"/>
    <col min="5" max="5" width="22.7109375" style="6" customWidth="1"/>
    <col min="6" max="6" width="9.140625" style="6"/>
    <col min="7" max="7" width="12.28515625" style="6" bestFit="1" customWidth="1"/>
    <col min="8" max="8" width="16.28515625" style="6" bestFit="1" customWidth="1"/>
    <col min="9" max="9" width="16" style="6" customWidth="1"/>
    <col min="10" max="16384" width="9.140625" style="6"/>
  </cols>
  <sheetData>
    <row r="1" spans="1:5" x14ac:dyDescent="0.25">
      <c r="A1" s="199" t="s">
        <v>182</v>
      </c>
      <c r="B1" s="199"/>
      <c r="C1" s="199"/>
      <c r="D1" s="199"/>
      <c r="E1" s="199"/>
    </row>
    <row r="2" spans="1:5" x14ac:dyDescent="0.25">
      <c r="A2" s="199" t="s">
        <v>0</v>
      </c>
      <c r="B2" s="199"/>
      <c r="C2" s="199"/>
      <c r="D2" s="199"/>
      <c r="E2" s="199"/>
    </row>
    <row r="3" spans="1:5" x14ac:dyDescent="0.25">
      <c r="A3" s="199" t="s">
        <v>1</v>
      </c>
      <c r="B3" s="199"/>
      <c r="C3" s="199"/>
      <c r="D3" s="199"/>
      <c r="E3" s="199"/>
    </row>
    <row r="4" spans="1:5" x14ac:dyDescent="0.25">
      <c r="A4" s="200"/>
      <c r="B4" s="200"/>
      <c r="C4" s="200"/>
      <c r="D4" s="200"/>
      <c r="E4" s="200"/>
    </row>
    <row r="5" spans="1:5" ht="85.5" customHeight="1" x14ac:dyDescent="0.25">
      <c r="A5" s="201" t="s">
        <v>183</v>
      </c>
      <c r="B5" s="201"/>
      <c r="C5" s="201"/>
      <c r="D5" s="201"/>
      <c r="E5" s="201"/>
    </row>
    <row r="6" spans="1:5" x14ac:dyDescent="0.25">
      <c r="A6" s="7"/>
      <c r="B6" s="7"/>
      <c r="C6" s="71"/>
      <c r="E6" s="125" t="s">
        <v>36</v>
      </c>
    </row>
    <row r="7" spans="1:5" s="9" customFormat="1" ht="54.75" customHeight="1" x14ac:dyDescent="0.25">
      <c r="A7" s="194" t="s">
        <v>37</v>
      </c>
      <c r="B7" s="194"/>
      <c r="C7" s="195" t="s">
        <v>38</v>
      </c>
      <c r="D7" s="197" t="s">
        <v>221</v>
      </c>
      <c r="E7" s="198"/>
    </row>
    <row r="8" spans="1:5" s="9" customFormat="1" ht="13.5" x14ac:dyDescent="0.25">
      <c r="A8" s="126" t="s">
        <v>40</v>
      </c>
      <c r="B8" s="126" t="s">
        <v>41</v>
      </c>
      <c r="C8" s="196"/>
      <c r="D8" s="127" t="s">
        <v>19</v>
      </c>
      <c r="E8" s="128" t="s">
        <v>20</v>
      </c>
    </row>
    <row r="9" spans="1:5" s="112" customFormat="1" ht="33" x14ac:dyDescent="0.25">
      <c r="A9" s="109">
        <v>1049</v>
      </c>
      <c r="B9" s="109"/>
      <c r="C9" s="110" t="s">
        <v>184</v>
      </c>
      <c r="D9" s="111"/>
      <c r="E9" s="111"/>
    </row>
    <row r="10" spans="1:5" s="113" customFormat="1" ht="66.75" customHeight="1" x14ac:dyDescent="0.25">
      <c r="A10" s="109"/>
      <c r="B10" s="109">
        <v>11001</v>
      </c>
      <c r="C10" s="110" t="s">
        <v>185</v>
      </c>
      <c r="D10" s="111"/>
      <c r="E10" s="111">
        <f>+E11</f>
        <v>-400000</v>
      </c>
    </row>
    <row r="11" spans="1:5" s="112" customFormat="1" ht="25.5" customHeight="1" x14ac:dyDescent="0.25">
      <c r="A11" s="114"/>
      <c r="B11" s="115"/>
      <c r="C11" s="116" t="s">
        <v>186</v>
      </c>
      <c r="D11" s="117"/>
      <c r="E11" s="118">
        <v>-400000</v>
      </c>
    </row>
  </sheetData>
  <mergeCells count="8">
    <mergeCell ref="A7:B7"/>
    <mergeCell ref="C7:C8"/>
    <mergeCell ref="D7:E7"/>
    <mergeCell ref="A1:E1"/>
    <mergeCell ref="A2:E2"/>
    <mergeCell ref="A3:E3"/>
    <mergeCell ref="A4:E4"/>
    <mergeCell ref="A5:E5"/>
  </mergeCells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topLeftCell="A43" zoomScale="60" zoomScaleNormal="100" workbookViewId="0">
      <selection activeCell="A2" sqref="A2:H2"/>
    </sheetView>
  </sheetViews>
  <sheetFormatPr defaultRowHeight="17.25" x14ac:dyDescent="0.25"/>
  <cols>
    <col min="1" max="1" width="7.42578125" style="10" customWidth="1"/>
    <col min="2" max="2" width="8.7109375" style="10" customWidth="1"/>
    <col min="3" max="3" width="56.5703125" style="6" customWidth="1"/>
    <col min="4" max="4" width="19.42578125" style="16" customWidth="1"/>
    <col min="5" max="5" width="17.85546875" style="16" customWidth="1"/>
    <col min="6" max="6" width="18.7109375" style="16" bestFit="1" customWidth="1"/>
    <col min="7" max="8" width="15.5703125" style="16" customWidth="1"/>
    <col min="9" max="9" width="7.28515625" style="6" customWidth="1"/>
    <col min="10" max="10" width="12.85546875" style="6" bestFit="1" customWidth="1"/>
    <col min="11" max="11" width="13.85546875" style="6" bestFit="1" customWidth="1"/>
    <col min="12" max="13" width="9.140625" style="6"/>
    <col min="14" max="14" width="19.42578125" style="6" customWidth="1"/>
    <col min="15" max="16384" width="9.140625" style="6"/>
  </cols>
  <sheetData>
    <row r="1" spans="1:11" ht="16.5" customHeight="1" x14ac:dyDescent="0.25">
      <c r="A1" s="199" t="s">
        <v>187</v>
      </c>
      <c r="B1" s="199"/>
      <c r="C1" s="199"/>
      <c r="D1" s="199"/>
      <c r="E1" s="199"/>
      <c r="F1" s="199"/>
      <c r="G1" s="199"/>
      <c r="H1" s="199"/>
      <c r="I1" s="3"/>
    </row>
    <row r="2" spans="1:11" ht="16.5" customHeight="1" x14ac:dyDescent="0.25">
      <c r="A2" s="199" t="s">
        <v>0</v>
      </c>
      <c r="B2" s="199"/>
      <c r="C2" s="199"/>
      <c r="D2" s="199"/>
      <c r="E2" s="199"/>
      <c r="F2" s="199"/>
      <c r="G2" s="199"/>
      <c r="H2" s="199"/>
      <c r="I2" s="3"/>
    </row>
    <row r="3" spans="1:11" ht="16.5" customHeight="1" x14ac:dyDescent="0.25">
      <c r="A3" s="199" t="s">
        <v>1</v>
      </c>
      <c r="B3" s="199"/>
      <c r="C3" s="199"/>
      <c r="D3" s="199"/>
      <c r="E3" s="199"/>
      <c r="F3" s="199"/>
      <c r="G3" s="199"/>
      <c r="H3" s="199"/>
      <c r="I3" s="3"/>
    </row>
    <row r="4" spans="1:11" ht="52.5" customHeight="1" x14ac:dyDescent="0.25">
      <c r="A4" s="185" t="s">
        <v>52</v>
      </c>
      <c r="B4" s="185"/>
      <c r="C4" s="185"/>
      <c r="D4" s="185"/>
      <c r="E4" s="185"/>
      <c r="F4" s="185"/>
      <c r="G4" s="185"/>
      <c r="H4" s="185"/>
    </row>
    <row r="5" spans="1:11" x14ac:dyDescent="0.25">
      <c r="A5" s="7"/>
      <c r="B5" s="7"/>
      <c r="C5" s="71"/>
      <c r="D5" s="8"/>
      <c r="E5" s="8"/>
      <c r="F5" s="8"/>
      <c r="G5" s="202" t="s">
        <v>36</v>
      </c>
      <c r="H5" s="202"/>
    </row>
    <row r="6" spans="1:11" s="9" customFormat="1" ht="31.5" customHeight="1" x14ac:dyDescent="0.25">
      <c r="A6" s="194" t="s">
        <v>37</v>
      </c>
      <c r="B6" s="194"/>
      <c r="C6" s="195" t="s">
        <v>38</v>
      </c>
      <c r="D6" s="204" t="s">
        <v>64</v>
      </c>
      <c r="E6" s="205"/>
      <c r="F6" s="205"/>
      <c r="G6" s="205"/>
      <c r="H6" s="206"/>
    </row>
    <row r="7" spans="1:11" s="9" customFormat="1" ht="13.5" x14ac:dyDescent="0.25">
      <c r="A7" s="194"/>
      <c r="B7" s="194"/>
      <c r="C7" s="203"/>
      <c r="D7" s="207" t="s">
        <v>39</v>
      </c>
      <c r="E7" s="204" t="s">
        <v>18</v>
      </c>
      <c r="F7" s="205"/>
      <c r="G7" s="205"/>
      <c r="H7" s="206"/>
    </row>
    <row r="8" spans="1:11" s="9" customFormat="1" ht="96" customHeight="1" x14ac:dyDescent="0.25">
      <c r="A8" s="131" t="s">
        <v>40</v>
      </c>
      <c r="B8" s="131" t="s">
        <v>41</v>
      </c>
      <c r="C8" s="196"/>
      <c r="D8" s="208"/>
      <c r="E8" s="132" t="s">
        <v>42</v>
      </c>
      <c r="F8" s="132" t="s">
        <v>43</v>
      </c>
      <c r="G8" s="132" t="s">
        <v>44</v>
      </c>
      <c r="H8" s="132" t="s">
        <v>45</v>
      </c>
    </row>
    <row r="9" spans="1:11" s="10" customFormat="1" ht="30.75" customHeight="1" x14ac:dyDescent="0.25">
      <c r="A9" s="133"/>
      <c r="B9" s="133"/>
      <c r="C9" s="110" t="s">
        <v>46</v>
      </c>
      <c r="D9" s="134">
        <f>SUM(E9:H9)</f>
        <v>3290144.9</v>
      </c>
      <c r="E9" s="134">
        <f t="shared" ref="E9:H9" si="0">E11</f>
        <v>0</v>
      </c>
      <c r="F9" s="134">
        <f t="shared" si="0"/>
        <v>3203144.9</v>
      </c>
      <c r="G9" s="134">
        <f t="shared" si="0"/>
        <v>87000</v>
      </c>
      <c r="H9" s="134">
        <f t="shared" si="0"/>
        <v>0</v>
      </c>
    </row>
    <row r="10" spans="1:11" x14ac:dyDescent="0.25">
      <c r="A10" s="133"/>
      <c r="B10" s="133"/>
      <c r="C10" s="110" t="s">
        <v>47</v>
      </c>
      <c r="D10" s="134"/>
      <c r="E10" s="134"/>
      <c r="F10" s="134"/>
      <c r="G10" s="134"/>
      <c r="H10" s="134"/>
    </row>
    <row r="11" spans="1:11" s="10" customFormat="1" ht="33" x14ac:dyDescent="0.25">
      <c r="A11" s="114"/>
      <c r="B11" s="115"/>
      <c r="C11" s="115" t="s">
        <v>62</v>
      </c>
      <c r="D11" s="135">
        <f>SUM(E11:H11)</f>
        <v>3290144.9</v>
      </c>
      <c r="E11" s="135">
        <f t="shared" ref="E11:H11" si="1">E13</f>
        <v>0</v>
      </c>
      <c r="F11" s="135">
        <f t="shared" si="1"/>
        <v>3203144.9</v>
      </c>
      <c r="G11" s="135">
        <f t="shared" si="1"/>
        <v>87000</v>
      </c>
      <c r="H11" s="135">
        <f t="shared" si="1"/>
        <v>0</v>
      </c>
      <c r="K11" s="60"/>
    </row>
    <row r="12" spans="1:11" s="10" customFormat="1" x14ac:dyDescent="0.25">
      <c r="A12" s="11"/>
      <c r="B12" s="11"/>
      <c r="C12" s="139" t="s">
        <v>48</v>
      </c>
      <c r="D12" s="12"/>
      <c r="E12" s="12"/>
      <c r="F12" s="12"/>
      <c r="G12" s="12"/>
      <c r="H12" s="12"/>
      <c r="J12" s="59"/>
      <c r="K12" s="60"/>
    </row>
    <row r="13" spans="1:11" s="13" customFormat="1" ht="33" x14ac:dyDescent="0.25">
      <c r="A13" s="136">
        <v>1049</v>
      </c>
      <c r="B13" s="136">
        <v>21001</v>
      </c>
      <c r="C13" s="137" t="s">
        <v>63</v>
      </c>
      <c r="D13" s="138">
        <f>SUM(E13:H13)</f>
        <v>3290144.9</v>
      </c>
      <c r="E13" s="138">
        <f>+E15+E37+E42</f>
        <v>0</v>
      </c>
      <c r="F13" s="138">
        <f>+F15+F37+F42</f>
        <v>3203144.9</v>
      </c>
      <c r="G13" s="138">
        <f>+G15+G37+G42</f>
        <v>87000</v>
      </c>
      <c r="H13" s="138">
        <f>+H15+H37+H42</f>
        <v>0</v>
      </c>
      <c r="J13" s="57"/>
      <c r="K13" s="57"/>
    </row>
    <row r="14" spans="1:11" x14ac:dyDescent="0.25">
      <c r="A14" s="23"/>
      <c r="B14" s="23"/>
      <c r="C14" s="139" t="s">
        <v>48</v>
      </c>
      <c r="D14" s="24"/>
      <c r="E14" s="24"/>
      <c r="F14" s="24"/>
      <c r="G14" s="24"/>
      <c r="H14" s="24"/>
      <c r="J14" s="58"/>
      <c r="K14" s="58"/>
    </row>
    <row r="15" spans="1:11" s="143" customFormat="1" ht="42" customHeight="1" x14ac:dyDescent="0.25">
      <c r="A15" s="136"/>
      <c r="B15" s="140"/>
      <c r="C15" s="141" t="s">
        <v>150</v>
      </c>
      <c r="D15" s="142">
        <f>SUM(E15:H15)</f>
        <v>3000093.6</v>
      </c>
      <c r="E15" s="142">
        <f>SUM(E16:E36)</f>
        <v>0</v>
      </c>
      <c r="F15" s="142">
        <f>SUM(F16:F36)</f>
        <v>2945093.6</v>
      </c>
      <c r="G15" s="142">
        <f t="shared" ref="G15:H15" si="2">SUM(G16:G36)</f>
        <v>55000</v>
      </c>
      <c r="H15" s="142">
        <f t="shared" si="2"/>
        <v>0</v>
      </c>
      <c r="K15" s="144"/>
    </row>
    <row r="16" spans="1:11" s="148" customFormat="1" ht="45.75" customHeight="1" x14ac:dyDescent="0.25">
      <c r="A16" s="136"/>
      <c r="B16" s="140"/>
      <c r="C16" s="145" t="s">
        <v>153</v>
      </c>
      <c r="D16" s="146">
        <f t="shared" ref="D16:D41" si="3">SUM(E16:H16)</f>
        <v>-38840.1</v>
      </c>
      <c r="E16" s="146"/>
      <c r="F16" s="146">
        <v>-38840.1</v>
      </c>
      <c r="G16" s="147"/>
      <c r="H16" s="147"/>
    </row>
    <row r="17" spans="1:8" s="113" customFormat="1" ht="45.75" customHeight="1" x14ac:dyDescent="0.25">
      <c r="A17" s="136"/>
      <c r="B17" s="149"/>
      <c r="C17" s="145" t="s">
        <v>117</v>
      </c>
      <c r="D17" s="146">
        <f t="shared" si="3"/>
        <v>-54833.9</v>
      </c>
      <c r="E17" s="146"/>
      <c r="F17" s="146">
        <v>-54833.9</v>
      </c>
      <c r="G17" s="147"/>
      <c r="H17" s="147"/>
    </row>
    <row r="18" spans="1:8" s="148" customFormat="1" ht="49.5" x14ac:dyDescent="0.25">
      <c r="A18" s="136"/>
      <c r="B18" s="140"/>
      <c r="C18" s="145" t="s">
        <v>154</v>
      </c>
      <c r="D18" s="146">
        <f t="shared" si="3"/>
        <v>-65273.7</v>
      </c>
      <c r="E18" s="146"/>
      <c r="F18" s="146">
        <v>-65273.7</v>
      </c>
      <c r="G18" s="147"/>
      <c r="H18" s="147"/>
    </row>
    <row r="19" spans="1:8" s="151" customFormat="1" ht="49.5" x14ac:dyDescent="0.25">
      <c r="A19" s="150"/>
      <c r="B19" s="140"/>
      <c r="C19" s="145" t="s">
        <v>116</v>
      </c>
      <c r="D19" s="146">
        <f t="shared" si="3"/>
        <v>-51107.1</v>
      </c>
      <c r="E19" s="146"/>
      <c r="F19" s="146">
        <v>-51107.1</v>
      </c>
      <c r="G19" s="147"/>
      <c r="H19" s="147"/>
    </row>
    <row r="20" spans="1:8" s="148" customFormat="1" ht="33" x14ac:dyDescent="0.25">
      <c r="A20" s="152"/>
      <c r="B20" s="140"/>
      <c r="C20" s="145" t="s">
        <v>155</v>
      </c>
      <c r="D20" s="146">
        <f t="shared" si="3"/>
        <v>-222577.1</v>
      </c>
      <c r="E20" s="146"/>
      <c r="F20" s="146">
        <v>-222577.1</v>
      </c>
      <c r="G20" s="147"/>
      <c r="H20" s="147"/>
    </row>
    <row r="21" spans="1:8" s="148" customFormat="1" ht="33" x14ac:dyDescent="0.25">
      <c r="A21" s="152"/>
      <c r="B21" s="140"/>
      <c r="C21" s="145" t="s">
        <v>156</v>
      </c>
      <c r="D21" s="146">
        <f t="shared" si="3"/>
        <v>-68888.3</v>
      </c>
      <c r="E21" s="146"/>
      <c r="F21" s="146">
        <v>-68888.3</v>
      </c>
      <c r="G21" s="147"/>
      <c r="H21" s="147"/>
    </row>
    <row r="22" spans="1:8" s="148" customFormat="1" ht="33" x14ac:dyDescent="0.25">
      <c r="A22" s="152"/>
      <c r="B22" s="140"/>
      <c r="C22" s="145" t="s">
        <v>113</v>
      </c>
      <c r="D22" s="146">
        <f t="shared" si="3"/>
        <v>-5000</v>
      </c>
      <c r="E22" s="146"/>
      <c r="F22" s="146">
        <v>-5000</v>
      </c>
      <c r="G22" s="147"/>
      <c r="H22" s="147"/>
    </row>
    <row r="23" spans="1:8" s="148" customFormat="1" ht="33" x14ac:dyDescent="0.25">
      <c r="A23" s="152"/>
      <c r="B23" s="140"/>
      <c r="C23" s="145" t="s">
        <v>114</v>
      </c>
      <c r="D23" s="146">
        <f t="shared" si="3"/>
        <v>-316950.8</v>
      </c>
      <c r="E23" s="146"/>
      <c r="F23" s="146">
        <v>-316950.8</v>
      </c>
      <c r="G23" s="147"/>
      <c r="H23" s="147"/>
    </row>
    <row r="24" spans="1:8" s="148" customFormat="1" ht="33" x14ac:dyDescent="0.25">
      <c r="A24" s="152"/>
      <c r="B24" s="140"/>
      <c r="C24" s="145" t="s">
        <v>115</v>
      </c>
      <c r="D24" s="146">
        <f t="shared" si="3"/>
        <v>-4000</v>
      </c>
      <c r="E24" s="146"/>
      <c r="F24" s="146">
        <v>-4000</v>
      </c>
      <c r="G24" s="147"/>
      <c r="H24" s="147"/>
    </row>
    <row r="25" spans="1:8" s="143" customFormat="1" ht="49.5" x14ac:dyDescent="0.25">
      <c r="A25" s="136"/>
      <c r="B25" s="150"/>
      <c r="C25" s="145" t="s">
        <v>111</v>
      </c>
      <c r="D25" s="146">
        <f t="shared" si="3"/>
        <v>-144587</v>
      </c>
      <c r="E25" s="146"/>
      <c r="F25" s="146">
        <v>-144587</v>
      </c>
      <c r="G25" s="147"/>
      <c r="H25" s="147"/>
    </row>
    <row r="26" spans="1:8" s="143" customFormat="1" ht="36.75" customHeight="1" x14ac:dyDescent="0.25">
      <c r="A26" s="136"/>
      <c r="B26" s="150"/>
      <c r="C26" s="145" t="s">
        <v>157</v>
      </c>
      <c r="D26" s="146">
        <f t="shared" si="3"/>
        <v>-948.4</v>
      </c>
      <c r="E26" s="146"/>
      <c r="F26" s="146">
        <v>-948.4</v>
      </c>
      <c r="G26" s="147"/>
      <c r="H26" s="147"/>
    </row>
    <row r="27" spans="1:8" s="143" customFormat="1" ht="36.75" customHeight="1" x14ac:dyDescent="0.25">
      <c r="A27" s="136"/>
      <c r="B27" s="150"/>
      <c r="C27" s="149" t="s">
        <v>120</v>
      </c>
      <c r="D27" s="147">
        <f t="shared" si="3"/>
        <v>8000</v>
      </c>
      <c r="E27" s="147"/>
      <c r="F27" s="147"/>
      <c r="G27" s="147">
        <v>8000</v>
      </c>
      <c r="H27" s="147"/>
    </row>
    <row r="28" spans="1:8" s="143" customFormat="1" ht="36.75" customHeight="1" x14ac:dyDescent="0.25">
      <c r="A28" s="136"/>
      <c r="B28" s="150"/>
      <c r="C28" s="149" t="s">
        <v>121</v>
      </c>
      <c r="D28" s="147">
        <f t="shared" si="3"/>
        <v>6000</v>
      </c>
      <c r="E28" s="147"/>
      <c r="F28" s="147"/>
      <c r="G28" s="147">
        <v>6000</v>
      </c>
      <c r="H28" s="147"/>
    </row>
    <row r="29" spans="1:8" s="143" customFormat="1" ht="36.75" customHeight="1" x14ac:dyDescent="0.25">
      <c r="A29" s="136"/>
      <c r="B29" s="150"/>
      <c r="C29" s="149" t="s">
        <v>122</v>
      </c>
      <c r="D29" s="147">
        <f t="shared" si="3"/>
        <v>11000</v>
      </c>
      <c r="E29" s="147"/>
      <c r="F29" s="147"/>
      <c r="G29" s="147">
        <v>11000</v>
      </c>
      <c r="H29" s="147"/>
    </row>
    <row r="30" spans="1:8" s="143" customFormat="1" ht="36.75" customHeight="1" x14ac:dyDescent="0.25">
      <c r="A30" s="136"/>
      <c r="B30" s="150"/>
      <c r="C30" s="149" t="s">
        <v>123</v>
      </c>
      <c r="D30" s="147">
        <f t="shared" si="3"/>
        <v>8000</v>
      </c>
      <c r="E30" s="147"/>
      <c r="F30" s="147"/>
      <c r="G30" s="147">
        <v>8000</v>
      </c>
      <c r="H30" s="147"/>
    </row>
    <row r="31" spans="1:8" s="143" customFormat="1" ht="36.75" customHeight="1" x14ac:dyDescent="0.25">
      <c r="A31" s="136"/>
      <c r="B31" s="150"/>
      <c r="C31" s="149" t="s">
        <v>124</v>
      </c>
      <c r="D31" s="147">
        <f t="shared" si="3"/>
        <v>22000</v>
      </c>
      <c r="E31" s="147"/>
      <c r="F31" s="147"/>
      <c r="G31" s="147">
        <v>22000</v>
      </c>
      <c r="H31" s="147"/>
    </row>
    <row r="32" spans="1:8" s="113" customFormat="1" ht="42.75" customHeight="1" x14ac:dyDescent="0.25">
      <c r="A32" s="136"/>
      <c r="B32" s="150"/>
      <c r="C32" s="149" t="s">
        <v>128</v>
      </c>
      <c r="D32" s="147">
        <f>SUM(E32:H32)</f>
        <v>162489</v>
      </c>
      <c r="E32" s="147"/>
      <c r="F32" s="147">
        <v>162489</v>
      </c>
      <c r="G32" s="147"/>
      <c r="H32" s="147"/>
    </row>
    <row r="33" spans="1:8" s="113" customFormat="1" ht="42.75" customHeight="1" x14ac:dyDescent="0.25">
      <c r="A33" s="136"/>
      <c r="B33" s="150"/>
      <c r="C33" s="149" t="s">
        <v>129</v>
      </c>
      <c r="D33" s="147">
        <f>SUM(E33:H33)</f>
        <v>616402</v>
      </c>
      <c r="E33" s="147"/>
      <c r="F33" s="147">
        <v>616402</v>
      </c>
      <c r="G33" s="147"/>
      <c r="H33" s="147"/>
    </row>
    <row r="34" spans="1:8" s="113" customFormat="1" ht="33" x14ac:dyDescent="0.25">
      <c r="A34" s="136"/>
      <c r="B34" s="150"/>
      <c r="C34" s="149" t="s">
        <v>130</v>
      </c>
      <c r="D34" s="147">
        <f>SUM(E34:H34)</f>
        <v>773559</v>
      </c>
      <c r="E34" s="147"/>
      <c r="F34" s="147">
        <v>773559</v>
      </c>
      <c r="G34" s="147"/>
      <c r="H34" s="147"/>
    </row>
    <row r="35" spans="1:8" s="113" customFormat="1" ht="33" x14ac:dyDescent="0.25">
      <c r="A35" s="136"/>
      <c r="B35" s="150"/>
      <c r="C35" s="149" t="s">
        <v>131</v>
      </c>
      <c r="D35" s="147">
        <f>SUM(E35:H35)</f>
        <v>553250</v>
      </c>
      <c r="E35" s="147"/>
      <c r="F35" s="147">
        <v>553250</v>
      </c>
      <c r="G35" s="147"/>
      <c r="H35" s="147"/>
    </row>
    <row r="36" spans="1:8" s="113" customFormat="1" ht="33" x14ac:dyDescent="0.25">
      <c r="A36" s="136"/>
      <c r="B36" s="150"/>
      <c r="C36" s="149" t="s">
        <v>132</v>
      </c>
      <c r="D36" s="147">
        <f>SUM(E36:H36)</f>
        <v>1812400</v>
      </c>
      <c r="E36" s="147"/>
      <c r="F36" s="147">
        <v>1812400</v>
      </c>
      <c r="G36" s="147"/>
      <c r="H36" s="147"/>
    </row>
    <row r="37" spans="1:8" s="143" customFormat="1" ht="33" x14ac:dyDescent="0.25">
      <c r="A37" s="136"/>
      <c r="B37" s="140"/>
      <c r="C37" s="153" t="s">
        <v>151</v>
      </c>
      <c r="D37" s="154">
        <f t="shared" si="3"/>
        <v>335920.69999999995</v>
      </c>
      <c r="E37" s="154">
        <f>SUM(E38:E41)</f>
        <v>0</v>
      </c>
      <c r="F37" s="154">
        <f>SUM(F38:F41)</f>
        <v>303920.69999999995</v>
      </c>
      <c r="G37" s="154">
        <f>SUM(G38:G41)</f>
        <v>32000</v>
      </c>
      <c r="H37" s="154">
        <f>SUM(H38:H41)</f>
        <v>0</v>
      </c>
    </row>
    <row r="38" spans="1:8" s="143" customFormat="1" ht="49.5" x14ac:dyDescent="0.25">
      <c r="A38" s="136"/>
      <c r="B38" s="150"/>
      <c r="C38" s="149" t="s">
        <v>112</v>
      </c>
      <c r="D38" s="147">
        <f t="shared" si="3"/>
        <v>-145835.9</v>
      </c>
      <c r="E38" s="147"/>
      <c r="F38" s="147">
        <v>-145835.9</v>
      </c>
      <c r="G38" s="147"/>
      <c r="H38" s="147"/>
    </row>
    <row r="39" spans="1:8" s="143" customFormat="1" ht="49.5" x14ac:dyDescent="0.25">
      <c r="A39" s="136"/>
      <c r="B39" s="140"/>
      <c r="C39" s="149" t="s">
        <v>118</v>
      </c>
      <c r="D39" s="147">
        <f t="shared" si="3"/>
        <v>17000</v>
      </c>
      <c r="E39" s="147"/>
      <c r="F39" s="147"/>
      <c r="G39" s="147">
        <v>17000</v>
      </c>
      <c r="H39" s="147"/>
    </row>
    <row r="40" spans="1:8" s="143" customFormat="1" ht="49.5" x14ac:dyDescent="0.25">
      <c r="A40" s="136"/>
      <c r="B40" s="150"/>
      <c r="C40" s="149" t="s">
        <v>119</v>
      </c>
      <c r="D40" s="147">
        <f t="shared" si="3"/>
        <v>15000</v>
      </c>
      <c r="E40" s="147"/>
      <c r="F40" s="147"/>
      <c r="G40" s="147">
        <v>15000</v>
      </c>
      <c r="H40" s="147"/>
    </row>
    <row r="41" spans="1:8" s="113" customFormat="1" ht="33" x14ac:dyDescent="0.25">
      <c r="A41" s="136"/>
      <c r="B41" s="150"/>
      <c r="C41" s="149" t="s">
        <v>127</v>
      </c>
      <c r="D41" s="147">
        <f t="shared" si="3"/>
        <v>449756.6</v>
      </c>
      <c r="E41" s="147"/>
      <c r="F41" s="147">
        <v>449756.6</v>
      </c>
      <c r="G41" s="147"/>
      <c r="H41" s="147"/>
    </row>
    <row r="42" spans="1:8" s="143" customFormat="1" ht="33" x14ac:dyDescent="0.25">
      <c r="A42" s="136"/>
      <c r="B42" s="140"/>
      <c r="C42" s="153" t="s">
        <v>152</v>
      </c>
      <c r="D42" s="154">
        <f>SUM(E42:H42)</f>
        <v>-45869.399999999994</v>
      </c>
      <c r="E42" s="154">
        <f>+E43+E44+E46</f>
        <v>0</v>
      </c>
      <c r="F42" s="154">
        <f>+F43+F44+F45+F46</f>
        <v>-45869.399999999994</v>
      </c>
      <c r="G42" s="154">
        <f t="shared" ref="G42:H42" si="4">+G43+G44+G46</f>
        <v>0</v>
      </c>
      <c r="H42" s="154">
        <f t="shared" si="4"/>
        <v>0</v>
      </c>
    </row>
    <row r="43" spans="1:8" s="143" customFormat="1" ht="33" x14ac:dyDescent="0.25">
      <c r="A43" s="136"/>
      <c r="B43" s="150"/>
      <c r="C43" s="149" t="s">
        <v>159</v>
      </c>
      <c r="D43" s="147">
        <f t="shared" ref="D43:D46" si="5">SUM(E43:H43)</f>
        <v>-23597.599999999999</v>
      </c>
      <c r="E43" s="147"/>
      <c r="F43" s="147">
        <v>-23597.599999999999</v>
      </c>
      <c r="G43" s="147"/>
      <c r="H43" s="147"/>
    </row>
    <row r="44" spans="1:8" s="143" customFormat="1" ht="33" x14ac:dyDescent="0.25">
      <c r="A44" s="136"/>
      <c r="B44" s="150"/>
      <c r="C44" s="149" t="s">
        <v>158</v>
      </c>
      <c r="D44" s="147">
        <f t="shared" si="5"/>
        <v>-56937.8</v>
      </c>
      <c r="E44" s="147"/>
      <c r="F44" s="147">
        <v>-56937.8</v>
      </c>
      <c r="G44" s="147"/>
      <c r="H44" s="147"/>
    </row>
    <row r="45" spans="1:8" s="113" customFormat="1" ht="49.5" x14ac:dyDescent="0.25">
      <c r="A45" s="136"/>
      <c r="B45" s="150"/>
      <c r="C45" s="155" t="s">
        <v>126</v>
      </c>
      <c r="D45" s="147">
        <f t="shared" ref="D45" si="6">SUM(E45:H45)</f>
        <v>32563</v>
      </c>
      <c r="E45" s="147"/>
      <c r="F45" s="147">
        <v>32563</v>
      </c>
      <c r="G45" s="147"/>
      <c r="H45" s="147"/>
    </row>
    <row r="46" spans="1:8" s="113" customFormat="1" ht="33" x14ac:dyDescent="0.25">
      <c r="A46" s="136"/>
      <c r="B46" s="150"/>
      <c r="C46" s="155" t="s">
        <v>125</v>
      </c>
      <c r="D46" s="147">
        <f t="shared" si="5"/>
        <v>2103</v>
      </c>
      <c r="E46" s="147"/>
      <c r="F46" s="147">
        <v>2103</v>
      </c>
      <c r="G46" s="147"/>
      <c r="H46" s="147"/>
    </row>
    <row r="61" spans="3:3" x14ac:dyDescent="0.25">
      <c r="C61" s="6" t="s">
        <v>168</v>
      </c>
    </row>
  </sheetData>
  <mergeCells count="10">
    <mergeCell ref="A6:B7"/>
    <mergeCell ref="C6:C8"/>
    <mergeCell ref="D6:H6"/>
    <mergeCell ref="D7:D8"/>
    <mergeCell ref="E7:H7"/>
    <mergeCell ref="A1:H1"/>
    <mergeCell ref="A2:H2"/>
    <mergeCell ref="A3:H3"/>
    <mergeCell ref="A4:H4"/>
    <mergeCell ref="G5:H5"/>
  </mergeCells>
  <printOptions horizontalCentered="1"/>
  <pageMargins left="0.17" right="0.17" top="0.28999999999999998" bottom="0.46" header="0.17" footer="0.18"/>
  <pageSetup paperSize="9" scale="90" firstPageNumber="2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view="pageBreakPreview" topLeftCell="A3" zoomScale="60" zoomScaleNormal="100" workbookViewId="0">
      <selection activeCell="A3" sqref="A3:H3"/>
    </sheetView>
  </sheetViews>
  <sheetFormatPr defaultRowHeight="17.25" x14ac:dyDescent="0.25"/>
  <cols>
    <col min="1" max="3" width="9.140625" style="5" customWidth="1"/>
    <col min="4" max="4" width="11.28515625" style="5" customWidth="1"/>
    <col min="5" max="5" width="10.85546875" style="5" customWidth="1"/>
    <col min="6" max="6" width="76.140625" style="1" customWidth="1"/>
    <col min="7" max="7" width="16" style="1" bestFit="1" customWidth="1"/>
    <col min="8" max="8" width="16.7109375" style="1" bestFit="1" customWidth="1"/>
    <col min="9" max="9" width="15" style="1" bestFit="1" customWidth="1"/>
    <col min="10" max="16384" width="9.140625" style="1"/>
  </cols>
  <sheetData>
    <row r="1" spans="1:8" ht="14.25" customHeight="1" x14ac:dyDescent="0.25">
      <c r="A1" s="199" t="s">
        <v>208</v>
      </c>
      <c r="B1" s="199"/>
      <c r="C1" s="199"/>
      <c r="D1" s="199"/>
      <c r="E1" s="199"/>
      <c r="F1" s="199"/>
      <c r="G1" s="199"/>
      <c r="H1" s="199"/>
    </row>
    <row r="2" spans="1:8" ht="15" customHeight="1" x14ac:dyDescent="0.25">
      <c r="A2" s="199" t="s">
        <v>0</v>
      </c>
      <c r="B2" s="199"/>
      <c r="C2" s="199"/>
      <c r="D2" s="199"/>
      <c r="E2" s="199"/>
      <c r="F2" s="199"/>
      <c r="G2" s="199"/>
      <c r="H2" s="199"/>
    </row>
    <row r="3" spans="1:8" x14ac:dyDescent="0.25">
      <c r="A3" s="199" t="s">
        <v>1</v>
      </c>
      <c r="B3" s="199"/>
      <c r="C3" s="199"/>
      <c r="D3" s="199"/>
      <c r="E3" s="199"/>
      <c r="F3" s="199"/>
      <c r="G3" s="199"/>
      <c r="H3" s="199"/>
    </row>
    <row r="4" spans="1:8" x14ac:dyDescent="0.25">
      <c r="A4" s="215"/>
      <c r="B4" s="215"/>
      <c r="C4" s="215"/>
      <c r="D4" s="215"/>
      <c r="E4" s="215"/>
      <c r="F4" s="215"/>
      <c r="G4" s="215"/>
      <c r="H4" s="215"/>
    </row>
    <row r="5" spans="1:8" s="4" customFormat="1" ht="46.5" customHeight="1" x14ac:dyDescent="0.25">
      <c r="A5" s="216" t="s">
        <v>17</v>
      </c>
      <c r="B5" s="216"/>
      <c r="C5" s="216"/>
      <c r="D5" s="216"/>
      <c r="E5" s="216"/>
      <c r="F5" s="216"/>
      <c r="G5" s="216"/>
      <c r="H5" s="216"/>
    </row>
    <row r="6" spans="1:8" s="4" customFormat="1" ht="9" customHeight="1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3">
      <c r="A7" s="74"/>
      <c r="B7" s="74"/>
      <c r="C7" s="74"/>
      <c r="D7" s="74"/>
      <c r="E7" s="74"/>
      <c r="F7" s="75"/>
      <c r="G7" s="214" t="s">
        <v>31</v>
      </c>
      <c r="H7" s="214"/>
    </row>
    <row r="8" spans="1:8" ht="75" customHeight="1" x14ac:dyDescent="0.25">
      <c r="A8" s="217" t="s">
        <v>13</v>
      </c>
      <c r="B8" s="218"/>
      <c r="C8" s="219"/>
      <c r="D8" s="217" t="s">
        <v>6</v>
      </c>
      <c r="E8" s="219"/>
      <c r="F8" s="220" t="s">
        <v>35</v>
      </c>
      <c r="G8" s="209" t="s">
        <v>64</v>
      </c>
      <c r="H8" s="210"/>
    </row>
    <row r="9" spans="1:8" ht="35.25" customHeight="1" x14ac:dyDescent="0.25">
      <c r="A9" s="156" t="s">
        <v>14</v>
      </c>
      <c r="B9" s="156" t="s">
        <v>15</v>
      </c>
      <c r="C9" s="156" t="s">
        <v>16</v>
      </c>
      <c r="D9" s="156" t="s">
        <v>9</v>
      </c>
      <c r="E9" s="156" t="s">
        <v>32</v>
      </c>
      <c r="F9" s="221"/>
      <c r="G9" s="157" t="s">
        <v>7</v>
      </c>
      <c r="H9" s="157" t="s">
        <v>8</v>
      </c>
    </row>
    <row r="10" spans="1:8" x14ac:dyDescent="0.25">
      <c r="A10" s="76"/>
      <c r="B10" s="76"/>
      <c r="C10" s="76"/>
      <c r="D10" s="76"/>
      <c r="E10" s="76"/>
      <c r="F10" s="77" t="s">
        <v>12</v>
      </c>
      <c r="G10" s="78">
        <f>+G12</f>
        <v>0</v>
      </c>
      <c r="H10" s="78">
        <f>+H12</f>
        <v>2890144.9</v>
      </c>
    </row>
    <row r="11" spans="1:8" x14ac:dyDescent="0.25">
      <c r="A11" s="76"/>
      <c r="B11" s="76"/>
      <c r="C11" s="76"/>
      <c r="D11" s="76"/>
      <c r="E11" s="76"/>
      <c r="F11" s="72" t="s">
        <v>11</v>
      </c>
      <c r="G11" s="80"/>
      <c r="H11" s="80"/>
    </row>
    <row r="12" spans="1:8" x14ac:dyDescent="0.25">
      <c r="A12" s="81" t="s">
        <v>66</v>
      </c>
      <c r="B12" s="76"/>
      <c r="C12" s="76"/>
      <c r="D12" s="76"/>
      <c r="E12" s="76"/>
      <c r="F12" s="77" t="s">
        <v>67</v>
      </c>
      <c r="G12" s="78">
        <f t="shared" ref="G12:H12" si="0">G14</f>
        <v>0</v>
      </c>
      <c r="H12" s="78">
        <f t="shared" si="0"/>
        <v>2890144.9</v>
      </c>
    </row>
    <row r="13" spans="1:8" x14ac:dyDescent="0.25">
      <c r="A13" s="76"/>
      <c r="B13" s="76"/>
      <c r="C13" s="76"/>
      <c r="D13" s="76"/>
      <c r="E13" s="76"/>
      <c r="F13" s="72" t="s">
        <v>11</v>
      </c>
      <c r="G13" s="80"/>
      <c r="H13" s="80"/>
    </row>
    <row r="14" spans="1:8" x14ac:dyDescent="0.25">
      <c r="A14" s="76"/>
      <c r="B14" s="82" t="s">
        <v>68</v>
      </c>
      <c r="C14" s="76"/>
      <c r="D14" s="76"/>
      <c r="E14" s="76"/>
      <c r="F14" s="77" t="s">
        <v>69</v>
      </c>
      <c r="G14" s="78">
        <f t="shared" ref="G14:H14" si="1">G16</f>
        <v>0</v>
      </c>
      <c r="H14" s="78">
        <f t="shared" si="1"/>
        <v>2890144.9</v>
      </c>
    </row>
    <row r="15" spans="1:8" x14ac:dyDescent="0.25">
      <c r="A15" s="76"/>
      <c r="B15" s="76"/>
      <c r="C15" s="76"/>
      <c r="D15" s="76"/>
      <c r="E15" s="76"/>
      <c r="F15" s="72" t="s">
        <v>11</v>
      </c>
      <c r="G15" s="80"/>
      <c r="H15" s="80"/>
    </row>
    <row r="16" spans="1:8" x14ac:dyDescent="0.25">
      <c r="A16" s="76"/>
      <c r="B16" s="76"/>
      <c r="C16" s="81" t="s">
        <v>33</v>
      </c>
      <c r="D16" s="76"/>
      <c r="E16" s="76"/>
      <c r="F16" s="77" t="s">
        <v>70</v>
      </c>
      <c r="G16" s="78">
        <f t="shared" ref="G16:H16" si="2">G18</f>
        <v>0</v>
      </c>
      <c r="H16" s="78">
        <f t="shared" si="2"/>
        <v>2890144.9</v>
      </c>
    </row>
    <row r="17" spans="1:8" x14ac:dyDescent="0.25">
      <c r="A17" s="76"/>
      <c r="B17" s="76"/>
      <c r="C17" s="76"/>
      <c r="D17" s="76"/>
      <c r="E17" s="76"/>
      <c r="F17" s="72" t="s">
        <v>11</v>
      </c>
      <c r="G17" s="80"/>
      <c r="H17" s="80"/>
    </row>
    <row r="18" spans="1:8" ht="42.75" customHeight="1" x14ac:dyDescent="0.25">
      <c r="A18" s="211"/>
      <c r="B18" s="212"/>
      <c r="C18" s="212"/>
      <c r="D18" s="212"/>
      <c r="E18" s="213"/>
      <c r="F18" s="77" t="s">
        <v>62</v>
      </c>
      <c r="G18" s="78">
        <f t="shared" ref="G18:H18" si="3">G20</f>
        <v>0</v>
      </c>
      <c r="H18" s="78">
        <f t="shared" si="3"/>
        <v>2890144.9</v>
      </c>
    </row>
    <row r="19" spans="1:8" x14ac:dyDescent="0.25">
      <c r="A19" s="76"/>
      <c r="B19" s="76"/>
      <c r="C19" s="76"/>
      <c r="D19" s="76"/>
      <c r="E19" s="76"/>
      <c r="F19" s="72" t="s">
        <v>11</v>
      </c>
      <c r="G19" s="80"/>
      <c r="H19" s="80"/>
    </row>
    <row r="20" spans="1:8" s="4" customFormat="1" ht="21" customHeight="1" x14ac:dyDescent="0.25">
      <c r="A20" s="82"/>
      <c r="B20" s="82"/>
      <c r="C20" s="82"/>
      <c r="D20" s="82" t="s">
        <v>71</v>
      </c>
      <c r="E20" s="82"/>
      <c r="F20" s="77" t="s">
        <v>72</v>
      </c>
      <c r="G20" s="83">
        <f>+G22+G32</f>
        <v>0</v>
      </c>
      <c r="H20" s="83">
        <f>+H22+H32</f>
        <v>2890144.9</v>
      </c>
    </row>
    <row r="21" spans="1:8" s="4" customFormat="1" x14ac:dyDescent="0.25">
      <c r="A21" s="82"/>
      <c r="B21" s="82"/>
      <c r="C21" s="82"/>
      <c r="D21" s="82"/>
      <c r="E21" s="82"/>
      <c r="F21" s="72" t="s">
        <v>11</v>
      </c>
      <c r="G21" s="83"/>
      <c r="H21" s="83"/>
    </row>
    <row r="22" spans="1:8" s="4" customFormat="1" ht="24.75" customHeight="1" x14ac:dyDescent="0.25">
      <c r="A22" s="82"/>
      <c r="B22" s="82"/>
      <c r="C22" s="82"/>
      <c r="D22" s="82"/>
      <c r="E22" s="82" t="s">
        <v>73</v>
      </c>
      <c r="F22" s="77" t="s">
        <v>74</v>
      </c>
      <c r="G22" s="83">
        <f>+G24</f>
        <v>0</v>
      </c>
      <c r="H22" s="83">
        <f>+H24</f>
        <v>3290144.9</v>
      </c>
    </row>
    <row r="23" spans="1:8" x14ac:dyDescent="0.25">
      <c r="A23" s="76"/>
      <c r="B23" s="76"/>
      <c r="C23" s="76"/>
      <c r="D23" s="76"/>
      <c r="E23" s="76"/>
      <c r="F23" s="72" t="s">
        <v>34</v>
      </c>
      <c r="G23" s="84"/>
      <c r="H23" s="84"/>
    </row>
    <row r="24" spans="1:8" s="26" customFormat="1" ht="33" x14ac:dyDescent="0.25">
      <c r="A24" s="85"/>
      <c r="B24" s="85"/>
      <c r="C24" s="85"/>
      <c r="D24" s="85"/>
      <c r="E24" s="85"/>
      <c r="F24" s="86" t="s">
        <v>65</v>
      </c>
      <c r="G24" s="87">
        <f>+G26</f>
        <v>0</v>
      </c>
      <c r="H24" s="87">
        <f>+H26</f>
        <v>3290144.9</v>
      </c>
    </row>
    <row r="25" spans="1:8" ht="27" x14ac:dyDescent="0.25">
      <c r="A25" s="76"/>
      <c r="B25" s="76"/>
      <c r="C25" s="76"/>
      <c r="D25" s="76"/>
      <c r="E25" s="76"/>
      <c r="F25" s="72" t="s">
        <v>103</v>
      </c>
      <c r="G25" s="84"/>
      <c r="H25" s="84"/>
    </row>
    <row r="26" spans="1:8" x14ac:dyDescent="0.25">
      <c r="A26" s="76"/>
      <c r="B26" s="76"/>
      <c r="C26" s="76"/>
      <c r="D26" s="76"/>
      <c r="E26" s="76"/>
      <c r="F26" s="79" t="s">
        <v>12</v>
      </c>
      <c r="G26" s="84">
        <f>+G27</f>
        <v>0</v>
      </c>
      <c r="H26" s="84">
        <f>+H27</f>
        <v>3290144.9</v>
      </c>
    </row>
    <row r="27" spans="1:8" x14ac:dyDescent="0.25">
      <c r="A27" s="76"/>
      <c r="B27" s="76"/>
      <c r="C27" s="76"/>
      <c r="D27" s="76"/>
      <c r="E27" s="76"/>
      <c r="F27" s="80" t="s">
        <v>108</v>
      </c>
      <c r="G27" s="84">
        <f>+G28</f>
        <v>0</v>
      </c>
      <c r="H27" s="84">
        <f>+H28</f>
        <v>3290144.9</v>
      </c>
    </row>
    <row r="28" spans="1:8" x14ac:dyDescent="0.25">
      <c r="A28" s="76"/>
      <c r="B28" s="76"/>
      <c r="C28" s="76"/>
      <c r="D28" s="76"/>
      <c r="E28" s="76"/>
      <c r="F28" s="80" t="s">
        <v>109</v>
      </c>
      <c r="G28" s="84">
        <f>+G30+G31</f>
        <v>0</v>
      </c>
      <c r="H28" s="84">
        <f>+H30+H31</f>
        <v>3290144.9</v>
      </c>
    </row>
    <row r="29" spans="1:8" x14ac:dyDescent="0.25">
      <c r="A29" s="76"/>
      <c r="B29" s="76"/>
      <c r="C29" s="76"/>
      <c r="D29" s="76"/>
      <c r="E29" s="76"/>
      <c r="F29" s="80" t="s">
        <v>110</v>
      </c>
      <c r="G29" s="84">
        <f>+G30</f>
        <v>0</v>
      </c>
      <c r="H29" s="84">
        <f>+H30</f>
        <v>3203144.9</v>
      </c>
    </row>
    <row r="30" spans="1:8" x14ac:dyDescent="0.25">
      <c r="A30" s="76"/>
      <c r="B30" s="76"/>
      <c r="C30" s="76"/>
      <c r="D30" s="76"/>
      <c r="E30" s="76"/>
      <c r="F30" s="80" t="s">
        <v>75</v>
      </c>
      <c r="G30" s="84">
        <v>0</v>
      </c>
      <c r="H30" s="84">
        <f>+'5'!F13</f>
        <v>3203144.9</v>
      </c>
    </row>
    <row r="31" spans="1:8" x14ac:dyDescent="0.25">
      <c r="A31" s="76"/>
      <c r="B31" s="76"/>
      <c r="C31" s="76"/>
      <c r="D31" s="76"/>
      <c r="E31" s="76"/>
      <c r="F31" s="80" t="s">
        <v>53</v>
      </c>
      <c r="G31" s="84">
        <v>0</v>
      </c>
      <c r="H31" s="84">
        <f>+'5'!G13</f>
        <v>87000</v>
      </c>
    </row>
    <row r="32" spans="1:8" s="26" customFormat="1" ht="49.5" x14ac:dyDescent="0.25">
      <c r="A32" s="85"/>
      <c r="B32" s="85"/>
      <c r="C32" s="85"/>
      <c r="D32" s="85"/>
      <c r="E32" s="82">
        <v>11001</v>
      </c>
      <c r="F32" s="77" t="s">
        <v>102</v>
      </c>
      <c r="G32" s="88">
        <f>+G34</f>
        <v>0</v>
      </c>
      <c r="H32" s="88">
        <f>+H34</f>
        <v>-400000</v>
      </c>
    </row>
    <row r="33" spans="1:8" s="27" customFormat="1" ht="16.5" x14ac:dyDescent="0.25">
      <c r="A33" s="89"/>
      <c r="B33" s="90"/>
      <c r="C33" s="91"/>
      <c r="D33" s="91"/>
      <c r="E33" s="76"/>
      <c r="F33" s="72" t="s">
        <v>34</v>
      </c>
      <c r="G33" s="92"/>
      <c r="H33" s="92"/>
    </row>
    <row r="34" spans="1:8" s="2" customFormat="1" ht="33" x14ac:dyDescent="0.25">
      <c r="A34" s="93"/>
      <c r="B34" s="94"/>
      <c r="C34" s="95"/>
      <c r="D34" s="96"/>
      <c r="E34" s="85"/>
      <c r="F34" s="86" t="s">
        <v>65</v>
      </c>
      <c r="G34" s="88">
        <f>+G36</f>
        <v>0</v>
      </c>
      <c r="H34" s="97">
        <f>+H36</f>
        <v>-400000</v>
      </c>
    </row>
    <row r="35" spans="1:8" ht="20.25" customHeight="1" x14ac:dyDescent="0.25">
      <c r="A35" s="76"/>
      <c r="B35" s="76"/>
      <c r="C35" s="76"/>
      <c r="D35" s="76"/>
      <c r="E35" s="76"/>
      <c r="F35" s="72" t="s">
        <v>103</v>
      </c>
      <c r="G35" s="84"/>
      <c r="H35" s="84"/>
    </row>
    <row r="36" spans="1:8" x14ac:dyDescent="0.25">
      <c r="A36" s="76"/>
      <c r="B36" s="76"/>
      <c r="C36" s="76"/>
      <c r="D36" s="76"/>
      <c r="E36" s="76"/>
      <c r="F36" s="79" t="s">
        <v>12</v>
      </c>
      <c r="G36" s="84">
        <f t="shared" ref="G36:G38" si="4">+G37</f>
        <v>0</v>
      </c>
      <c r="H36" s="84">
        <f t="shared" ref="H36:H38" si="5">+H37</f>
        <v>-400000</v>
      </c>
    </row>
    <row r="37" spans="1:8" x14ac:dyDescent="0.25">
      <c r="A37" s="76"/>
      <c r="B37" s="76"/>
      <c r="C37" s="76"/>
      <c r="D37" s="76"/>
      <c r="E37" s="76"/>
      <c r="F37" s="80" t="s">
        <v>104</v>
      </c>
      <c r="G37" s="84">
        <f t="shared" si="4"/>
        <v>0</v>
      </c>
      <c r="H37" s="84">
        <f t="shared" si="5"/>
        <v>-400000</v>
      </c>
    </row>
    <row r="38" spans="1:8" x14ac:dyDescent="0.25">
      <c r="A38" s="76"/>
      <c r="B38" s="76"/>
      <c r="C38" s="76"/>
      <c r="D38" s="76"/>
      <c r="E38" s="76"/>
      <c r="F38" s="80" t="s">
        <v>105</v>
      </c>
      <c r="G38" s="84">
        <f t="shared" si="4"/>
        <v>0</v>
      </c>
      <c r="H38" s="84">
        <f t="shared" si="5"/>
        <v>-400000</v>
      </c>
    </row>
    <row r="39" spans="1:8" x14ac:dyDescent="0.25">
      <c r="A39" s="76"/>
      <c r="B39" s="76"/>
      <c r="C39" s="76"/>
      <c r="D39" s="76"/>
      <c r="E39" s="76"/>
      <c r="F39" s="80" t="s">
        <v>106</v>
      </c>
      <c r="G39" s="84">
        <f>+G40</f>
        <v>0</v>
      </c>
      <c r="H39" s="84">
        <f>+H40</f>
        <v>-400000</v>
      </c>
    </row>
    <row r="40" spans="1:8" s="26" customFormat="1" x14ac:dyDescent="0.25">
      <c r="A40" s="85"/>
      <c r="B40" s="85"/>
      <c r="C40" s="85"/>
      <c r="D40" s="85"/>
      <c r="E40" s="85"/>
      <c r="F40" s="80" t="s">
        <v>107</v>
      </c>
      <c r="G40" s="88">
        <v>0</v>
      </c>
      <c r="H40" s="84">
        <v>-400000</v>
      </c>
    </row>
  </sheetData>
  <mergeCells count="11">
    <mergeCell ref="G8:H8"/>
    <mergeCell ref="A18:E18"/>
    <mergeCell ref="G7:H7"/>
    <mergeCell ref="A1:H1"/>
    <mergeCell ref="A2:H2"/>
    <mergeCell ref="A4:H4"/>
    <mergeCell ref="A5:H5"/>
    <mergeCell ref="A3:H3"/>
    <mergeCell ref="A8:C8"/>
    <mergeCell ref="D8:E8"/>
    <mergeCell ref="F8:F9"/>
  </mergeCells>
  <pageMargins left="0.2" right="0.2" top="0.33" bottom="0.37" header="0.17" footer="0.17"/>
  <pageSetup paperSize="9" scale="84" orientation="landscape" r:id="rId1"/>
  <ignoredErrors>
    <ignoredError sqref="G28:H29" formula="1"/>
    <ignoredError sqref="A12:B14 A16:E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topLeftCell="A8" zoomScale="60" zoomScaleNormal="100" workbookViewId="0">
      <selection activeCell="E46" sqref="E46"/>
    </sheetView>
  </sheetViews>
  <sheetFormatPr defaultRowHeight="17.25" x14ac:dyDescent="0.25"/>
  <cols>
    <col min="1" max="1" width="7.42578125" style="10" customWidth="1"/>
    <col min="2" max="2" width="8.7109375" style="10" customWidth="1"/>
    <col min="3" max="3" width="57.42578125" style="6" customWidth="1"/>
    <col min="4" max="4" width="22.7109375" style="25" customWidth="1"/>
    <col min="5" max="5" width="22.7109375" style="6" customWidth="1"/>
    <col min="6" max="6" width="9.140625" style="6"/>
    <col min="7" max="7" width="12.28515625" style="6" bestFit="1" customWidth="1"/>
    <col min="8" max="8" width="16.28515625" style="6" bestFit="1" customWidth="1"/>
    <col min="9" max="9" width="16" style="6" customWidth="1"/>
    <col min="10" max="16384" width="9.140625" style="6"/>
  </cols>
  <sheetData>
    <row r="1" spans="1:8" x14ac:dyDescent="0.25">
      <c r="A1" s="199" t="s">
        <v>207</v>
      </c>
      <c r="B1" s="199"/>
      <c r="C1" s="199"/>
      <c r="D1" s="199"/>
      <c r="E1" s="199"/>
    </row>
    <row r="2" spans="1:8" x14ac:dyDescent="0.25">
      <c r="A2" s="199" t="s">
        <v>0</v>
      </c>
      <c r="B2" s="199"/>
      <c r="C2" s="199"/>
      <c r="D2" s="199"/>
      <c r="E2" s="199"/>
    </row>
    <row r="3" spans="1:8" x14ac:dyDescent="0.25">
      <c r="A3" s="199" t="s">
        <v>1</v>
      </c>
      <c r="B3" s="199"/>
      <c r="C3" s="199"/>
      <c r="D3" s="199"/>
      <c r="E3" s="199"/>
    </row>
    <row r="4" spans="1:8" x14ac:dyDescent="0.25">
      <c r="A4" s="200"/>
      <c r="B4" s="200"/>
      <c r="C4" s="200"/>
      <c r="D4" s="200"/>
      <c r="E4" s="200"/>
    </row>
    <row r="5" spans="1:8" ht="48" customHeight="1" x14ac:dyDescent="0.25">
      <c r="A5" s="201" t="s">
        <v>61</v>
      </c>
      <c r="B5" s="201"/>
      <c r="C5" s="201"/>
      <c r="D5" s="201"/>
      <c r="E5" s="201"/>
    </row>
    <row r="6" spans="1:8" x14ac:dyDescent="0.25">
      <c r="A6" s="7"/>
      <c r="B6" s="7"/>
      <c r="C6" s="20"/>
      <c r="E6" s="125" t="s">
        <v>36</v>
      </c>
    </row>
    <row r="7" spans="1:8" s="9" customFormat="1" ht="50.25" customHeight="1" x14ac:dyDescent="0.25">
      <c r="A7" s="194" t="s">
        <v>37</v>
      </c>
      <c r="B7" s="194"/>
      <c r="C7" s="195" t="s">
        <v>38</v>
      </c>
      <c r="D7" s="197" t="s">
        <v>64</v>
      </c>
      <c r="E7" s="198"/>
    </row>
    <row r="8" spans="1:8" s="9" customFormat="1" ht="48.75" customHeight="1" x14ac:dyDescent="0.25">
      <c r="A8" s="131" t="s">
        <v>40</v>
      </c>
      <c r="B8" s="131" t="s">
        <v>41</v>
      </c>
      <c r="C8" s="196"/>
      <c r="D8" s="127" t="s">
        <v>19</v>
      </c>
      <c r="E8" s="128" t="s">
        <v>20</v>
      </c>
    </row>
    <row r="9" spans="1:8" s="10" customFormat="1" x14ac:dyDescent="0.25">
      <c r="A9" s="133"/>
      <c r="B9" s="133"/>
      <c r="C9" s="110" t="s">
        <v>46</v>
      </c>
      <c r="D9" s="111">
        <f t="shared" ref="D9:E9" si="0">D11</f>
        <v>0</v>
      </c>
      <c r="E9" s="111">
        <f t="shared" si="0"/>
        <v>3290144.9</v>
      </c>
    </row>
    <row r="10" spans="1:8" x14ac:dyDescent="0.25">
      <c r="A10" s="133"/>
      <c r="B10" s="133"/>
      <c r="C10" s="166" t="s">
        <v>47</v>
      </c>
      <c r="D10" s="111"/>
      <c r="E10" s="111"/>
    </row>
    <row r="11" spans="1:8" s="10" customFormat="1" ht="33" x14ac:dyDescent="0.25">
      <c r="A11" s="114"/>
      <c r="B11" s="115"/>
      <c r="C11" s="115" t="s">
        <v>62</v>
      </c>
      <c r="D11" s="117">
        <f>D13+D34</f>
        <v>0</v>
      </c>
      <c r="E11" s="117">
        <f>+E13</f>
        <v>3290144.9</v>
      </c>
    </row>
    <row r="12" spans="1:8" s="10" customFormat="1" x14ac:dyDescent="0.25">
      <c r="A12" s="114"/>
      <c r="B12" s="114"/>
      <c r="C12" s="139" t="s">
        <v>48</v>
      </c>
      <c r="D12" s="158"/>
      <c r="E12" s="158"/>
    </row>
    <row r="13" spans="1:8" s="13" customFormat="1" ht="33" x14ac:dyDescent="0.25">
      <c r="A13" s="136">
        <v>1049</v>
      </c>
      <c r="B13" s="136">
        <v>21001</v>
      </c>
      <c r="C13" s="137" t="s">
        <v>63</v>
      </c>
      <c r="D13" s="159">
        <f>D15+D31</f>
        <v>0</v>
      </c>
      <c r="E13" s="159">
        <f>+E15</f>
        <v>3290144.9</v>
      </c>
    </row>
    <row r="14" spans="1:8" x14ac:dyDescent="0.25">
      <c r="A14" s="160"/>
      <c r="B14" s="160"/>
      <c r="C14" s="139" t="s">
        <v>34</v>
      </c>
      <c r="D14" s="161"/>
      <c r="E14" s="161"/>
    </row>
    <row r="15" spans="1:8" s="15" customFormat="1" ht="33" x14ac:dyDescent="0.25">
      <c r="A15" s="162"/>
      <c r="B15" s="162"/>
      <c r="C15" s="137" t="s">
        <v>65</v>
      </c>
      <c r="D15" s="159">
        <f>+D17+D39+D44</f>
        <v>0</v>
      </c>
      <c r="E15" s="159">
        <f>+E17+E39+E44</f>
        <v>3290144.9</v>
      </c>
      <c r="H15" s="21"/>
    </row>
    <row r="16" spans="1:8" s="13" customFormat="1" x14ac:dyDescent="0.25">
      <c r="A16" s="163"/>
      <c r="B16" s="163"/>
      <c r="C16" s="167" t="s">
        <v>49</v>
      </c>
      <c r="D16" s="164"/>
      <c r="E16" s="164"/>
    </row>
    <row r="17" spans="1:9" s="13" customFormat="1" ht="33" x14ac:dyDescent="0.25">
      <c r="A17" s="136"/>
      <c r="B17" s="140"/>
      <c r="C17" s="141" t="s">
        <v>150</v>
      </c>
      <c r="D17" s="159">
        <f>SUM(D18:D38)</f>
        <v>0</v>
      </c>
      <c r="E17" s="159">
        <f>SUM(E18:E38)</f>
        <v>3000093.6</v>
      </c>
    </row>
    <row r="18" spans="1:9" s="14" customFormat="1" ht="33" x14ac:dyDescent="0.25">
      <c r="A18" s="136"/>
      <c r="B18" s="140"/>
      <c r="C18" s="149" t="s">
        <v>153</v>
      </c>
      <c r="D18" s="165"/>
      <c r="E18" s="165">
        <v>-38840.1</v>
      </c>
    </row>
    <row r="19" spans="1:9" s="15" customFormat="1" ht="33" x14ac:dyDescent="0.25">
      <c r="A19" s="136"/>
      <c r="B19" s="149"/>
      <c r="C19" s="149" t="s">
        <v>117</v>
      </c>
      <c r="D19" s="165"/>
      <c r="E19" s="165">
        <v>-54833.9</v>
      </c>
    </row>
    <row r="20" spans="1:9" ht="59.25" customHeight="1" x14ac:dyDescent="0.25">
      <c r="A20" s="136"/>
      <c r="B20" s="140"/>
      <c r="C20" s="149" t="s">
        <v>154</v>
      </c>
      <c r="D20" s="165"/>
      <c r="E20" s="165">
        <v>-65273.7</v>
      </c>
      <c r="G20" s="16"/>
      <c r="H20" s="16"/>
      <c r="I20" s="16"/>
    </row>
    <row r="21" spans="1:9" s="15" customFormat="1" ht="59.25" customHeight="1" x14ac:dyDescent="0.25">
      <c r="A21" s="150"/>
      <c r="B21" s="140"/>
      <c r="C21" s="149" t="s">
        <v>116</v>
      </c>
      <c r="D21" s="165"/>
      <c r="E21" s="165">
        <v>-51107.1</v>
      </c>
      <c r="G21" s="21"/>
      <c r="H21" s="21"/>
      <c r="I21" s="21"/>
    </row>
    <row r="22" spans="1:9" s="14" customFormat="1" ht="33" x14ac:dyDescent="0.25">
      <c r="A22" s="152"/>
      <c r="B22" s="140"/>
      <c r="C22" s="149" t="s">
        <v>155</v>
      </c>
      <c r="D22" s="165"/>
      <c r="E22" s="165">
        <v>-222577.1</v>
      </c>
      <c r="G22" s="22"/>
      <c r="H22" s="22"/>
      <c r="I22" s="22"/>
    </row>
    <row r="23" spans="1:9" s="15" customFormat="1" ht="37.5" customHeight="1" x14ac:dyDescent="0.25">
      <c r="A23" s="152"/>
      <c r="B23" s="140"/>
      <c r="C23" s="149" t="s">
        <v>156</v>
      </c>
      <c r="D23" s="165"/>
      <c r="E23" s="165">
        <v>-68888.3</v>
      </c>
    </row>
    <row r="24" spans="1:9" ht="37.5" customHeight="1" x14ac:dyDescent="0.25">
      <c r="A24" s="152"/>
      <c r="B24" s="140"/>
      <c r="C24" s="149" t="s">
        <v>113</v>
      </c>
      <c r="D24" s="165"/>
      <c r="E24" s="165">
        <v>-5000</v>
      </c>
      <c r="H24" s="35"/>
    </row>
    <row r="25" spans="1:9" ht="37.5" customHeight="1" x14ac:dyDescent="0.25">
      <c r="A25" s="152"/>
      <c r="B25" s="140"/>
      <c r="C25" s="149" t="s">
        <v>114</v>
      </c>
      <c r="D25" s="165"/>
      <c r="E25" s="165">
        <v>-316950.8</v>
      </c>
    </row>
    <row r="26" spans="1:9" s="15" customFormat="1" ht="37.5" customHeight="1" x14ac:dyDescent="0.25">
      <c r="A26" s="152"/>
      <c r="B26" s="140"/>
      <c r="C26" s="149" t="s">
        <v>115</v>
      </c>
      <c r="D26" s="165"/>
      <c r="E26" s="165">
        <v>-4000</v>
      </c>
    </row>
    <row r="27" spans="1:9" s="15" customFormat="1" ht="49.5" x14ac:dyDescent="0.25">
      <c r="A27" s="136"/>
      <c r="B27" s="150"/>
      <c r="C27" s="149" t="s">
        <v>111</v>
      </c>
      <c r="D27" s="165"/>
      <c r="E27" s="165">
        <v>-144587</v>
      </c>
    </row>
    <row r="28" spans="1:9" s="15" customFormat="1" ht="39" customHeight="1" x14ac:dyDescent="0.25">
      <c r="A28" s="136"/>
      <c r="B28" s="150"/>
      <c r="C28" s="149" t="s">
        <v>157</v>
      </c>
      <c r="D28" s="165"/>
      <c r="E28" s="165">
        <v>-948.4</v>
      </c>
    </row>
    <row r="29" spans="1:9" s="15" customFormat="1" ht="39" customHeight="1" x14ac:dyDescent="0.25">
      <c r="A29" s="136"/>
      <c r="B29" s="150"/>
      <c r="C29" s="149" t="s">
        <v>120</v>
      </c>
      <c r="D29" s="165"/>
      <c r="E29" s="165">
        <v>8000</v>
      </c>
    </row>
    <row r="30" spans="1:9" s="15" customFormat="1" ht="33" x14ac:dyDescent="0.25">
      <c r="A30" s="136"/>
      <c r="B30" s="150"/>
      <c r="C30" s="149" t="s">
        <v>121</v>
      </c>
      <c r="D30" s="165"/>
      <c r="E30" s="165">
        <v>6000</v>
      </c>
    </row>
    <row r="31" spans="1:9" s="15" customFormat="1" ht="33" x14ac:dyDescent="0.25">
      <c r="A31" s="136"/>
      <c r="B31" s="150"/>
      <c r="C31" s="149" t="s">
        <v>122</v>
      </c>
      <c r="D31" s="165"/>
      <c r="E31" s="165">
        <v>11000</v>
      </c>
    </row>
    <row r="32" spans="1:9" s="15" customFormat="1" ht="33" x14ac:dyDescent="0.25">
      <c r="A32" s="136"/>
      <c r="B32" s="150"/>
      <c r="C32" s="149" t="s">
        <v>123</v>
      </c>
      <c r="D32" s="165"/>
      <c r="E32" s="165">
        <v>8000</v>
      </c>
    </row>
    <row r="33" spans="1:5" s="13" customFormat="1" ht="33" x14ac:dyDescent="0.25">
      <c r="A33" s="136"/>
      <c r="B33" s="150"/>
      <c r="C33" s="149" t="s">
        <v>124</v>
      </c>
      <c r="D33" s="165"/>
      <c r="E33" s="165">
        <v>22000</v>
      </c>
    </row>
    <row r="34" spans="1:5" s="13" customFormat="1" ht="33" x14ac:dyDescent="0.25">
      <c r="A34" s="136"/>
      <c r="B34" s="150"/>
      <c r="C34" s="149" t="s">
        <v>128</v>
      </c>
      <c r="D34" s="165"/>
      <c r="E34" s="165">
        <v>162489</v>
      </c>
    </row>
    <row r="35" spans="1:5" ht="33" x14ac:dyDescent="0.25">
      <c r="A35" s="136"/>
      <c r="B35" s="150"/>
      <c r="C35" s="149" t="s">
        <v>129</v>
      </c>
      <c r="D35" s="165"/>
      <c r="E35" s="165">
        <v>616402</v>
      </c>
    </row>
    <row r="36" spans="1:5" ht="38.25" customHeight="1" x14ac:dyDescent="0.25">
      <c r="A36" s="136"/>
      <c r="B36" s="150"/>
      <c r="C36" s="149" t="s">
        <v>130</v>
      </c>
      <c r="D36" s="165"/>
      <c r="E36" s="165">
        <v>773559</v>
      </c>
    </row>
    <row r="37" spans="1:5" ht="38.25" customHeight="1" x14ac:dyDescent="0.25">
      <c r="A37" s="136"/>
      <c r="B37" s="150"/>
      <c r="C37" s="149" t="s">
        <v>131</v>
      </c>
      <c r="D37" s="165"/>
      <c r="E37" s="165">
        <v>553250</v>
      </c>
    </row>
    <row r="38" spans="1:5" ht="38.25" customHeight="1" x14ac:dyDescent="0.25">
      <c r="A38" s="136"/>
      <c r="B38" s="150"/>
      <c r="C38" s="149" t="s">
        <v>132</v>
      </c>
      <c r="D38" s="165"/>
      <c r="E38" s="165">
        <v>1812400</v>
      </c>
    </row>
    <row r="39" spans="1:5" ht="43.5" customHeight="1" x14ac:dyDescent="0.25">
      <c r="A39" s="136"/>
      <c r="B39" s="140"/>
      <c r="C39" s="153" t="s">
        <v>151</v>
      </c>
      <c r="D39" s="154">
        <f>+D40+D41+D42+D43</f>
        <v>0</v>
      </c>
      <c r="E39" s="154">
        <f>+E40+E41+E42+E43</f>
        <v>335920.69999999995</v>
      </c>
    </row>
    <row r="40" spans="1:5" ht="49.5" x14ac:dyDescent="0.25">
      <c r="A40" s="136"/>
      <c r="B40" s="150"/>
      <c r="C40" s="149" t="s">
        <v>112</v>
      </c>
      <c r="D40" s="147"/>
      <c r="E40" s="147">
        <v>-145835.9</v>
      </c>
    </row>
    <row r="41" spans="1:5" ht="49.5" x14ac:dyDescent="0.25">
      <c r="A41" s="136"/>
      <c r="B41" s="140"/>
      <c r="C41" s="149" t="s">
        <v>118</v>
      </c>
      <c r="D41" s="147"/>
      <c r="E41" s="147">
        <v>17000</v>
      </c>
    </row>
    <row r="42" spans="1:5" ht="58.5" customHeight="1" x14ac:dyDescent="0.25">
      <c r="A42" s="136"/>
      <c r="B42" s="150"/>
      <c r="C42" s="149" t="s">
        <v>119</v>
      </c>
      <c r="D42" s="147"/>
      <c r="E42" s="147">
        <v>15000</v>
      </c>
    </row>
    <row r="43" spans="1:5" ht="33" x14ac:dyDescent="0.25">
      <c r="A43" s="136"/>
      <c r="B43" s="150"/>
      <c r="C43" s="149" t="s">
        <v>127</v>
      </c>
      <c r="D43" s="147"/>
      <c r="E43" s="147">
        <v>449756.6</v>
      </c>
    </row>
    <row r="44" spans="1:5" ht="33" x14ac:dyDescent="0.25">
      <c r="A44" s="136"/>
      <c r="B44" s="140"/>
      <c r="C44" s="153" t="s">
        <v>152</v>
      </c>
      <c r="D44" s="154">
        <f>+D45+D46+D48</f>
        <v>0</v>
      </c>
      <c r="E44" s="154">
        <f>+E45+E46+E47+E48</f>
        <v>-45869.399999999994</v>
      </c>
    </row>
    <row r="45" spans="1:5" ht="40.5" customHeight="1" x14ac:dyDescent="0.25">
      <c r="A45" s="136"/>
      <c r="B45" s="150"/>
      <c r="C45" s="149" t="s">
        <v>159</v>
      </c>
      <c r="D45" s="165">
        <v>0</v>
      </c>
      <c r="E45" s="165">
        <v>-23597.599999999999</v>
      </c>
    </row>
    <row r="46" spans="1:5" ht="40.5" customHeight="1" x14ac:dyDescent="0.25">
      <c r="A46" s="136"/>
      <c r="B46" s="150"/>
      <c r="C46" s="149" t="s">
        <v>158</v>
      </c>
      <c r="D46" s="165"/>
      <c r="E46" s="165">
        <v>-56937.8</v>
      </c>
    </row>
    <row r="47" spans="1:5" ht="49.5" x14ac:dyDescent="0.25">
      <c r="A47" s="136"/>
      <c r="B47" s="150"/>
      <c r="C47" s="155" t="s">
        <v>126</v>
      </c>
      <c r="D47" s="147"/>
      <c r="E47" s="147">
        <v>32563</v>
      </c>
    </row>
    <row r="48" spans="1:5" ht="40.5" customHeight="1" x14ac:dyDescent="0.25">
      <c r="A48" s="136"/>
      <c r="B48" s="150"/>
      <c r="C48" s="155" t="s">
        <v>125</v>
      </c>
      <c r="D48" s="165">
        <v>0</v>
      </c>
      <c r="E48" s="165">
        <v>2103</v>
      </c>
    </row>
  </sheetData>
  <mergeCells count="8">
    <mergeCell ref="A7:B7"/>
    <mergeCell ref="C7:C8"/>
    <mergeCell ref="D7:E7"/>
    <mergeCell ref="A1:E1"/>
    <mergeCell ref="A2:E2"/>
    <mergeCell ref="A3:E3"/>
    <mergeCell ref="A4:E4"/>
    <mergeCell ref="A5:E5"/>
  </mergeCells>
  <printOptions horizontalCentered="1"/>
  <pageMargins left="0.17" right="0.17" top="0.28999999999999998" bottom="0.46" header="0.17" footer="0.18"/>
  <pageSetup paperSize="9" scale="93" firstPageNumber="236" orientation="landscape" horizontalDpi="4294967294" verticalDpi="4294967294" r:id="rId1"/>
  <ignoredErrors>
    <ignoredError sqref="D9:E10 D12:E12 D13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topLeftCell="A4" zoomScaleNormal="100" zoomScaleSheetLayoutView="100" workbookViewId="0">
      <selection activeCell="C10" sqref="C10:D10"/>
    </sheetView>
  </sheetViews>
  <sheetFormatPr defaultRowHeight="13.5" x14ac:dyDescent="0.25"/>
  <cols>
    <col min="1" max="1" width="28.5703125" style="28" customWidth="1"/>
    <col min="2" max="2" width="54.140625" style="28" customWidth="1"/>
    <col min="3" max="3" width="18" style="28" customWidth="1"/>
    <col min="4" max="4" width="17.140625" style="28" customWidth="1"/>
    <col min="5" max="16384" width="9.140625" style="28"/>
  </cols>
  <sheetData>
    <row r="1" spans="1:4" ht="14.25" x14ac:dyDescent="0.25">
      <c r="D1" s="29" t="s">
        <v>206</v>
      </c>
    </row>
    <row r="2" spans="1:4" ht="47.25" customHeight="1" x14ac:dyDescent="0.25">
      <c r="C2" s="232" t="s">
        <v>76</v>
      </c>
      <c r="D2" s="232"/>
    </row>
    <row r="3" spans="1:4" ht="48.75" customHeight="1" x14ac:dyDescent="0.25">
      <c r="A3" s="233" t="s">
        <v>147</v>
      </c>
      <c r="B3" s="233"/>
      <c r="C3" s="233"/>
      <c r="D3" s="233"/>
    </row>
    <row r="5" spans="1:4" ht="22.5" customHeight="1" x14ac:dyDescent="0.25">
      <c r="A5" s="234" t="s">
        <v>62</v>
      </c>
      <c r="B5" s="234"/>
      <c r="C5" s="234"/>
      <c r="D5" s="234"/>
    </row>
    <row r="6" spans="1:4" ht="14.25" x14ac:dyDescent="0.25">
      <c r="A6" s="235" t="s">
        <v>50</v>
      </c>
      <c r="B6" s="235"/>
      <c r="C6" s="235"/>
      <c r="D6" s="235"/>
    </row>
    <row r="7" spans="1:4" ht="14.25" x14ac:dyDescent="0.25">
      <c r="A7" s="40" t="s">
        <v>21</v>
      </c>
      <c r="B7" s="52" t="s">
        <v>22</v>
      </c>
      <c r="C7" s="50"/>
      <c r="D7" s="50"/>
    </row>
    <row r="8" spans="1:4" x14ac:dyDescent="0.25">
      <c r="A8" s="42" t="s">
        <v>77</v>
      </c>
      <c r="B8" s="53" t="s">
        <v>78</v>
      </c>
      <c r="C8" s="51"/>
      <c r="D8" s="51"/>
    </row>
    <row r="9" spans="1:4" ht="14.25" x14ac:dyDescent="0.25">
      <c r="A9" s="236" t="s">
        <v>23</v>
      </c>
      <c r="B9" s="236"/>
      <c r="C9" s="236"/>
      <c r="D9" s="236"/>
    </row>
    <row r="10" spans="1:4" ht="43.5" customHeight="1" x14ac:dyDescent="0.25">
      <c r="A10" s="61" t="s">
        <v>24</v>
      </c>
      <c r="B10" s="62" t="s">
        <v>77</v>
      </c>
      <c r="C10" s="227" t="s">
        <v>224</v>
      </c>
      <c r="D10" s="228"/>
    </row>
    <row r="11" spans="1:4" x14ac:dyDescent="0.25">
      <c r="A11" s="48" t="s">
        <v>25</v>
      </c>
      <c r="B11" s="42" t="s">
        <v>80</v>
      </c>
      <c r="C11" s="44" t="s">
        <v>2</v>
      </c>
      <c r="D11" s="44" t="s">
        <v>3</v>
      </c>
    </row>
    <row r="12" spans="1:4" ht="28.5" customHeight="1" x14ac:dyDescent="0.25">
      <c r="A12" s="48" t="s">
        <v>26</v>
      </c>
      <c r="B12" s="42" t="s">
        <v>81</v>
      </c>
      <c r="C12" s="229"/>
      <c r="D12" s="229"/>
    </row>
    <row r="13" spans="1:4" ht="46.5" customHeight="1" x14ac:dyDescent="0.25">
      <c r="A13" s="48" t="s">
        <v>27</v>
      </c>
      <c r="B13" s="42" t="s">
        <v>190</v>
      </c>
      <c r="C13" s="230"/>
      <c r="D13" s="230"/>
    </row>
    <row r="14" spans="1:4" ht="33.75" customHeight="1" x14ac:dyDescent="0.25">
      <c r="A14" s="48" t="s">
        <v>28</v>
      </c>
      <c r="B14" s="42" t="s">
        <v>83</v>
      </c>
      <c r="C14" s="231"/>
      <c r="D14" s="231"/>
    </row>
    <row r="15" spans="1:4" x14ac:dyDescent="0.25">
      <c r="A15" s="237" t="s">
        <v>29</v>
      </c>
      <c r="B15" s="237"/>
      <c r="C15" s="48"/>
      <c r="D15" s="63"/>
    </row>
    <row r="16" spans="1:4" ht="16.5" customHeight="1" x14ac:dyDescent="0.25">
      <c r="A16" s="222" t="s">
        <v>84</v>
      </c>
      <c r="B16" s="222"/>
      <c r="C16" s="45"/>
      <c r="D16" s="70"/>
    </row>
    <row r="17" spans="1:6" ht="16.5" customHeight="1" x14ac:dyDescent="0.25">
      <c r="A17" s="222" t="s">
        <v>85</v>
      </c>
      <c r="B17" s="222"/>
      <c r="C17" s="45"/>
      <c r="D17" s="70"/>
    </row>
    <row r="18" spans="1:6" ht="16.5" customHeight="1" x14ac:dyDescent="0.25">
      <c r="A18" s="222" t="s">
        <v>86</v>
      </c>
      <c r="B18" s="222"/>
      <c r="C18" s="45"/>
      <c r="D18" s="70"/>
    </row>
    <row r="19" spans="1:6" ht="16.5" customHeight="1" x14ac:dyDescent="0.25">
      <c r="A19" s="222" t="s">
        <v>87</v>
      </c>
      <c r="B19" s="222"/>
      <c r="C19" s="64"/>
      <c r="D19" s="65"/>
    </row>
    <row r="20" spans="1:6" ht="31.5" customHeight="1" x14ac:dyDescent="0.25">
      <c r="A20" s="222" t="s">
        <v>88</v>
      </c>
      <c r="B20" s="222"/>
      <c r="C20" s="45"/>
      <c r="D20" s="45"/>
    </row>
    <row r="21" spans="1:6" x14ac:dyDescent="0.25">
      <c r="A21" s="222" t="s">
        <v>89</v>
      </c>
      <c r="B21" s="222"/>
      <c r="C21" s="45"/>
      <c r="D21" s="45"/>
    </row>
    <row r="22" spans="1:6" x14ac:dyDescent="0.25">
      <c r="A22" s="223" t="s">
        <v>30</v>
      </c>
      <c r="B22" s="223"/>
      <c r="C22" s="49">
        <v>0</v>
      </c>
      <c r="D22" s="49">
        <v>3290144.9</v>
      </c>
    </row>
    <row r="23" spans="1:6" x14ac:dyDescent="0.25">
      <c r="A23" s="48" t="s">
        <v>24</v>
      </c>
      <c r="B23" s="42" t="s">
        <v>77</v>
      </c>
      <c r="C23" s="49"/>
      <c r="D23" s="49"/>
      <c r="E23" s="66"/>
      <c r="F23" s="66"/>
    </row>
    <row r="24" spans="1:6" x14ac:dyDescent="0.25">
      <c r="A24" s="48" t="s">
        <v>25</v>
      </c>
      <c r="B24" s="42" t="s">
        <v>133</v>
      </c>
      <c r="C24" s="49"/>
      <c r="D24" s="49"/>
      <c r="E24" s="67"/>
      <c r="F24" s="67"/>
    </row>
    <row r="25" spans="1:6" ht="40.5" x14ac:dyDescent="0.25">
      <c r="A25" s="48" t="s">
        <v>26</v>
      </c>
      <c r="B25" s="42" t="s">
        <v>134</v>
      </c>
      <c r="C25" s="224"/>
      <c r="D25" s="224"/>
      <c r="E25" s="68"/>
      <c r="F25" s="68"/>
    </row>
    <row r="26" spans="1:6" ht="45" customHeight="1" x14ac:dyDescent="0.25">
      <c r="A26" s="48" t="s">
        <v>27</v>
      </c>
      <c r="B26" s="42" t="s">
        <v>135</v>
      </c>
      <c r="C26" s="225"/>
      <c r="D26" s="225"/>
      <c r="E26" s="68"/>
      <c r="F26" s="68"/>
    </row>
    <row r="27" spans="1:6" x14ac:dyDescent="0.25">
      <c r="A27" s="48" t="s">
        <v>28</v>
      </c>
      <c r="B27" s="42" t="s">
        <v>136</v>
      </c>
      <c r="C27" s="225"/>
      <c r="D27" s="225"/>
      <c r="E27" s="68"/>
      <c r="F27" s="68"/>
    </row>
    <row r="28" spans="1:6" ht="40.5" x14ac:dyDescent="0.25">
      <c r="A28" s="48" t="s">
        <v>137</v>
      </c>
      <c r="B28" s="42" t="s">
        <v>146</v>
      </c>
      <c r="C28" s="226"/>
      <c r="D28" s="226"/>
      <c r="E28" s="68"/>
      <c r="F28" s="68"/>
    </row>
    <row r="29" spans="1:6" x14ac:dyDescent="0.25">
      <c r="A29" s="237" t="s">
        <v>29</v>
      </c>
      <c r="B29" s="237"/>
      <c r="C29" s="49"/>
      <c r="D29" s="49"/>
      <c r="E29" s="68"/>
      <c r="F29" s="68"/>
    </row>
    <row r="30" spans="1:6" ht="29.25" customHeight="1" x14ac:dyDescent="0.25">
      <c r="A30" s="222" t="s">
        <v>138</v>
      </c>
      <c r="B30" s="222"/>
      <c r="C30" s="49">
        <v>0</v>
      </c>
      <c r="D30" s="49">
        <v>0</v>
      </c>
      <c r="E30" s="69"/>
      <c r="F30" s="69"/>
    </row>
    <row r="31" spans="1:6" ht="29.25" customHeight="1" x14ac:dyDescent="0.25">
      <c r="A31" s="222" t="s">
        <v>139</v>
      </c>
      <c r="B31" s="222"/>
      <c r="C31" s="49"/>
      <c r="D31" s="49"/>
      <c r="E31" s="69"/>
      <c r="F31" s="69"/>
    </row>
    <row r="32" spans="1:6" ht="29.25" customHeight="1" x14ac:dyDescent="0.25">
      <c r="A32" s="222" t="s">
        <v>140</v>
      </c>
      <c r="B32" s="222"/>
      <c r="C32" s="49"/>
      <c r="D32" s="49"/>
      <c r="E32" s="69"/>
      <c r="F32" s="69"/>
    </row>
    <row r="33" spans="1:6" ht="29.25" customHeight="1" x14ac:dyDescent="0.25">
      <c r="A33" s="222" t="s">
        <v>141</v>
      </c>
      <c r="B33" s="222"/>
      <c r="C33" s="49"/>
      <c r="D33" s="49"/>
      <c r="E33" s="69"/>
      <c r="F33" s="69"/>
    </row>
    <row r="34" spans="1:6" ht="44.25" customHeight="1" x14ac:dyDescent="0.25">
      <c r="A34" s="222" t="s">
        <v>142</v>
      </c>
      <c r="B34" s="222"/>
      <c r="C34" s="49"/>
      <c r="D34" s="49"/>
      <c r="E34" s="69"/>
      <c r="F34" s="69"/>
    </row>
    <row r="35" spans="1:6" ht="17.25" customHeight="1" x14ac:dyDescent="0.25">
      <c r="A35" s="222" t="s">
        <v>101</v>
      </c>
      <c r="B35" s="222"/>
      <c r="C35" s="49"/>
      <c r="D35" s="49"/>
      <c r="E35" s="69"/>
      <c r="F35" s="69"/>
    </row>
    <row r="36" spans="1:6" ht="17.25" customHeight="1" x14ac:dyDescent="0.25">
      <c r="A36" s="222" t="s">
        <v>143</v>
      </c>
      <c r="B36" s="222"/>
      <c r="C36" s="49"/>
      <c r="D36" s="49"/>
      <c r="E36" s="69"/>
      <c r="F36" s="69"/>
    </row>
    <row r="37" spans="1:6" ht="30" customHeight="1" x14ac:dyDescent="0.25">
      <c r="A37" s="222" t="s">
        <v>144</v>
      </c>
      <c r="B37" s="222"/>
      <c r="C37" s="49"/>
      <c r="D37" s="49"/>
      <c r="E37" s="69"/>
      <c r="F37" s="69"/>
    </row>
    <row r="38" spans="1:6" ht="15.75" customHeight="1" x14ac:dyDescent="0.25">
      <c r="A38" s="222" t="s">
        <v>145</v>
      </c>
      <c r="B38" s="222"/>
      <c r="C38" s="49"/>
      <c r="D38" s="49"/>
      <c r="E38" s="69"/>
      <c r="F38" s="69"/>
    </row>
    <row r="39" spans="1:6" ht="21" customHeight="1" x14ac:dyDescent="0.25">
      <c r="A39" s="223" t="s">
        <v>30</v>
      </c>
      <c r="B39" s="223"/>
      <c r="C39" s="49">
        <v>0</v>
      </c>
      <c r="D39" s="49">
        <v>-400000</v>
      </c>
      <c r="E39" s="69"/>
      <c r="F39" s="69"/>
    </row>
  </sheetData>
  <mergeCells count="29">
    <mergeCell ref="A29:B29"/>
    <mergeCell ref="A15:B15"/>
    <mergeCell ref="A16:B16"/>
    <mergeCell ref="A17:B17"/>
    <mergeCell ref="A18:B18"/>
    <mergeCell ref="C10:D10"/>
    <mergeCell ref="D12:D14"/>
    <mergeCell ref="C12:C14"/>
    <mergeCell ref="C2:D2"/>
    <mergeCell ref="A3:D3"/>
    <mergeCell ref="A5:D5"/>
    <mergeCell ref="A6:D6"/>
    <mergeCell ref="A9:D9"/>
    <mergeCell ref="D25:D28"/>
    <mergeCell ref="C25:C28"/>
    <mergeCell ref="A19:B19"/>
    <mergeCell ref="A20:B20"/>
    <mergeCell ref="A21:B21"/>
    <mergeCell ref="A22:B22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ageMargins left="0.7" right="0.7" top="0.75" bottom="0.75" header="0.3" footer="0.3"/>
  <pageSetup paperSize="9" scale="52" orientation="landscape" r:id="rId1"/>
  <ignoredErrors>
    <ignoredError sqref="B23:B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5" zoomScaleNormal="100" zoomScaleSheetLayoutView="85" workbookViewId="0">
      <selection activeCell="C25" sqref="C25:D25"/>
    </sheetView>
  </sheetViews>
  <sheetFormatPr defaultColWidth="8.28515625" defaultRowHeight="12.75" x14ac:dyDescent="0.25"/>
  <cols>
    <col min="1" max="1" width="28.5703125" style="30" customWidth="1"/>
    <col min="2" max="2" width="47.7109375" style="30" customWidth="1"/>
    <col min="3" max="4" width="18.7109375" style="32" customWidth="1"/>
    <col min="5" max="16384" width="8.28515625" style="30"/>
  </cols>
  <sheetData>
    <row r="1" spans="1:4" ht="14.25" x14ac:dyDescent="0.25">
      <c r="C1" s="28"/>
      <c r="D1" s="29" t="s">
        <v>205</v>
      </c>
    </row>
    <row r="2" spans="1:4" ht="36" customHeight="1" x14ac:dyDescent="0.25">
      <c r="C2" s="232" t="s">
        <v>97</v>
      </c>
      <c r="D2" s="232"/>
    </row>
    <row r="4" spans="1:4" ht="42" customHeight="1" x14ac:dyDescent="0.25">
      <c r="A4" s="238" t="s">
        <v>148</v>
      </c>
      <c r="B4" s="238"/>
      <c r="C4" s="238"/>
      <c r="D4" s="238"/>
    </row>
    <row r="5" spans="1:4" ht="21.75" customHeight="1" x14ac:dyDescent="0.25">
      <c r="A5" s="31"/>
      <c r="B5" s="31"/>
      <c r="C5" s="31"/>
      <c r="D5" s="31"/>
    </row>
    <row r="6" spans="1:4" ht="20.45" customHeight="1" x14ac:dyDescent="0.25">
      <c r="A6" s="239" t="s">
        <v>62</v>
      </c>
      <c r="B6" s="239"/>
      <c r="C6" s="239"/>
      <c r="D6" s="239"/>
    </row>
    <row r="7" spans="1:4" ht="21.75" customHeight="1" x14ac:dyDescent="0.25">
      <c r="A7" s="235" t="s">
        <v>90</v>
      </c>
      <c r="B7" s="235"/>
      <c r="C7" s="235"/>
      <c r="D7" s="235"/>
    </row>
    <row r="8" spans="1:4" ht="21" customHeight="1" x14ac:dyDescent="0.25">
      <c r="A8" s="40" t="s">
        <v>21</v>
      </c>
      <c r="B8" s="52" t="s">
        <v>22</v>
      </c>
      <c r="C8" s="50"/>
      <c r="D8" s="50"/>
    </row>
    <row r="9" spans="1:4" ht="18.75" customHeight="1" x14ac:dyDescent="0.25">
      <c r="A9" s="41" t="s">
        <v>77</v>
      </c>
      <c r="B9" s="53" t="s">
        <v>78</v>
      </c>
      <c r="C9" s="51"/>
      <c r="D9" s="51"/>
    </row>
    <row r="10" spans="1:4" ht="23.25" customHeight="1" x14ac:dyDescent="0.25">
      <c r="A10" s="235" t="s">
        <v>23</v>
      </c>
      <c r="B10" s="235"/>
      <c r="C10" s="235"/>
      <c r="D10" s="235"/>
    </row>
    <row r="11" spans="1:4" ht="59.25" customHeight="1" x14ac:dyDescent="0.25">
      <c r="A11" s="43" t="s">
        <v>24</v>
      </c>
      <c r="B11" s="41" t="s">
        <v>77</v>
      </c>
      <c r="C11" s="237" t="s">
        <v>92</v>
      </c>
      <c r="D11" s="237"/>
    </row>
    <row r="12" spans="1:4" ht="21.75" customHeight="1" x14ac:dyDescent="0.25">
      <c r="A12" s="43" t="s">
        <v>25</v>
      </c>
      <c r="B12" s="41" t="s">
        <v>80</v>
      </c>
      <c r="C12" s="44" t="s">
        <v>2</v>
      </c>
      <c r="D12" s="44" t="s">
        <v>3</v>
      </c>
    </row>
    <row r="13" spans="1:4" ht="27" x14ac:dyDescent="0.25">
      <c r="A13" s="43" t="s">
        <v>26</v>
      </c>
      <c r="B13" s="41" t="s">
        <v>81</v>
      </c>
      <c r="C13" s="43"/>
      <c r="D13" s="43"/>
    </row>
    <row r="14" spans="1:4" ht="54" x14ac:dyDescent="0.25">
      <c r="A14" s="43" t="s">
        <v>27</v>
      </c>
      <c r="B14" s="41" t="s">
        <v>82</v>
      </c>
      <c r="C14" s="43"/>
      <c r="D14" s="43"/>
    </row>
    <row r="15" spans="1:4" ht="36.75" customHeight="1" x14ac:dyDescent="0.25">
      <c r="A15" s="43" t="s">
        <v>28</v>
      </c>
      <c r="B15" s="41" t="s">
        <v>83</v>
      </c>
      <c r="C15" s="43"/>
      <c r="D15" s="43"/>
    </row>
    <row r="16" spans="1:4" ht="10.7" customHeight="1" x14ac:dyDescent="0.25">
      <c r="A16" s="43" t="s">
        <v>91</v>
      </c>
      <c r="B16" s="41" t="s">
        <v>91</v>
      </c>
      <c r="C16" s="43"/>
      <c r="D16" s="43"/>
    </row>
    <row r="17" spans="1:6" ht="26.25" customHeight="1" x14ac:dyDescent="0.25">
      <c r="A17" s="237" t="s">
        <v>29</v>
      </c>
      <c r="B17" s="237"/>
      <c r="C17" s="43"/>
      <c r="D17" s="43"/>
    </row>
    <row r="18" spans="1:6" ht="21" customHeight="1" x14ac:dyDescent="0.25">
      <c r="A18" s="222" t="s">
        <v>84</v>
      </c>
      <c r="B18" s="222"/>
      <c r="C18" s="45"/>
      <c r="D18" s="70">
        <f>+D19+D20</f>
        <v>39.200000000000003</v>
      </c>
    </row>
    <row r="19" spans="1:6" ht="21" customHeight="1" x14ac:dyDescent="0.25">
      <c r="A19" s="222" t="s">
        <v>85</v>
      </c>
      <c r="B19" s="222"/>
      <c r="C19" s="45"/>
      <c r="D19" s="70">
        <v>35.1</v>
      </c>
    </row>
    <row r="20" spans="1:6" ht="21" customHeight="1" x14ac:dyDescent="0.25">
      <c r="A20" s="222" t="s">
        <v>86</v>
      </c>
      <c r="B20" s="222"/>
      <c r="C20" s="45"/>
      <c r="D20" s="70">
        <v>4.0999999999999996</v>
      </c>
    </row>
    <row r="21" spans="1:6" ht="21" customHeight="1" x14ac:dyDescent="0.25">
      <c r="A21" s="222" t="s">
        <v>87</v>
      </c>
      <c r="B21" s="222"/>
      <c r="C21" s="45"/>
      <c r="D21" s="65"/>
    </row>
    <row r="22" spans="1:6" ht="21" customHeight="1" x14ac:dyDescent="0.25">
      <c r="A22" s="222" t="s">
        <v>89</v>
      </c>
      <c r="B22" s="222"/>
      <c r="C22" s="47"/>
      <c r="D22" s="46"/>
    </row>
    <row r="23" spans="1:6" ht="21" customHeight="1" x14ac:dyDescent="0.25">
      <c r="A23" s="223" t="s">
        <v>30</v>
      </c>
      <c r="B23" s="223"/>
      <c r="C23" s="46">
        <v>0</v>
      </c>
      <c r="D23" s="46">
        <v>3290144.9</v>
      </c>
    </row>
    <row r="24" spans="1:6" s="56" customFormat="1" ht="7.5" customHeight="1" x14ac:dyDescent="0.25">
      <c r="A24" s="54"/>
      <c r="B24" s="54"/>
      <c r="C24" s="55"/>
      <c r="D24" s="55"/>
    </row>
    <row r="25" spans="1:6" ht="60.75" customHeight="1" x14ac:dyDescent="0.25">
      <c r="A25" s="43" t="s">
        <v>24</v>
      </c>
      <c r="B25" s="41" t="s">
        <v>77</v>
      </c>
      <c r="C25" s="240" t="s">
        <v>222</v>
      </c>
      <c r="D25" s="241"/>
    </row>
    <row r="26" spans="1:6" s="28" customFormat="1" ht="15" x14ac:dyDescent="0.25">
      <c r="A26" s="43" t="s">
        <v>25</v>
      </c>
      <c r="B26" s="41" t="s">
        <v>133</v>
      </c>
      <c r="C26" s="49" t="s">
        <v>2</v>
      </c>
      <c r="D26" s="49" t="s">
        <v>3</v>
      </c>
      <c r="E26" s="38"/>
      <c r="F26" s="38"/>
    </row>
    <row r="27" spans="1:6" s="28" customFormat="1" ht="40.5" x14ac:dyDescent="0.25">
      <c r="A27" s="43" t="s">
        <v>26</v>
      </c>
      <c r="B27" s="41" t="s">
        <v>134</v>
      </c>
      <c r="C27" s="224"/>
      <c r="D27" s="224"/>
      <c r="E27" s="37"/>
      <c r="F27" s="37"/>
    </row>
    <row r="28" spans="1:6" s="28" customFormat="1" ht="54" x14ac:dyDescent="0.25">
      <c r="A28" s="43" t="s">
        <v>27</v>
      </c>
      <c r="B28" s="41" t="s">
        <v>149</v>
      </c>
      <c r="C28" s="225"/>
      <c r="D28" s="225"/>
      <c r="E28" s="37"/>
      <c r="F28" s="37"/>
    </row>
    <row r="29" spans="1:6" s="28" customFormat="1" ht="21.75" customHeight="1" x14ac:dyDescent="0.25">
      <c r="A29" s="43" t="s">
        <v>28</v>
      </c>
      <c r="B29" s="41" t="s">
        <v>136</v>
      </c>
      <c r="C29" s="225"/>
      <c r="D29" s="225"/>
      <c r="E29" s="37"/>
      <c r="F29" s="37"/>
    </row>
    <row r="30" spans="1:6" s="28" customFormat="1" ht="54" x14ac:dyDescent="0.25">
      <c r="A30" s="43" t="s">
        <v>137</v>
      </c>
      <c r="B30" s="41" t="s">
        <v>146</v>
      </c>
      <c r="C30" s="226"/>
      <c r="D30" s="226"/>
      <c r="E30" s="37"/>
      <c r="F30" s="37"/>
    </row>
    <row r="31" spans="1:6" s="28" customFormat="1" ht="15" x14ac:dyDescent="0.25">
      <c r="A31" s="237" t="s">
        <v>29</v>
      </c>
      <c r="B31" s="237"/>
      <c r="C31" s="49"/>
      <c r="D31" s="49"/>
      <c r="E31" s="37"/>
      <c r="F31" s="37"/>
    </row>
    <row r="32" spans="1:6" s="28" customFormat="1" ht="30" customHeight="1" x14ac:dyDescent="0.25">
      <c r="A32" s="222" t="s">
        <v>138</v>
      </c>
      <c r="B32" s="222"/>
      <c r="C32" s="49"/>
      <c r="D32" s="49"/>
      <c r="E32" s="39"/>
      <c r="F32" s="39"/>
    </row>
    <row r="33" spans="1:6" s="28" customFormat="1" ht="30" customHeight="1" x14ac:dyDescent="0.25">
      <c r="A33" s="222" t="s">
        <v>139</v>
      </c>
      <c r="B33" s="222"/>
      <c r="C33" s="49"/>
      <c r="D33" s="49"/>
      <c r="E33" s="39"/>
      <c r="F33" s="39"/>
    </row>
    <row r="34" spans="1:6" s="28" customFormat="1" ht="30" customHeight="1" x14ac:dyDescent="0.25">
      <c r="A34" s="222" t="s">
        <v>140</v>
      </c>
      <c r="B34" s="222"/>
      <c r="C34" s="49"/>
      <c r="D34" s="49"/>
      <c r="E34" s="39"/>
      <c r="F34" s="39"/>
    </row>
    <row r="35" spans="1:6" s="28" customFormat="1" ht="31.5" customHeight="1" x14ac:dyDescent="0.25">
      <c r="A35" s="222" t="s">
        <v>141</v>
      </c>
      <c r="B35" s="222"/>
      <c r="C35" s="49"/>
      <c r="D35" s="49"/>
      <c r="E35" s="39"/>
      <c r="F35" s="39"/>
    </row>
    <row r="36" spans="1:6" s="28" customFormat="1" ht="45" customHeight="1" x14ac:dyDescent="0.25">
      <c r="A36" s="222" t="s">
        <v>142</v>
      </c>
      <c r="B36" s="222"/>
      <c r="C36" s="49"/>
      <c r="D36" s="49"/>
      <c r="E36" s="39"/>
      <c r="F36" s="39"/>
    </row>
    <row r="37" spans="1:6" s="28" customFormat="1" ht="16.5" customHeight="1" x14ac:dyDescent="0.25">
      <c r="A37" s="222" t="s">
        <v>101</v>
      </c>
      <c r="B37" s="222"/>
      <c r="C37" s="49"/>
      <c r="D37" s="49"/>
      <c r="E37" s="39"/>
      <c r="F37" s="39"/>
    </row>
    <row r="38" spans="1:6" s="28" customFormat="1" ht="16.5" customHeight="1" x14ac:dyDescent="0.25">
      <c r="A38" s="222" t="s">
        <v>143</v>
      </c>
      <c r="B38" s="222"/>
      <c r="C38" s="49"/>
      <c r="D38" s="49"/>
      <c r="E38" s="39"/>
      <c r="F38" s="39"/>
    </row>
    <row r="39" spans="1:6" s="28" customFormat="1" ht="30" customHeight="1" x14ac:dyDescent="0.25">
      <c r="A39" s="222" t="s">
        <v>144</v>
      </c>
      <c r="B39" s="222"/>
      <c r="C39" s="49"/>
      <c r="D39" s="49"/>
      <c r="E39" s="39"/>
      <c r="F39" s="39"/>
    </row>
    <row r="40" spans="1:6" s="28" customFormat="1" ht="15.75" customHeight="1" x14ac:dyDescent="0.25">
      <c r="A40" s="222" t="s">
        <v>145</v>
      </c>
      <c r="B40" s="222"/>
      <c r="C40" s="49"/>
      <c r="D40" s="49"/>
      <c r="E40" s="39"/>
      <c r="F40" s="39"/>
    </row>
    <row r="41" spans="1:6" s="28" customFormat="1" ht="18" customHeight="1" x14ac:dyDescent="0.25">
      <c r="A41" s="223" t="s">
        <v>30</v>
      </c>
      <c r="B41" s="223"/>
      <c r="C41" s="49">
        <v>0</v>
      </c>
      <c r="D41" s="49">
        <v>-400000</v>
      </c>
      <c r="E41" s="39"/>
      <c r="F41" s="39"/>
    </row>
  </sheetData>
  <mergeCells count="27">
    <mergeCell ref="A17:B17"/>
    <mergeCell ref="A18:B18"/>
    <mergeCell ref="A19:B19"/>
    <mergeCell ref="C27:C30"/>
    <mergeCell ref="D27:D30"/>
    <mergeCell ref="A20:B20"/>
    <mergeCell ref="A21:B21"/>
    <mergeCell ref="A22:B22"/>
    <mergeCell ref="C25:D25"/>
    <mergeCell ref="A23:B23"/>
    <mergeCell ref="C2:D2"/>
    <mergeCell ref="A4:D4"/>
    <mergeCell ref="A6:D6"/>
    <mergeCell ref="A7:D7"/>
    <mergeCell ref="C11:D11"/>
    <mergeCell ref="A10:D10"/>
    <mergeCell ref="A31:B31"/>
    <mergeCell ref="A32:B32"/>
    <mergeCell ref="A41:B41"/>
    <mergeCell ref="A33:B33"/>
    <mergeCell ref="A34:B34"/>
    <mergeCell ref="A35:B35"/>
    <mergeCell ref="A36:B36"/>
    <mergeCell ref="A37:B37"/>
    <mergeCell ref="A38:B38"/>
    <mergeCell ref="A39:B39"/>
    <mergeCell ref="A40:B40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'5'!Print_Titles</vt:lpstr>
      <vt:lpstr>'6'!Print_Titles</vt:lpstr>
      <vt:lpstr>'7'!Print_Titles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David Qartashyan</dc:creator>
  <cp:keywords>Mulberry 2.0</cp:keywords>
  <cp:lastModifiedBy>Yelena Petrosyan</cp:lastModifiedBy>
  <cp:lastPrinted>2019-09-11T13:14:42Z</cp:lastPrinted>
  <dcterms:created xsi:type="dcterms:W3CDTF">2019-08-30T08:30:28Z</dcterms:created>
  <dcterms:modified xsi:type="dcterms:W3CDTF">2019-09-11T13:16:44Z</dcterms:modified>
</cp:coreProperties>
</file>