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240" yWindow="105" windowWidth="15075" windowHeight="9435" firstSheet="4" activeTab="4"/>
  </bookViews>
  <sheets>
    <sheet name="Plan aLL" sheetId="4" state="hidden" r:id="rId1"/>
    <sheet name="Plan GAXTNI" sheetId="5" state="hidden" r:id="rId2"/>
    <sheet name="5 (2)" sheetId="8" state="hidden" r:id="rId3"/>
    <sheet name="12" sheetId="9" state="hidden" r:id="rId4"/>
    <sheet name="12. ճիշտ" sheetId="15" r:id="rId5"/>
    <sheet name="5 ոչ գաղտնի" sheetId="13" r:id="rId6"/>
    <sheet name="12." sheetId="14" r:id="rId7"/>
    <sheet name="Sheet2" sheetId="2" state="hidden" r:id="rId8"/>
    <sheet name="Sheet3" sheetId="3" state="hidden" r:id="rId9"/>
  </sheets>
  <definedNames>
    <definedName name="_xlnm._FilterDatabase" localSheetId="3" hidden="1">'12'!#REF!</definedName>
    <definedName name="_xlnm._FilterDatabase" localSheetId="6" hidden="1">'12.'!#REF!</definedName>
    <definedName name="_xlnm._FilterDatabase" localSheetId="4" hidden="1">'12. ճիշտ'!#REF!</definedName>
    <definedName name="_xlnm._FilterDatabase" localSheetId="0" hidden="1">'Plan aLL'!#REF!</definedName>
    <definedName name="_xlnm._FilterDatabase" localSheetId="1" hidden="1">'Plan GAXTNI'!#REF!</definedName>
    <definedName name="åû" localSheetId="3">#REF!</definedName>
    <definedName name="åû" localSheetId="6">#REF!</definedName>
    <definedName name="åû" localSheetId="4">#REF!</definedName>
    <definedName name="åû" localSheetId="0">#REF!</definedName>
    <definedName name="åû" localSheetId="1">#REF!</definedName>
    <definedName name="åû">#REF!</definedName>
    <definedName name="mas" localSheetId="3">#REF!</definedName>
    <definedName name="mas" localSheetId="6">#REF!</definedName>
    <definedName name="mas" localSheetId="4">#REF!</definedName>
    <definedName name="mas" localSheetId="0">#REF!</definedName>
    <definedName name="mas" localSheetId="1">#REF!</definedName>
    <definedName name="mas">#REF!</definedName>
    <definedName name="mass" localSheetId="6">#REF!</definedName>
    <definedName name="mass" localSheetId="4">#REF!</definedName>
    <definedName name="mass">#REF!</definedName>
    <definedName name="x" localSheetId="3">#REF!</definedName>
    <definedName name="x" localSheetId="6">#REF!</definedName>
    <definedName name="x" localSheetId="4">#REF!</definedName>
    <definedName name="x" localSheetId="0">#REF!</definedName>
    <definedName name="x" localSheetId="1">#REF!</definedName>
    <definedName name="x">#REF!</definedName>
    <definedName name="_xlnm.Print_Titles" localSheetId="3">'12'!$11:$12</definedName>
    <definedName name="_xlnm.Print_Titles" localSheetId="0">'Plan aLL'!$4:$6</definedName>
    <definedName name="_xlnm.Print_Titles" localSheetId="1">'Plan GAXTNI'!$4:$6</definedName>
  </definedNames>
  <calcPr calcId="124519"/>
</workbook>
</file>

<file path=xl/calcChain.xml><?xml version="1.0" encoding="utf-8"?>
<calcChain xmlns="http://schemas.openxmlformats.org/spreadsheetml/2006/main">
  <c r="E25" i="14"/>
  <c r="E24"/>
  <c r="G28" i="15"/>
  <c r="E27"/>
  <c r="G27" s="1"/>
  <c r="E26"/>
  <c r="G26" s="1"/>
  <c r="G25"/>
  <c r="G24"/>
  <c r="G23"/>
  <c r="G22"/>
  <c r="G12"/>
  <c r="G11" s="1"/>
  <c r="G10" s="1"/>
  <c r="G9" s="1"/>
  <c r="G20" i="14"/>
  <c r="G24" l="1"/>
  <c r="G21" i="13" s="1"/>
  <c r="G22" i="14" l="1"/>
  <c r="G26" l="1"/>
  <c r="G23" i="13" s="1"/>
  <c r="G23" i="14"/>
  <c r="G21"/>
  <c r="G12"/>
  <c r="G19" i="13" s="1"/>
  <c r="G20" l="1"/>
  <c r="G25" i="14"/>
  <c r="G22" i="13" s="1"/>
  <c r="G18" i="9"/>
  <c r="G16" s="1"/>
  <c r="G15" s="1"/>
  <c r="G14" s="1"/>
  <c r="G13" s="1"/>
  <c r="G17"/>
  <c r="L11" i="5"/>
  <c r="L10" s="1"/>
  <c r="L9" s="1"/>
  <c r="L8" s="1"/>
  <c r="L7" s="1"/>
  <c r="J11"/>
  <c r="J10"/>
  <c r="E25" i="8" s="1"/>
  <c r="N11" i="5"/>
  <c r="N10" s="1"/>
  <c r="N9" s="1"/>
  <c r="N8" s="1"/>
  <c r="N7" s="1"/>
  <c r="P11"/>
  <c r="P10" s="1"/>
  <c r="P9" s="1"/>
  <c r="P8" s="1"/>
  <c r="P7" s="1"/>
  <c r="F11"/>
  <c r="H11" s="1"/>
  <c r="H10" s="1"/>
  <c r="H9" s="1"/>
  <c r="H8" s="1"/>
  <c r="H7" s="1"/>
  <c r="Q11" i="4"/>
  <c r="Q10" s="1"/>
  <c r="Q9" s="1"/>
  <c r="Q8" s="1"/>
  <c r="Q7" s="1"/>
  <c r="O11"/>
  <c r="O10" s="1"/>
  <c r="O9" s="1"/>
  <c r="O8" s="1"/>
  <c r="O7" s="1"/>
  <c r="M11"/>
  <c r="M10" s="1"/>
  <c r="M9" s="1"/>
  <c r="M8" s="1"/>
  <c r="M7" s="1"/>
  <c r="K11"/>
  <c r="K10" s="1"/>
  <c r="K9" s="1"/>
  <c r="K8" s="1"/>
  <c r="K7" s="1"/>
  <c r="I11"/>
  <c r="I10" s="1"/>
  <c r="I9" s="1"/>
  <c r="I8" s="1"/>
  <c r="I7" s="1"/>
  <c r="G17" i="13" l="1"/>
  <c r="G11" i="14"/>
  <c r="G10" s="1"/>
  <c r="G9" s="1"/>
  <c r="E26" i="8"/>
  <c r="E22" s="1"/>
  <c r="E20" s="1"/>
  <c r="E18" s="1"/>
  <c r="E16" s="1"/>
  <c r="E14" s="1"/>
  <c r="F25"/>
  <c r="J9" i="5"/>
  <c r="J8" s="1"/>
  <c r="J7" s="1"/>
  <c r="G16" i="13" l="1"/>
  <c r="G15" s="1"/>
  <c r="G14" s="1"/>
  <c r="G12" s="1"/>
  <c r="G10" s="1"/>
  <c r="F26" i="8"/>
  <c r="F22" s="1"/>
  <c r="F20" s="1"/>
  <c r="F18" s="1"/>
  <c r="F16" s="1"/>
  <c r="F14" s="1"/>
  <c r="G25"/>
  <c r="G26" l="1"/>
  <c r="H25"/>
  <c r="G22"/>
  <c r="G20" s="1"/>
  <c r="G18" s="1"/>
  <c r="G16" s="1"/>
  <c r="G14" s="1"/>
  <c r="H26" l="1"/>
  <c r="H22" s="1"/>
  <c r="H20" s="1"/>
  <c r="H18" s="1"/>
  <c r="H16" s="1"/>
  <c r="H14" s="1"/>
</calcChain>
</file>

<file path=xl/sharedStrings.xml><?xml version="1.0" encoding="utf-8"?>
<sst xmlns="http://schemas.openxmlformats.org/spreadsheetml/2006/main" count="349" uniqueCount="133">
  <si>
    <t>Բյուջետային ծախսերի տնտեսագիտական դասակարգման հոդվածների անվանումը</t>
  </si>
  <si>
    <t>ԸՆԴԱՄԵՆԸ` ԾԱԽՍԵՐ</t>
  </si>
  <si>
    <t>այդ թվում`</t>
  </si>
  <si>
    <t>որից`</t>
  </si>
  <si>
    <t>Տրանսպորտային նյութեր</t>
  </si>
  <si>
    <t>1-ÇÝ »é³ÙëÛ³Ï</t>
  </si>
  <si>
    <t>1-ÇÝ ÏÇë³ÙÛ³Ï</t>
  </si>
  <si>
    <t>ÇÝÝ ³ÙÇë</t>
  </si>
  <si>
    <t>î³ñÇ</t>
  </si>
  <si>
    <t>ՎՔՆ ապահովում</t>
  </si>
  <si>
    <t>ՀՀ ԶՈՒ ԹՎ ՀՎ և Վ ծառայության 2017թ. պլան</t>
  </si>
  <si>
    <t>տնտեսա-գիտական հոդված</t>
  </si>
  <si>
    <t>CPV կոդը</t>
  </si>
  <si>
    <t>Ապրանքների, ծառայությունների և աշխատանքների անվանումներըª ըստ տեղեկատուի</t>
  </si>
  <si>
    <t>Գնման ենթակա ապրանքներ, աշխատանքներ և ծառայություններ,
 ըստ միջոցառումների և կատարողական չափորոշիչների</t>
  </si>
  <si>
    <t>Չափի միավորը</t>
  </si>
  <si>
    <t>Գնման ձևը</t>
  </si>
  <si>
    <t>2017թ. hայտ</t>
  </si>
  <si>
    <t>Ըստ եռամսյակների</t>
  </si>
  <si>
    <t>Ամբողջ քանակը (ծավալը)</t>
  </si>
  <si>
    <t>Միավորի գինը  (դրամով)</t>
  </si>
  <si>
    <t>Ընդհանուր գումարը  (հազար դրամով)</t>
  </si>
  <si>
    <t>I եռ.</t>
  </si>
  <si>
    <t>II եռ.</t>
  </si>
  <si>
    <t>III եռ.</t>
  </si>
  <si>
    <t>IV եռ.</t>
  </si>
  <si>
    <t>քանակը</t>
  </si>
  <si>
    <t>գումարը</t>
  </si>
  <si>
    <t>x</t>
  </si>
  <si>
    <t>ԸՆԴՀԱՆՈՒՐ</t>
  </si>
  <si>
    <t>Ընթացիկ ծախսեր</t>
  </si>
  <si>
    <t>ՎԱՌԵԼԻՔՈՎ և ՔՍԱՅՈՒՂԵՐՈՎ ՀԱՄԱԼՐՈՒՄ</t>
  </si>
  <si>
    <t>Հեղուկ վառելիքով ապահովում</t>
  </si>
  <si>
    <t>09131100/1/4/13</t>
  </si>
  <si>
    <t xml:space="preserve"> ³íÇ³óÇáÝ Ï»ñáëÇÝ</t>
  </si>
  <si>
    <t xml:space="preserve">Ավիավառելանյութ           </t>
  </si>
  <si>
    <t>տ</t>
  </si>
  <si>
    <t>ÞÐ</t>
  </si>
  <si>
    <t>ՀՀ ԶՈՒ ԹՎ ՀՎ և Վ ԾԱՌԱՅՈՒԹՅԱՆ ՊԵՏ</t>
  </si>
  <si>
    <t>գնդապետ                                       Կ.ՄԽԻԹԱՐՅԱՆ</t>
  </si>
  <si>
    <t xml:space="preserve">ՀՀ կառավարության 2017թ. </t>
  </si>
  <si>
    <t>________ N ____ որոշման</t>
  </si>
  <si>
    <t>(Ñ³½. ¹ñ³Ù)</t>
  </si>
  <si>
    <t>ՀԱՅԱՍՏԱՆԻ ՀԱՆՐԱՊԵՏՈՒԹՅԱՆ 
ԿԱՌԱՎԱՐՈՒԹՅԱՆ ԱՇԽԱՏԱԿԱԶՄԻ 
ՂԵԿԱՎԱՐ-ՆԱԽԱՐԱՐ                                                            Դ.ՀԱՐՈՒԹՅՈՒՆՅԱՆ</t>
  </si>
  <si>
    <t>09131100/1</t>
  </si>
  <si>
    <t>Անվանումը</t>
  </si>
  <si>
    <t>տոննա</t>
  </si>
  <si>
    <t>Ցուցանիշների փոփոխությունը (ավելացումները նշված են դրական նշանով)</t>
  </si>
  <si>
    <t>գումարը  
(հազ. դրամ)</t>
  </si>
  <si>
    <t>Կոդը</t>
  </si>
  <si>
    <t>ՀՀ պաշտպանության նախարարություն</t>
  </si>
  <si>
    <t>Բաժին N02 Խումբ N01 Դաս N01 Ռազմական պաշտպանություն</t>
  </si>
  <si>
    <t>1. Ռազմական կարիքների բավարարում</t>
  </si>
  <si>
    <t>Գնման ձևը (ընթացա-կարգը)</t>
  </si>
  <si>
    <t>Հավելված N 1</t>
  </si>
  <si>
    <t>Հավելված N 2</t>
  </si>
  <si>
    <r>
      <t>ՀԱՅԱՍՏԱՆԻ ՀԱՆՐԱՊԵՏՈՒԹՅԱՆ ԿԱՌԱՎԱՐՈՒԹՅԱՆ 2016 ԹՎԱԿԱՆԻ ԴԵԿՏԵՄԲԵՐԻ 29-Ի N1313 ՈՐՈՇՄԱՆ N5 ՀԱՎԵԼՎԱԾ</t>
    </r>
    <r>
      <rPr>
        <b/>
        <sz val="12"/>
        <rFont val="Times LatArm"/>
      </rPr>
      <t>ՈՒՄ ԿԱՏԱՐՎՈՂ ՓՈՓՈԽՈՒԹՅՈՒՆՆԵՐԸ</t>
    </r>
  </si>
  <si>
    <t>ՀԱՅԱՍՏԱՆԻ ՀԱՆՐԱՊԵՏՈՒԹՅԱՆ ԿԱՌԱՎԱՐՈՒԹՅԱՆ 2016 ԹՎԱԿԱՆԻ ԴԵԿՏԵՄԲԵՐԻ 29-Ի N1313 ՈՐՈՇՄԱՆ N12 ՀԱՎԵԼՎԱԾՈՒՄ  ԿԱՏԱՐՎՈՂ ԼՐԱՑՈՒՄՆԵՐԸ</t>
  </si>
  <si>
    <t>Բաժինը</t>
  </si>
  <si>
    <t>Խումբը</t>
  </si>
  <si>
    <t>Դասը</t>
  </si>
  <si>
    <t>ՊԱՇՏՊԱՆՈՒԹՅՈՒՆ</t>
  </si>
  <si>
    <t>02</t>
  </si>
  <si>
    <t>01</t>
  </si>
  <si>
    <t>Ռազմական պաշտպանություն</t>
  </si>
  <si>
    <t>02. Ռազմական կարիքների բավարարում</t>
  </si>
  <si>
    <t>Այլ ծախսեր</t>
  </si>
  <si>
    <t>ՀԱՅԱՍՏԱՆԻ ՀԱՆՐԱՊԵՏՈՒԹՅԱՆ 
ԿԱՌԱՎԱՐՈՒԹՅԱՆ ԱՇԽԱՏԱԿԱԶՄԻ 
ՂԵԿԱՎԱՐ-ՆԱԽԱՐԱՐ                                                                     Դ.ՀԱՐՈՒԹՅՈՒՆՅԱՆ</t>
  </si>
  <si>
    <t>ՇՀ</t>
  </si>
  <si>
    <t>ՄԱՍ I. ԱՊՐԱՆՔՆԵՐ</t>
  </si>
  <si>
    <t>09131100/2</t>
  </si>
  <si>
    <t xml:space="preserve">հազար դրամներով </t>
  </si>
  <si>
    <t>Բաժին</t>
  </si>
  <si>
    <t>Խումբ</t>
  </si>
  <si>
    <t>Դաս</t>
  </si>
  <si>
    <t xml:space="preserve">Բյուջետային ծախսերի գործառական դասակարգման բաժինների, խմբերի և դասերի, տնտեսագիտական դասակարգման հոդվածների, ֆինանսավորվող ծրագրերի և վերջիններս իրականացնող մարմինների անվանումները  </t>
  </si>
  <si>
    <t xml:space="preserve"> Ցուցանիշների փոփոխություն                                                                                                                        (ծախսերի ավելացումները բերված են դրական նշանով)</t>
  </si>
  <si>
    <t>Ինն ամիս</t>
  </si>
  <si>
    <t>Տարի</t>
  </si>
  <si>
    <t>ԸՆԴԱՄԵՆԸ  ԾԱԽՍԵՐ</t>
  </si>
  <si>
    <t>Ռազմական պաշտպանություն, այդ թվում՝</t>
  </si>
  <si>
    <t>այդ թվում` ըստ բյուջետային ծախսերի տնտեսագիտական դասակարգման հոդվածի</t>
  </si>
  <si>
    <r>
      <rPr>
        <sz val="11"/>
        <rFont val="GHEA Mariam"/>
        <family val="3"/>
      </rPr>
      <t></t>
    </r>
    <r>
      <rPr>
        <sz val="11"/>
        <rFont val="GHEA Grapalat"/>
        <family val="3"/>
      </rPr>
      <t>Այլ ծախսեր</t>
    </r>
    <r>
      <rPr>
        <sz val="11"/>
        <rFont val="GHEA Mariam"/>
        <family val="3"/>
      </rPr>
      <t></t>
    </r>
  </si>
  <si>
    <r>
      <rPr>
        <sz val="11"/>
        <rFont val="GHEA Mariam"/>
        <family val="3"/>
      </rPr>
      <t></t>
    </r>
    <r>
      <rPr>
        <sz val="11"/>
        <rFont val="GHEA Grapalat"/>
        <family val="3"/>
      </rPr>
      <t>Շենքերի և շինությունների շինարարություն</t>
    </r>
    <r>
      <rPr>
        <sz val="11"/>
        <rFont val="GHEA Mariam"/>
        <family val="3"/>
      </rPr>
      <t></t>
    </r>
    <r>
      <rPr>
        <sz val="11"/>
        <rFont val="GHEA Grapalat"/>
        <family val="3"/>
      </rPr>
      <t xml:space="preserve"> </t>
    </r>
  </si>
  <si>
    <t>«ՀԱՅԱUՏԱՆԻ ՀԱՆՐԱՊԵՏՈՒԹՅԱՆ 2018 ԹՎԱԿԱՆԻ ՊԵՏԱԿԱՆ ԲՅՈՒՋԵԻ ՄԱUԻՆ» ՀԱՅԱUՏԱՆԻ   ՀԱՆՐԱՊԵՏՈՒԹՅԱՆ OՐԵՆՔԻ N 1 ՀԱՎԵԼՎԱԾՈՒՄ ԵՎ ՀԱՅԱUՏԱՆԻ ՀԱՆՐԱՊԵՏՈՒԹՅԱՆ ԿԱՌԱՎԱՐՈՒԹՅԱՆ 2017 ԹՎԱԿԱՆԻ ԴԵԿՏԵՄԲԵՐԻ 28-Ի N 1717-Ն ՈՐՈՇՄԱՆ N 5 ՀԱՎԵԼՎԱԾՈՒՄ ԿԱՏԱՐՎՈՂ ՓՈՓՈԽՈՒԹՅՈՒՆՆԵՐԸ</t>
  </si>
  <si>
    <t>Առաջին կիսամյակ</t>
  </si>
  <si>
    <t xml:space="preserve">ՀՀ կառավարության 2018թ. </t>
  </si>
  <si>
    <r>
      <rPr>
        <sz val="11"/>
        <rFont val="GHEA Mariam"/>
        <family val="3"/>
      </rPr>
      <t></t>
    </r>
    <r>
      <rPr>
        <sz val="11"/>
        <rFont val="GHEA Grapalat"/>
        <family val="3"/>
      </rPr>
      <t>Այլ մեքենաներ և սարքավորումներ</t>
    </r>
    <r>
      <rPr>
        <sz val="11"/>
        <rFont val="GHEA Mariam"/>
        <family val="3"/>
      </rPr>
      <t></t>
    </r>
    <r>
      <rPr>
        <sz val="11"/>
        <rFont val="GHEA Grapalat"/>
        <family val="3"/>
      </rPr>
      <t xml:space="preserve"> </t>
    </r>
  </si>
  <si>
    <t>ՀԲՄ</t>
  </si>
  <si>
    <t>կիլոգրամ</t>
  </si>
  <si>
    <t>ԲՄ</t>
  </si>
  <si>
    <t>հատ</t>
  </si>
  <si>
    <t>ԳՀ</t>
  </si>
  <si>
    <t>99600000/6</t>
  </si>
  <si>
    <t>գնում չհանդիսացող այլ ծախսեր</t>
  </si>
  <si>
    <t>ԳՉԾ</t>
  </si>
  <si>
    <t>դրամ</t>
  </si>
  <si>
    <t>99600000/7</t>
  </si>
  <si>
    <t>ՀԱՅԱՍՏԱՆԻ ՀԱՆՐԱՊԵՏՈՒԹՅԱՆ 
ԿԱՌԱՎԱՐՈՒԹՅԱՆ ԱՇԽԱՏԱԿԱԶՄԻ 
ՂԵԿԱՎԱՐ                                                                                  Վ. ՍՏԵՓԱՆՅԱՆ</t>
  </si>
  <si>
    <t>98391170/1</t>
  </si>
  <si>
    <t>հացամթերքի թխման ծառայություններ</t>
  </si>
  <si>
    <t>44311250/1</t>
  </si>
  <si>
    <t>գծամետր</t>
  </si>
  <si>
    <t>44311250/5</t>
  </si>
  <si>
    <t>44141110/28</t>
  </si>
  <si>
    <t>խողովակներ</t>
  </si>
  <si>
    <t>երկաթյա արտադրանք</t>
  </si>
  <si>
    <t>Հատուկ նպատակային այլ նյութեր</t>
  </si>
  <si>
    <t>42414800/1</t>
  </si>
  <si>
    <t>44111450/1</t>
  </si>
  <si>
    <t>մեկուսիչ ապակիներ</t>
  </si>
  <si>
    <t>լոգանք ընդունելուն օժանդակող շարժական սարքեր</t>
  </si>
  <si>
    <t>Հավելված N 3</t>
  </si>
  <si>
    <t>39221130/1</t>
  </si>
  <si>
    <t xml:space="preserve"> բաժակներ</t>
  </si>
  <si>
    <t>39221130/2</t>
  </si>
  <si>
    <t xml:space="preserve"> խոհանոցային սպասք</t>
  </si>
  <si>
    <t>34921440/1</t>
  </si>
  <si>
    <t xml:space="preserve">թափոնների և աղբի տարաներ և աղբամաններ </t>
  </si>
  <si>
    <r>
      <rPr>
        <sz val="11"/>
        <rFont val="GHEA Mariam"/>
        <family val="3"/>
      </rPr>
      <t></t>
    </r>
    <r>
      <rPr>
        <sz val="11"/>
        <rFont val="GHEA Grapalat"/>
        <family val="3"/>
      </rPr>
      <t>Ընդհանուր բնույթի այլ ծառայություններ</t>
    </r>
  </si>
  <si>
    <t>ՀԱՅԱՍՏԱՆԻ ՀԱՆՐԱՊԵՏՈՒԹՅԱՆ ԿԱՌԱՎԱՐՈՒԹՅԱՆ 2017 ԹՎԱԿԱՆԻ ԴԵԿՏԵՄԲԵՐԻ 28-Ի N1717-Ն ՈՐՈՇՄԱՆ N 12 ՀԱՎԵԼՎԱԾՈՒՄ  ԿԱՏԱՐՎՈՂ ԼՐԱՑՈՒՄՆԵՐԸ</t>
  </si>
  <si>
    <t>39221110/1</t>
  </si>
  <si>
    <t>39221110/2</t>
  </si>
  <si>
    <t>39221110/4</t>
  </si>
  <si>
    <t>39221110/5</t>
  </si>
  <si>
    <t>32571500/1</t>
  </si>
  <si>
    <t>հաղորդակցման մալուխներ հատուկ կիրառման համար</t>
  </si>
  <si>
    <t>31681700/1</t>
  </si>
  <si>
    <t>բաժանարար տուփ</t>
  </si>
  <si>
    <t>էկրանացված մալուխներ</t>
  </si>
  <si>
    <t>31321170/6</t>
  </si>
  <si>
    <t>խրոցների եղանիկներ և վարդակներ</t>
  </si>
  <si>
    <t>3122200/2</t>
  </si>
</sst>
</file>

<file path=xl/styles.xml><?xml version="1.0" encoding="utf-8"?>
<styleSheet xmlns="http://schemas.openxmlformats.org/spreadsheetml/2006/main">
  <numFmts count="6">
    <numFmt numFmtId="164" formatCode="_(* #,##0.00_);_(* \(#,##0.00\);_(* &quot;-&quot;??_);_(@_)"/>
    <numFmt numFmtId="165" formatCode="#,##0.0"/>
    <numFmt numFmtId="166" formatCode="_(* #,##0.0_);_(* \(#,##0.0\);_(* &quot;-&quot;??_);_(@_)"/>
    <numFmt numFmtId="167" formatCode="_-* #,##0.00\ _դ_ր_._-;\-* #,##0.00\ _դ_ր_._-;_-* &quot;-&quot;??\ _դ_ր_._-;_-@_-"/>
    <numFmt numFmtId="168" formatCode="_-* #,##0.0\ _ _-;\-* #,##0.0\ _ _-;_-* &quot;-&quot;??\ _ _-;_-@_-"/>
    <numFmt numFmtId="169" formatCode="#,##0.0_);\(#,##0.0\)"/>
  </numFmts>
  <fonts count="66">
    <font>
      <sz val="12"/>
      <name val="Times LatArm"/>
    </font>
    <font>
      <sz val="11"/>
      <color theme="1"/>
      <name val="Calibri"/>
      <family val="2"/>
      <scheme val="minor"/>
    </font>
    <font>
      <sz val="12"/>
      <name val="Times LatArm"/>
    </font>
    <font>
      <sz val="8"/>
      <name val="Times LatArm"/>
    </font>
    <font>
      <b/>
      <sz val="12"/>
      <name val="Times LatArm"/>
    </font>
    <font>
      <sz val="10"/>
      <name val="Helv"/>
    </font>
    <font>
      <sz val="10"/>
      <color indexed="8"/>
      <name val="MS Sans Serif"/>
      <family val="2"/>
    </font>
    <font>
      <b/>
      <sz val="9"/>
      <name val="Arial Armeni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0"/>
      <name val="Times Armenian"/>
      <family val="1"/>
    </font>
    <font>
      <sz val="10"/>
      <name val="Arial Armenian"/>
      <family val="2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Times Armenian"/>
      <family val="1"/>
    </font>
    <font>
      <sz val="10"/>
      <name val="Arial Armenian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Calibri"/>
      <family val="2"/>
    </font>
    <font>
      <b/>
      <sz val="11"/>
      <color indexed="8"/>
      <name val="GHEA Grapalat"/>
      <family val="3"/>
    </font>
    <font>
      <b/>
      <sz val="14"/>
      <color indexed="8"/>
      <name val="Calibri"/>
      <family val="2"/>
    </font>
    <font>
      <sz val="9"/>
      <name val="GHEA Grapalat"/>
      <family val="3"/>
    </font>
    <font>
      <sz val="10"/>
      <name val="GHEA Grapalat"/>
      <family val="3"/>
    </font>
    <font>
      <sz val="11"/>
      <color indexed="8"/>
      <name val="GHEA Grapalat"/>
      <family val="3"/>
    </font>
    <font>
      <sz val="9"/>
      <color indexed="8"/>
      <name val="GHEA Grapalat"/>
      <family val="3"/>
    </font>
    <font>
      <sz val="10"/>
      <color indexed="10"/>
      <name val="Arial LatArm"/>
      <family val="2"/>
    </font>
    <font>
      <sz val="11"/>
      <color indexed="10"/>
      <name val="Arial LatArm"/>
      <family val="2"/>
    </font>
    <font>
      <b/>
      <i/>
      <sz val="12"/>
      <color indexed="10"/>
      <name val="GHEA Grapalat"/>
      <family val="3"/>
    </font>
    <font>
      <sz val="12"/>
      <color indexed="10"/>
      <name val="GHEA Grapalat"/>
      <family val="3"/>
    </font>
    <font>
      <b/>
      <sz val="12"/>
      <color indexed="10"/>
      <name val="GHEA Grapalat"/>
      <family val="3"/>
    </font>
    <font>
      <sz val="11"/>
      <color indexed="10"/>
      <name val="GHEA Grapalat"/>
      <family val="3"/>
    </font>
    <font>
      <b/>
      <sz val="11"/>
      <color indexed="10"/>
      <name val="GHEA Grapalat"/>
      <family val="3"/>
    </font>
    <font>
      <b/>
      <i/>
      <sz val="11"/>
      <color indexed="10"/>
      <name val="GHEA Grapalat"/>
      <family val="3"/>
    </font>
    <font>
      <sz val="10"/>
      <name val="Arial LatArm"/>
      <family val="2"/>
    </font>
    <font>
      <b/>
      <sz val="11"/>
      <name val="GHEA Grapalat"/>
      <family val="3"/>
    </font>
    <font>
      <sz val="11"/>
      <name val="GHEA Grapalat"/>
      <family val="3"/>
    </font>
    <font>
      <sz val="12"/>
      <color indexed="8"/>
      <name val="GHEA Grapalat"/>
      <family val="3"/>
    </font>
    <font>
      <b/>
      <sz val="12"/>
      <color indexed="8"/>
      <name val="GHEA Grapalat"/>
      <family val="3"/>
    </font>
    <font>
      <b/>
      <sz val="12"/>
      <name val="GHEA Grapalat"/>
      <family val="3"/>
    </font>
    <font>
      <sz val="11"/>
      <name val="Arial LatArm"/>
      <family val="2"/>
    </font>
    <font>
      <sz val="11"/>
      <name val="Times LatArm"/>
    </font>
    <font>
      <b/>
      <sz val="11"/>
      <name val="Times LatArm"/>
    </font>
    <font>
      <sz val="12"/>
      <name val="GHEA Grapalat"/>
      <family val="3"/>
    </font>
    <font>
      <sz val="10"/>
      <name val="Arial Armenian"/>
      <family val="2"/>
    </font>
    <font>
      <b/>
      <sz val="10"/>
      <name val="GHEA Grapalat"/>
      <family val="3"/>
    </font>
    <font>
      <u/>
      <sz val="10"/>
      <name val="GHEA Grapalat"/>
      <family val="3"/>
    </font>
    <font>
      <b/>
      <u/>
      <sz val="11"/>
      <name val="GHEA Grapalat"/>
      <family val="3"/>
    </font>
    <font>
      <sz val="11"/>
      <name val="GHEA Mariam"/>
      <family val="3"/>
    </font>
    <font>
      <sz val="10"/>
      <name val="Arial"/>
      <family val="2"/>
    </font>
    <font>
      <sz val="11"/>
      <color theme="0"/>
      <name val="GHEA Grapalat"/>
      <family val="3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4">
    <xf numFmtId="0" fontId="0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165" fontId="7" fillId="0" borderId="1">
      <alignment horizontal="center" vertical="center"/>
    </xf>
    <xf numFmtId="0" fontId="9" fillId="2" borderId="0" applyNumberFormat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8" fillId="6" borderId="0" applyNumberFormat="0" applyBorder="0" applyAlignment="0" applyProtection="0"/>
    <xf numFmtId="0" fontId="9" fillId="7" borderId="0" applyNumberFormat="0" applyBorder="0" applyAlignment="0" applyProtection="0"/>
    <xf numFmtId="0" fontId="8" fillId="7" borderId="0" applyNumberFormat="0" applyBorder="0" applyAlignment="0" applyProtection="0"/>
    <xf numFmtId="0" fontId="9" fillId="8" borderId="0" applyNumberFormat="0" applyBorder="0" applyAlignment="0" applyProtection="0"/>
    <xf numFmtId="0" fontId="8" fillId="8" borderId="0" applyNumberFormat="0" applyBorder="0" applyAlignment="0" applyProtection="0"/>
    <xf numFmtId="0" fontId="9" fillId="9" borderId="0" applyNumberFormat="0" applyBorder="0" applyAlignment="0" applyProtection="0"/>
    <xf numFmtId="0" fontId="8" fillId="9" borderId="0" applyNumberFormat="0" applyBorder="0" applyAlignment="0" applyProtection="0"/>
    <xf numFmtId="0" fontId="9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8" borderId="0" applyNumberFormat="0" applyBorder="0" applyAlignment="0" applyProtection="0"/>
    <xf numFmtId="0" fontId="8" fillId="8" borderId="0" applyNumberFormat="0" applyBorder="0" applyAlignment="0" applyProtection="0"/>
    <xf numFmtId="0" fontId="9" fillId="11" borderId="0" applyNumberFormat="0" applyBorder="0" applyAlignment="0" applyProtection="0"/>
    <xf numFmtId="0" fontId="8" fillId="11" borderId="0" applyNumberFormat="0" applyBorder="0" applyAlignment="0" applyProtection="0"/>
    <xf numFmtId="0" fontId="11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9" borderId="0" applyNumberFormat="0" applyBorder="0" applyAlignment="0" applyProtection="0"/>
    <xf numFmtId="0" fontId="10" fillId="9" borderId="0" applyNumberFormat="0" applyBorder="0" applyAlignment="0" applyProtection="0"/>
    <xf numFmtId="0" fontId="11" fillId="10" borderId="0" applyNumberFormat="0" applyBorder="0" applyAlignment="0" applyProtection="0"/>
    <xf numFmtId="0" fontId="10" fillId="10" borderId="0" applyNumberFormat="0" applyBorder="0" applyAlignment="0" applyProtection="0"/>
    <xf numFmtId="0" fontId="11" fillId="13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0" fillId="15" borderId="0" applyNumberFormat="0" applyBorder="0" applyAlignment="0" applyProtection="0"/>
    <xf numFmtId="164" fontId="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/>
    <xf numFmtId="9" fontId="12" fillId="0" borderId="0" applyFont="0" applyFill="0" applyBorder="0" applyAlignment="0" applyProtection="0"/>
    <xf numFmtId="0" fontId="5" fillId="0" borderId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9" fillId="7" borderId="2" applyNumberFormat="0" applyAlignment="0" applyProtection="0"/>
    <xf numFmtId="0" fontId="20" fillId="20" borderId="9" applyNumberFormat="0" applyAlignment="0" applyProtection="0"/>
    <xf numFmtId="0" fontId="21" fillId="20" borderId="2" applyNumberFormat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21" borderId="3" applyNumberFormat="0" applyAlignment="0" applyProtection="0"/>
    <xf numFmtId="0" fontId="27" fillId="0" borderId="0" applyNumberFormat="0" applyFill="0" applyBorder="0" applyAlignment="0" applyProtection="0"/>
    <xf numFmtId="0" fontId="28" fillId="22" borderId="0" applyNumberFormat="0" applyBorder="0" applyAlignment="0" applyProtection="0"/>
    <xf numFmtId="0" fontId="12" fillId="0" borderId="0"/>
    <xf numFmtId="0" fontId="16" fillId="0" borderId="0"/>
    <xf numFmtId="0" fontId="29" fillId="3" borderId="0" applyNumberFormat="0" applyBorder="0" applyAlignment="0" applyProtection="0"/>
    <xf numFmtId="0" fontId="30" fillId="0" borderId="0" applyNumberFormat="0" applyFill="0" applyBorder="0" applyAlignment="0" applyProtection="0"/>
    <xf numFmtId="0" fontId="14" fillId="23" borderId="8" applyNumberFormat="0" applyFont="0" applyAlignment="0" applyProtection="0"/>
    <xf numFmtId="0" fontId="31" fillId="0" borderId="7" applyNumberFormat="0" applyFill="0" applyAlignment="0" applyProtection="0"/>
    <xf numFmtId="0" fontId="5" fillId="0" borderId="0"/>
    <xf numFmtId="0" fontId="32" fillId="0" borderId="0" applyNumberFormat="0" applyFill="0" applyBorder="0" applyAlignment="0" applyProtection="0"/>
    <xf numFmtId="0" fontId="33" fillId="4" borderId="0" applyNumberFormat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3" fillId="0" borderId="0"/>
    <xf numFmtId="0" fontId="59" fillId="0" borderId="0"/>
    <xf numFmtId="0" fontId="59" fillId="0" borderId="0" applyFont="0" applyFill="0" applyBorder="0" applyAlignment="0" applyProtection="0"/>
    <xf numFmtId="0" fontId="12" fillId="0" borderId="0"/>
    <xf numFmtId="0" fontId="1" fillId="0" borderId="0"/>
    <xf numFmtId="9" fontId="8" fillId="0" borderId="0" applyFont="0" applyFill="0" applyBorder="0" applyAlignment="0" applyProtection="0"/>
    <xf numFmtId="0" fontId="64" fillId="0" borderId="0"/>
    <xf numFmtId="165" fontId="64" fillId="0" borderId="0" applyFont="0" applyFill="0" applyBorder="0" applyAlignment="0" applyProtection="0"/>
  </cellStyleXfs>
  <cellXfs count="170">
    <xf numFmtId="0" fontId="0" fillId="0" borderId="0" xfId="0"/>
    <xf numFmtId="0" fontId="0" fillId="0" borderId="0" xfId="0" applyAlignment="1">
      <alignment horizontal="center" vertical="center" wrapText="1"/>
    </xf>
    <xf numFmtId="0" fontId="8" fillId="0" borderId="0" xfId="104" applyAlignment="1">
      <alignment vertical="center" wrapText="1"/>
    </xf>
    <xf numFmtId="0" fontId="35" fillId="0" borderId="0" xfId="104" applyFont="1" applyAlignment="1">
      <alignment horizontal="left" vertical="center" wrapText="1"/>
    </xf>
    <xf numFmtId="0" fontId="8" fillId="0" borderId="0" xfId="104" applyAlignment="1">
      <alignment horizontal="center" vertical="center" wrapText="1"/>
    </xf>
    <xf numFmtId="165" fontId="8" fillId="0" borderId="0" xfId="104" applyNumberFormat="1" applyAlignment="1">
      <alignment vertical="center" wrapText="1"/>
    </xf>
    <xf numFmtId="0" fontId="39" fillId="0" borderId="0" xfId="104" applyFont="1" applyAlignment="1">
      <alignment horizontal="center" vertical="center" wrapText="1"/>
    </xf>
    <xf numFmtId="165" fontId="37" fillId="0" borderId="11" xfId="81" applyNumberFormat="1" applyFont="1" applyBorder="1" applyAlignment="1">
      <alignment horizontal="center" vertical="center" wrapText="1"/>
    </xf>
    <xf numFmtId="0" fontId="40" fillId="0" borderId="12" xfId="104" applyFont="1" applyBorder="1" applyAlignment="1">
      <alignment horizontal="center" vertical="center" wrapText="1"/>
    </xf>
    <xf numFmtId="0" fontId="40" fillId="0" borderId="13" xfId="104" applyFont="1" applyBorder="1" applyAlignment="1">
      <alignment horizontal="center" vertical="center" wrapText="1"/>
    </xf>
    <xf numFmtId="0" fontId="40" fillId="0" borderId="14" xfId="104" applyFont="1" applyBorder="1" applyAlignment="1">
      <alignment horizontal="center" vertical="center" wrapText="1"/>
    </xf>
    <xf numFmtId="0" fontId="41" fillId="0" borderId="15" xfId="104" applyFont="1" applyBorder="1" applyAlignment="1">
      <alignment horizontal="center" vertical="center" wrapText="1"/>
    </xf>
    <xf numFmtId="0" fontId="42" fillId="24" borderId="16" xfId="104" applyNumberFormat="1" applyFont="1" applyFill="1" applyBorder="1" applyAlignment="1" applyProtection="1">
      <alignment horizontal="center" vertical="center" wrapText="1"/>
    </xf>
    <xf numFmtId="0" fontId="43" fillId="0" borderId="16" xfId="105" applyFont="1" applyFill="1" applyBorder="1" applyAlignment="1">
      <alignment horizontal="center" vertical="center" wrapText="1"/>
    </xf>
    <xf numFmtId="0" fontId="44" fillId="0" borderId="16" xfId="104" applyFont="1" applyBorder="1" applyAlignment="1">
      <alignment horizontal="center" vertical="center" wrapText="1"/>
    </xf>
    <xf numFmtId="0" fontId="44" fillId="0" borderId="16" xfId="104" applyFont="1" applyBorder="1" applyAlignment="1">
      <alignment horizontal="right" vertical="center" wrapText="1"/>
    </xf>
    <xf numFmtId="165" fontId="45" fillId="0" borderId="17" xfId="102" applyNumberFormat="1" applyFont="1" applyFill="1" applyBorder="1" applyAlignment="1">
      <alignment vertical="center" wrapText="1"/>
    </xf>
    <xf numFmtId="0" fontId="46" fillId="0" borderId="18" xfId="104" applyFont="1" applyBorder="1" applyAlignment="1">
      <alignment horizontal="center" vertical="center"/>
    </xf>
    <xf numFmtId="165" fontId="47" fillId="0" borderId="19" xfId="102" applyNumberFormat="1" applyFont="1" applyFill="1" applyBorder="1" applyAlignment="1">
      <alignment vertical="center" wrapText="1"/>
    </xf>
    <xf numFmtId="165" fontId="47" fillId="0" borderId="20" xfId="102" applyNumberFormat="1" applyFont="1" applyFill="1" applyBorder="1" applyAlignment="1">
      <alignment vertical="center" wrapText="1"/>
    </xf>
    <xf numFmtId="0" fontId="46" fillId="0" borderId="0" xfId="104" applyFont="1" applyAlignment="1">
      <alignment horizontal="center" vertical="center" wrapText="1"/>
    </xf>
    <xf numFmtId="0" fontId="41" fillId="0" borderId="15" xfId="104" applyFont="1" applyBorder="1" applyAlignment="1">
      <alignment vertical="center" wrapText="1"/>
    </xf>
    <xf numFmtId="0" fontId="48" fillId="0" borderId="16" xfId="105" applyFont="1" applyFill="1" applyBorder="1" applyAlignment="1">
      <alignment horizontal="center" vertical="center" wrapText="1"/>
    </xf>
    <xf numFmtId="0" fontId="46" fillId="0" borderId="16" xfId="104" applyFont="1" applyBorder="1" applyAlignment="1">
      <alignment horizontal="center" vertical="center" wrapText="1"/>
    </xf>
    <xf numFmtId="0" fontId="46" fillId="0" borderId="16" xfId="104" applyFont="1" applyBorder="1" applyAlignment="1">
      <alignment horizontal="right" vertical="center" wrapText="1"/>
    </xf>
    <xf numFmtId="165" fontId="47" fillId="0" borderId="17" xfId="102" applyNumberFormat="1" applyFont="1" applyFill="1" applyBorder="1" applyAlignment="1">
      <alignment vertical="center" wrapText="1"/>
    </xf>
    <xf numFmtId="0" fontId="46" fillId="0" borderId="15" xfId="104" applyFont="1" applyBorder="1" applyAlignment="1">
      <alignment horizontal="center" vertical="center"/>
    </xf>
    <xf numFmtId="165" fontId="47" fillId="0" borderId="21" xfId="102" applyNumberFormat="1" applyFont="1" applyFill="1" applyBorder="1" applyAlignment="1">
      <alignment vertical="center" wrapText="1"/>
    </xf>
    <xf numFmtId="0" fontId="48" fillId="0" borderId="0" xfId="104" applyFont="1" applyAlignment="1">
      <alignment horizontal="center" vertical="center" wrapText="1"/>
    </xf>
    <xf numFmtId="0" fontId="49" fillId="0" borderId="22" xfId="104" applyFont="1" applyBorder="1" applyAlignment="1">
      <alignment horizontal="left" vertical="center" wrapText="1"/>
    </xf>
    <xf numFmtId="49" fontId="49" fillId="0" borderId="23" xfId="104" applyNumberFormat="1" applyFont="1" applyBorder="1" applyAlignment="1" applyProtection="1">
      <alignment horizontal="left" vertical="center" wrapText="1"/>
      <protection locked="0"/>
    </xf>
    <xf numFmtId="0" fontId="50" fillId="25" borderId="23" xfId="81" applyFont="1" applyFill="1" applyBorder="1" applyAlignment="1">
      <alignment horizontal="left" vertical="center" wrapText="1"/>
    </xf>
    <xf numFmtId="0" fontId="50" fillId="25" borderId="23" xfId="104" applyFont="1" applyFill="1" applyBorder="1" applyAlignment="1">
      <alignment horizontal="center" vertical="center" wrapText="1"/>
    </xf>
    <xf numFmtId="0" fontId="50" fillId="25" borderId="23" xfId="104" applyFont="1" applyFill="1" applyBorder="1" applyAlignment="1">
      <alignment horizontal="right" vertical="center" wrapText="1"/>
    </xf>
    <xf numFmtId="165" fontId="50" fillId="25" borderId="24" xfId="104" applyNumberFormat="1" applyFont="1" applyFill="1" applyBorder="1" applyAlignment="1">
      <alignment vertical="center" wrapText="1"/>
    </xf>
    <xf numFmtId="0" fontId="51" fillId="25" borderId="22" xfId="104" applyFont="1" applyFill="1" applyBorder="1" applyAlignment="1">
      <alignment horizontal="center" vertical="center"/>
    </xf>
    <xf numFmtId="165" fontId="50" fillId="25" borderId="24" xfId="102" applyNumberFormat="1" applyFont="1" applyFill="1" applyBorder="1" applyAlignment="1">
      <alignment vertical="center" wrapText="1"/>
    </xf>
    <xf numFmtId="165" fontId="50" fillId="25" borderId="25" xfId="102" applyNumberFormat="1" applyFont="1" applyFill="1" applyBorder="1" applyAlignment="1">
      <alignment vertical="center" wrapText="1"/>
    </xf>
    <xf numFmtId="0" fontId="52" fillId="0" borderId="0" xfId="104" applyFont="1" applyAlignment="1">
      <alignment horizontal="center" vertical="center" wrapText="1"/>
    </xf>
    <xf numFmtId="0" fontId="49" fillId="0" borderId="26" xfId="104" applyFont="1" applyFill="1" applyBorder="1" applyAlignment="1">
      <alignment horizontal="left" vertical="center" wrapText="1"/>
    </xf>
    <xf numFmtId="49" fontId="49" fillId="0" borderId="11" xfId="104" applyNumberFormat="1" applyFont="1" applyFill="1" applyBorder="1" applyAlignment="1">
      <alignment horizontal="left" vertical="center" wrapText="1"/>
    </xf>
    <xf numFmtId="0" fontId="35" fillId="26" borderId="11" xfId="104" applyFont="1" applyFill="1" applyBorder="1" applyAlignment="1">
      <alignment horizontal="left" vertical="center" wrapText="1"/>
    </xf>
    <xf numFmtId="0" fontId="50" fillId="26" borderId="11" xfId="104" applyFont="1" applyFill="1" applyBorder="1" applyAlignment="1">
      <alignment horizontal="center" vertical="center" wrapText="1"/>
    </xf>
    <xf numFmtId="0" fontId="50" fillId="26" borderId="11" xfId="104" applyFont="1" applyFill="1" applyBorder="1" applyAlignment="1">
      <alignment horizontal="right" vertical="center" wrapText="1"/>
    </xf>
    <xf numFmtId="165" fontId="50" fillId="26" borderId="27" xfId="102" applyNumberFormat="1" applyFont="1" applyFill="1" applyBorder="1" applyAlignment="1">
      <alignment vertical="center" wrapText="1"/>
    </xf>
    <xf numFmtId="0" fontId="51" fillId="26" borderId="26" xfId="104" applyFont="1" applyFill="1" applyBorder="1" applyAlignment="1">
      <alignment horizontal="center" vertical="center"/>
    </xf>
    <xf numFmtId="165" fontId="50" fillId="26" borderId="28" xfId="102" applyNumberFormat="1" applyFont="1" applyFill="1" applyBorder="1" applyAlignment="1">
      <alignment vertical="center" wrapText="1"/>
    </xf>
    <xf numFmtId="0" fontId="8" fillId="0" borderId="0" xfId="104" applyFill="1" applyAlignment="1">
      <alignment vertical="center" wrapText="1"/>
    </xf>
    <xf numFmtId="0" fontId="53" fillId="0" borderId="0" xfId="104" applyFont="1" applyFill="1" applyAlignment="1">
      <alignment horizontal="center" vertical="center" wrapText="1"/>
    </xf>
    <xf numFmtId="0" fontId="49" fillId="0" borderId="11" xfId="104" applyFont="1" applyFill="1" applyBorder="1" applyAlignment="1">
      <alignment horizontal="left" vertical="center" wrapText="1"/>
    </xf>
    <xf numFmtId="49" fontId="38" fillId="0" borderId="11" xfId="104" applyNumberFormat="1" applyFont="1" applyFill="1" applyBorder="1" applyAlignment="1">
      <alignment horizontal="left" vertical="center" wrapText="1"/>
    </xf>
    <xf numFmtId="0" fontId="38" fillId="0" borderId="11" xfId="104" applyFont="1" applyFill="1" applyBorder="1" applyAlignment="1">
      <alignment horizontal="center" vertical="center" wrapText="1"/>
    </xf>
    <xf numFmtId="0" fontId="49" fillId="0" borderId="11" xfId="104" applyFont="1" applyFill="1" applyBorder="1" applyAlignment="1">
      <alignment horizontal="center" vertical="center"/>
    </xf>
    <xf numFmtId="3" fontId="38" fillId="0" borderId="11" xfId="62" applyNumberFormat="1" applyFont="1" applyFill="1" applyBorder="1" applyAlignment="1">
      <alignment horizontal="right" vertical="center" wrapText="1"/>
    </xf>
    <xf numFmtId="3" fontId="38" fillId="0" borderId="11" xfId="102" applyNumberFormat="1" applyFont="1" applyFill="1" applyBorder="1" applyAlignment="1">
      <alignment horizontal="right" vertical="center" wrapText="1"/>
    </xf>
    <xf numFmtId="165" fontId="38" fillId="0" borderId="27" xfId="102" applyNumberFormat="1" applyFont="1" applyFill="1" applyBorder="1" applyAlignment="1">
      <alignment vertical="center" wrapText="1"/>
    </xf>
    <xf numFmtId="0" fontId="38" fillId="0" borderId="26" xfId="104" applyFont="1" applyBorder="1" applyAlignment="1">
      <alignment vertical="center"/>
    </xf>
    <xf numFmtId="165" fontId="38" fillId="0" borderId="27" xfId="104" applyNumberFormat="1" applyFont="1" applyBorder="1" applyAlignment="1">
      <alignment vertical="center"/>
    </xf>
    <xf numFmtId="165" fontId="38" fillId="0" borderId="28" xfId="104" applyNumberFormat="1" applyFont="1" applyBorder="1" applyAlignment="1">
      <alignment vertical="center"/>
    </xf>
    <xf numFmtId="0" fontId="42" fillId="24" borderId="11" xfId="104" applyNumberFormat="1" applyFont="1" applyFill="1" applyBorder="1" applyAlignment="1" applyProtection="1">
      <alignment horizontal="center" vertical="center" wrapText="1"/>
    </xf>
    <xf numFmtId="49" fontId="55" fillId="0" borderId="11" xfId="104" applyNumberFormat="1" applyFont="1" applyBorder="1" applyAlignment="1" applyProtection="1">
      <alignment horizontal="left" vertical="center" wrapText="1"/>
      <protection locked="0"/>
    </xf>
    <xf numFmtId="49" fontId="55" fillId="0" borderId="11" xfId="104" applyNumberFormat="1" applyFont="1" applyFill="1" applyBorder="1" applyAlignment="1">
      <alignment horizontal="left" vertical="center" wrapText="1"/>
    </xf>
    <xf numFmtId="0" fontId="55" fillId="0" borderId="11" xfId="104" applyFont="1" applyFill="1" applyBorder="1" applyAlignment="1">
      <alignment horizontal="left" vertical="center" wrapText="1"/>
    </xf>
    <xf numFmtId="0" fontId="55" fillId="0" borderId="11" xfId="104" applyFont="1" applyFill="1" applyBorder="1" applyAlignment="1">
      <alignment horizontal="center" vertical="center"/>
    </xf>
    <xf numFmtId="0" fontId="51" fillId="0" borderId="11" xfId="104" applyFont="1" applyFill="1" applyBorder="1" applyAlignment="1">
      <alignment horizontal="center" vertical="center" wrapText="1"/>
    </xf>
    <xf numFmtId="3" fontId="51" fillId="0" borderId="11" xfId="102" applyNumberFormat="1" applyFont="1" applyFill="1" applyBorder="1" applyAlignment="1">
      <alignment horizontal="right" vertical="center" wrapText="1"/>
    </xf>
    <xf numFmtId="0" fontId="8" fillId="0" borderId="0" xfId="104" applyFont="1" applyFill="1" applyAlignment="1">
      <alignment vertical="center" wrapText="1"/>
    </xf>
    <xf numFmtId="0" fontId="35" fillId="0" borderId="0" xfId="104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6" fillId="0" borderId="11" xfId="0" applyFont="1" applyBorder="1" applyAlignment="1">
      <alignment horizontal="center" vertical="center" wrapText="1"/>
    </xf>
    <xf numFmtId="0" fontId="56" fillId="0" borderId="0" xfId="0" applyFont="1" applyAlignment="1">
      <alignment horizontal="center" vertical="center" wrapText="1"/>
    </xf>
    <xf numFmtId="0" fontId="57" fillId="0" borderId="11" xfId="0" applyFont="1" applyBorder="1" applyAlignment="1">
      <alignment horizontal="left" vertical="center" wrapText="1"/>
    </xf>
    <xf numFmtId="166" fontId="56" fillId="0" borderId="11" xfId="0" applyNumberFormat="1" applyFont="1" applyBorder="1" applyAlignment="1">
      <alignment horizontal="center" vertical="center" wrapText="1"/>
    </xf>
    <xf numFmtId="0" fontId="56" fillId="0" borderId="11" xfId="0" applyFont="1" applyBorder="1" applyAlignment="1">
      <alignment horizontal="left" vertical="center" wrapText="1"/>
    </xf>
    <xf numFmtId="166" fontId="56" fillId="0" borderId="11" xfId="46" applyNumberFormat="1" applyFont="1" applyBorder="1" applyAlignment="1">
      <alignment horizontal="center" vertical="center" wrapText="1"/>
    </xf>
    <xf numFmtId="49" fontId="56" fillId="0" borderId="11" xfId="0" applyNumberFormat="1" applyFont="1" applyBorder="1" applyAlignment="1">
      <alignment horizontal="center" vertical="center" wrapText="1"/>
    </xf>
    <xf numFmtId="166" fontId="57" fillId="0" borderId="11" xfId="46" applyNumberFormat="1" applyFont="1" applyBorder="1" applyAlignment="1">
      <alignment horizontal="center" vertical="center" wrapText="1"/>
    </xf>
    <xf numFmtId="0" fontId="51" fillId="24" borderId="0" xfId="137" applyFont="1" applyFill="1"/>
    <xf numFmtId="0" fontId="51" fillId="0" borderId="0" xfId="137" applyFont="1"/>
    <xf numFmtId="0" fontId="50" fillId="24" borderId="0" xfId="137" applyFont="1" applyFill="1"/>
    <xf numFmtId="0" fontId="50" fillId="24" borderId="0" xfId="137" applyFont="1" applyFill="1" applyBorder="1"/>
    <xf numFmtId="0" fontId="38" fillId="0" borderId="0" xfId="137" applyFont="1"/>
    <xf numFmtId="0" fontId="60" fillId="24" borderId="0" xfId="137" applyFont="1" applyFill="1"/>
    <xf numFmtId="0" fontId="60" fillId="24" borderId="0" xfId="137" applyFont="1" applyFill="1" applyBorder="1" applyAlignment="1"/>
    <xf numFmtId="0" fontId="60" fillId="24" borderId="0" xfId="137" applyFont="1" applyFill="1" applyBorder="1"/>
    <xf numFmtId="0" fontId="38" fillId="0" borderId="0" xfId="137" applyFont="1" applyFill="1" applyBorder="1" applyAlignment="1">
      <alignment horizontal="right"/>
    </xf>
    <xf numFmtId="0" fontId="38" fillId="0" borderId="0" xfId="137" applyFont="1" applyFill="1" applyBorder="1" applyAlignment="1"/>
    <xf numFmtId="0" fontId="38" fillId="0" borderId="0" xfId="137" applyFont="1" applyBorder="1"/>
    <xf numFmtId="168" fontId="38" fillId="0" borderId="0" xfId="138" applyNumberFormat="1" applyFont="1"/>
    <xf numFmtId="0" fontId="61" fillId="0" borderId="0" xfId="137" applyFont="1"/>
    <xf numFmtId="0" fontId="50" fillId="24" borderId="11" xfId="137" applyFont="1" applyFill="1" applyBorder="1" applyAlignment="1">
      <alignment horizontal="center" vertical="center" wrapText="1"/>
    </xf>
    <xf numFmtId="168" fontId="50" fillId="24" borderId="11" xfId="138" applyNumberFormat="1" applyFont="1" applyFill="1" applyBorder="1" applyAlignment="1">
      <alignment horizontal="center" vertical="center" wrapText="1"/>
    </xf>
    <xf numFmtId="164" fontId="50" fillId="24" borderId="11" xfId="46" applyFont="1" applyFill="1" applyBorder="1" applyAlignment="1">
      <alignment horizontal="center" vertical="center" wrapText="1"/>
    </xf>
    <xf numFmtId="0" fontId="51" fillId="24" borderId="11" xfId="137" applyFont="1" applyFill="1" applyBorder="1" applyAlignment="1">
      <alignment horizontal="center" vertical="center" wrapText="1"/>
    </xf>
    <xf numFmtId="49" fontId="50" fillId="24" borderId="11" xfId="137" applyNumberFormat="1" applyFont="1" applyFill="1" applyBorder="1" applyAlignment="1">
      <alignment horizontal="center" vertical="center"/>
    </xf>
    <xf numFmtId="164" fontId="50" fillId="24" borderId="11" xfId="46" applyFont="1" applyFill="1" applyBorder="1" applyAlignment="1">
      <alignment horizontal="right" vertical="center" wrapText="1"/>
    </xf>
    <xf numFmtId="49" fontId="50" fillId="24" borderId="11" xfId="137" applyNumberFormat="1" applyFont="1" applyFill="1" applyBorder="1" applyAlignment="1">
      <alignment horizontal="center"/>
    </xf>
    <xf numFmtId="0" fontId="51" fillId="24" borderId="11" xfId="137" applyFont="1" applyFill="1" applyBorder="1" applyAlignment="1">
      <alignment horizontal="left" wrapText="1"/>
    </xf>
    <xf numFmtId="168" fontId="50" fillId="24" borderId="11" xfId="138" applyNumberFormat="1" applyFont="1" applyFill="1" applyBorder="1" applyAlignment="1">
      <alignment horizontal="left" wrapText="1"/>
    </xf>
    <xf numFmtId="164" fontId="50" fillId="24" borderId="11" xfId="46" applyFont="1" applyFill="1" applyBorder="1" applyAlignment="1">
      <alignment horizontal="right" wrapText="1"/>
    </xf>
    <xf numFmtId="49" fontId="50" fillId="24" borderId="11" xfId="137" applyNumberFormat="1" applyFont="1" applyFill="1" applyBorder="1" applyAlignment="1">
      <alignment horizontal="center" vertical="center" wrapText="1"/>
    </xf>
    <xf numFmtId="0" fontId="50" fillId="0" borderId="27" xfId="137" applyFont="1" applyFill="1" applyBorder="1" applyAlignment="1">
      <alignment vertical="center" wrapText="1"/>
    </xf>
    <xf numFmtId="168" fontId="50" fillId="24" borderId="11" xfId="138" applyNumberFormat="1" applyFont="1" applyFill="1" applyBorder="1" applyAlignment="1">
      <alignment horizontal="left" vertical="center" wrapText="1"/>
    </xf>
    <xf numFmtId="49" fontId="62" fillId="24" borderId="11" xfId="137" applyNumberFormat="1" applyFont="1" applyFill="1" applyBorder="1" applyAlignment="1">
      <alignment horizontal="center"/>
    </xf>
    <xf numFmtId="49" fontId="62" fillId="24" borderId="11" xfId="137" applyNumberFormat="1" applyFont="1" applyFill="1" applyBorder="1" applyAlignment="1">
      <alignment horizontal="center" vertical="center" wrapText="1"/>
    </xf>
    <xf numFmtId="0" fontId="62" fillId="0" borderId="27" xfId="137" applyFont="1" applyFill="1" applyBorder="1" applyAlignment="1">
      <alignment vertical="center" wrapText="1"/>
    </xf>
    <xf numFmtId="0" fontId="50" fillId="24" borderId="11" xfId="139" applyFont="1" applyFill="1" applyBorder="1" applyAlignment="1">
      <alignment horizontal="left" vertical="center" wrapText="1"/>
    </xf>
    <xf numFmtId="0" fontId="51" fillId="24" borderId="11" xfId="139" applyFont="1" applyFill="1" applyBorder="1" applyAlignment="1">
      <alignment horizontal="left" vertical="center" wrapText="1"/>
    </xf>
    <xf numFmtId="169" fontId="51" fillId="24" borderId="11" xfId="138" applyNumberFormat="1" applyFont="1" applyFill="1" applyBorder="1" applyAlignment="1">
      <alignment horizontal="right" vertical="center" wrapText="1"/>
    </xf>
    <xf numFmtId="0" fontId="50" fillId="24" borderId="11" xfId="137" applyFont="1" applyFill="1" applyBorder="1" applyAlignment="1">
      <alignment horizontal="center" vertical="center" wrapText="1"/>
    </xf>
    <xf numFmtId="0" fontId="58" fillId="0" borderId="0" xfId="0" applyFont="1" applyAlignment="1">
      <alignment horizontal="right" vertical="center" wrapText="1"/>
    </xf>
    <xf numFmtId="164" fontId="51" fillId="24" borderId="11" xfId="46" applyFont="1" applyFill="1" applyBorder="1" applyAlignment="1">
      <alignment horizontal="right" vertical="center" wrapText="1"/>
    </xf>
    <xf numFmtId="168" fontId="50" fillId="24" borderId="11" xfId="138" applyNumberFormat="1" applyFont="1" applyFill="1" applyBorder="1" applyAlignment="1">
      <alignment horizontal="right" vertical="center" wrapText="1"/>
    </xf>
    <xf numFmtId="168" fontId="50" fillId="24" borderId="11" xfId="138" applyNumberFormat="1" applyFont="1" applyFill="1" applyBorder="1" applyAlignment="1">
      <alignment horizontal="right" wrapText="1"/>
    </xf>
    <xf numFmtId="165" fontId="37" fillId="0" borderId="11" xfId="8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50" fillId="0" borderId="11" xfId="46" applyNumberFormat="1" applyFont="1" applyBorder="1" applyAlignment="1">
      <alignment horizontal="center" vertical="center" wrapText="1"/>
    </xf>
    <xf numFmtId="49" fontId="55" fillId="27" borderId="11" xfId="104" applyNumberFormat="1" applyFont="1" applyFill="1" applyBorder="1" applyAlignment="1">
      <alignment horizontal="left" vertical="center" wrapText="1"/>
    </xf>
    <xf numFmtId="0" fontId="51" fillId="27" borderId="11" xfId="104" applyFont="1" applyFill="1" applyBorder="1" applyAlignment="1">
      <alignment horizontal="left" vertical="center" wrapText="1"/>
    </xf>
    <xf numFmtId="0" fontId="51" fillId="27" borderId="11" xfId="104" applyFont="1" applyFill="1" applyBorder="1" applyAlignment="1">
      <alignment horizontal="center" vertical="center" wrapText="1"/>
    </xf>
    <xf numFmtId="166" fontId="51" fillId="0" borderId="11" xfId="46" applyNumberFormat="1" applyFont="1" applyBorder="1" applyAlignment="1">
      <alignment horizontal="center" vertical="center" wrapText="1"/>
    </xf>
    <xf numFmtId="164" fontId="51" fillId="0" borderId="11" xfId="46" applyNumberFormat="1" applyFont="1" applyBorder="1" applyAlignment="1">
      <alignment horizontal="center" vertical="center" wrapText="1"/>
    </xf>
    <xf numFmtId="164" fontId="8" fillId="0" borderId="0" xfId="104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164" fontId="8" fillId="0" borderId="0" xfId="104" applyNumberFormat="1" applyFont="1" applyFill="1" applyAlignment="1">
      <alignment vertical="center" wrapText="1"/>
    </xf>
    <xf numFmtId="166" fontId="65" fillId="0" borderId="11" xfId="46" applyNumberFormat="1" applyFont="1" applyBorder="1" applyAlignment="1">
      <alignment horizontal="center" vertical="center" wrapText="1"/>
    </xf>
    <xf numFmtId="165" fontId="65" fillId="27" borderId="11" xfId="102" applyNumberFormat="1" applyFont="1" applyFill="1" applyBorder="1" applyAlignment="1">
      <alignment horizontal="right" vertical="center" wrapText="1"/>
    </xf>
    <xf numFmtId="165" fontId="37" fillId="0" borderId="11" xfId="8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7" fillId="0" borderId="30" xfId="81" applyFont="1" applyBorder="1" applyAlignment="1">
      <alignment horizontal="center" vertical="center" wrapText="1"/>
    </xf>
    <xf numFmtId="0" fontId="37" fillId="0" borderId="26" xfId="81" applyFont="1" applyBorder="1" applyAlignment="1">
      <alignment horizontal="center" vertical="center" wrapText="1"/>
    </xf>
    <xf numFmtId="0" fontId="37" fillId="0" borderId="12" xfId="81" applyFont="1" applyBorder="1" applyAlignment="1">
      <alignment horizontal="center" vertical="center" wrapText="1"/>
    </xf>
    <xf numFmtId="0" fontId="37" fillId="0" borderId="31" xfId="81" applyFont="1" applyBorder="1" applyAlignment="1">
      <alignment horizontal="center" vertical="center" wrapText="1"/>
    </xf>
    <xf numFmtId="0" fontId="37" fillId="0" borderId="11" xfId="81" applyFont="1" applyBorder="1" applyAlignment="1">
      <alignment horizontal="center" vertical="center" wrapText="1"/>
    </xf>
    <xf numFmtId="0" fontId="37" fillId="0" borderId="29" xfId="81" applyFont="1" applyBorder="1" applyAlignment="1">
      <alignment horizontal="center" vertical="center" wrapText="1"/>
    </xf>
    <xf numFmtId="0" fontId="36" fillId="0" borderId="0" xfId="104" applyFont="1" applyAlignment="1">
      <alignment horizontal="center" vertical="center" wrapText="1"/>
    </xf>
    <xf numFmtId="165" fontId="54" fillId="0" borderId="0" xfId="104" applyNumberFormat="1" applyFont="1" applyBorder="1" applyAlignment="1">
      <alignment horizontal="center" vertical="center" wrapText="1"/>
    </xf>
    <xf numFmtId="0" fontId="39" fillId="0" borderId="30" xfId="104" applyFont="1" applyBorder="1" applyAlignment="1">
      <alignment horizontal="center" vertical="center" wrapText="1"/>
    </xf>
    <xf numFmtId="0" fontId="39" fillId="0" borderId="31" xfId="104" applyFont="1" applyBorder="1" applyAlignment="1">
      <alignment horizontal="center" vertical="center" wrapText="1"/>
    </xf>
    <xf numFmtId="0" fontId="39" fillId="0" borderId="32" xfId="104" applyFont="1" applyBorder="1" applyAlignment="1">
      <alignment horizontal="center" vertical="center" wrapText="1"/>
    </xf>
    <xf numFmtId="0" fontId="39" fillId="0" borderId="33" xfId="104" applyFont="1" applyBorder="1" applyAlignment="1">
      <alignment horizontal="center" vertical="center" wrapText="1"/>
    </xf>
    <xf numFmtId="0" fontId="39" fillId="0" borderId="26" xfId="104" applyFont="1" applyBorder="1" applyAlignment="1">
      <alignment horizontal="center" vertical="center" wrapText="1"/>
    </xf>
    <xf numFmtId="0" fontId="39" fillId="0" borderId="27" xfId="104" applyFont="1" applyBorder="1" applyAlignment="1">
      <alignment horizontal="center" vertical="center" wrapText="1"/>
    </xf>
    <xf numFmtId="0" fontId="39" fillId="0" borderId="34" xfId="104" applyFont="1" applyBorder="1" applyAlignment="1">
      <alignment horizontal="center" vertical="center" wrapText="1"/>
    </xf>
    <xf numFmtId="0" fontId="39" fillId="0" borderId="35" xfId="104" applyFont="1" applyBorder="1" applyAlignment="1">
      <alignment horizontal="center" vertical="center" wrapText="1"/>
    </xf>
    <xf numFmtId="0" fontId="38" fillId="0" borderId="31" xfId="81" applyFont="1" applyBorder="1" applyAlignment="1">
      <alignment horizontal="center" vertical="center" wrapText="1"/>
    </xf>
    <xf numFmtId="0" fontId="38" fillId="0" borderId="34" xfId="81" applyFont="1" applyBorder="1" applyAlignment="1">
      <alignment horizontal="center" vertical="center" wrapText="1"/>
    </xf>
    <xf numFmtId="165" fontId="37" fillId="0" borderId="11" xfId="81" applyNumberFormat="1" applyFont="1" applyBorder="1" applyAlignment="1">
      <alignment horizontal="center" vertical="center" wrapText="1"/>
    </xf>
    <xf numFmtId="165" fontId="37" fillId="0" borderId="29" xfId="81" applyNumberFormat="1" applyFont="1" applyBorder="1" applyAlignment="1">
      <alignment horizontal="center" vertical="center" wrapText="1"/>
    </xf>
    <xf numFmtId="165" fontId="37" fillId="0" borderId="27" xfId="81" applyNumberFormat="1" applyFont="1" applyBorder="1" applyAlignment="1">
      <alignment horizontal="center" vertical="center" wrapText="1"/>
    </xf>
    <xf numFmtId="165" fontId="37" fillId="0" borderId="13" xfId="8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1" fillId="0" borderId="11" xfId="105" applyFont="1" applyFill="1" applyBorder="1" applyAlignment="1">
      <alignment horizontal="left" vertical="center" wrapText="1"/>
    </xf>
    <xf numFmtId="0" fontId="38" fillId="0" borderId="11" xfId="81" applyFont="1" applyBorder="1" applyAlignment="1">
      <alignment horizontal="center" vertical="center" wrapText="1"/>
    </xf>
    <xf numFmtId="0" fontId="51" fillId="0" borderId="27" xfId="105" applyFont="1" applyFill="1" applyBorder="1" applyAlignment="1">
      <alignment horizontal="left" vertical="center" wrapText="1"/>
    </xf>
    <xf numFmtId="0" fontId="51" fillId="0" borderId="36" xfId="105" applyFont="1" applyFill="1" applyBorder="1" applyAlignment="1">
      <alignment horizontal="left" vertical="center" wrapText="1"/>
    </xf>
    <xf numFmtId="0" fontId="51" fillId="0" borderId="37" xfId="105" applyFont="1" applyFill="1" applyBorder="1" applyAlignment="1">
      <alignment horizontal="left" vertical="center" wrapText="1"/>
    </xf>
    <xf numFmtId="165" fontId="37" fillId="0" borderId="38" xfId="81" applyNumberFormat="1" applyFont="1" applyBorder="1" applyAlignment="1">
      <alignment horizontal="center" vertical="center" wrapText="1"/>
    </xf>
    <xf numFmtId="165" fontId="37" fillId="0" borderId="39" xfId="81" applyNumberFormat="1" applyFont="1" applyBorder="1" applyAlignment="1">
      <alignment horizontal="center" vertical="center" wrapText="1"/>
    </xf>
    <xf numFmtId="0" fontId="58" fillId="0" borderId="0" xfId="0" applyFont="1" applyAlignment="1">
      <alignment horizontal="right" vertical="center" wrapText="1"/>
    </xf>
    <xf numFmtId="0" fontId="60" fillId="0" borderId="0" xfId="137" applyFont="1" applyAlignment="1">
      <alignment horizontal="center" vertical="center" wrapText="1"/>
    </xf>
    <xf numFmtId="0" fontId="50" fillId="24" borderId="38" xfId="137" applyFont="1" applyFill="1" applyBorder="1" applyAlignment="1">
      <alignment horizontal="center" vertical="center" textRotation="90" wrapText="1"/>
    </xf>
    <xf numFmtId="0" fontId="50" fillId="24" borderId="23" xfId="137" applyFont="1" applyFill="1" applyBorder="1" applyAlignment="1">
      <alignment horizontal="center" vertical="center" textRotation="90" wrapText="1"/>
    </xf>
    <xf numFmtId="0" fontId="50" fillId="24" borderId="11" xfId="137" applyFont="1" applyFill="1" applyBorder="1" applyAlignment="1">
      <alignment horizontal="center" vertical="center" wrapText="1"/>
    </xf>
    <xf numFmtId="0" fontId="50" fillId="24" borderId="27" xfId="137" applyNumberFormat="1" applyFont="1" applyFill="1" applyBorder="1" applyAlignment="1">
      <alignment horizontal="center" vertical="center" wrapText="1"/>
    </xf>
    <xf numFmtId="0" fontId="50" fillId="24" borderId="36" xfId="137" applyNumberFormat="1" applyFont="1" applyFill="1" applyBorder="1" applyAlignment="1">
      <alignment horizontal="center" vertical="center" wrapText="1"/>
    </xf>
    <xf numFmtId="0" fontId="50" fillId="24" borderId="37" xfId="137" applyNumberFormat="1" applyFont="1" applyFill="1" applyBorder="1" applyAlignment="1">
      <alignment horizontal="center" vertical="center" wrapText="1"/>
    </xf>
  </cellXfs>
  <cellStyles count="144">
    <cellStyle name="_2007 anvanacank" xfId="1"/>
    <cellStyle name="_2007-i apranqacanqNNN" xfId="2"/>
    <cellStyle name="_2008 anvanacank" xfId="3"/>
    <cellStyle name="_ANVANACANK GAXTNI 2011" xfId="4"/>
    <cellStyle name="_artabyuje" xfId="135"/>
    <cellStyle name="_í»ñÉáõÍáõÃÛáõÝ1" xfId="5"/>
    <cellStyle name="_PN eramsyak 2010" xfId="6"/>
    <cellStyle name="_PN kapitali popoxutyun" xfId="7"/>
    <cellStyle name="_Texekanq" xfId="8"/>
    <cellStyle name="01" xfId="9"/>
    <cellStyle name="20% - Акцент1" xfId="10" builtinId="30" customBuiltin="1"/>
    <cellStyle name="20% — акцент1" xfId="11"/>
    <cellStyle name="20% - Акцент2" xfId="12" builtinId="34" customBuiltin="1"/>
    <cellStyle name="20% — акцент2" xfId="13"/>
    <cellStyle name="20% - Акцент3" xfId="14" builtinId="38" customBuiltin="1"/>
    <cellStyle name="20% — акцент3" xfId="15"/>
    <cellStyle name="20% - Акцент4" xfId="16" builtinId="42" customBuiltin="1"/>
    <cellStyle name="20% — акцент4" xfId="17"/>
    <cellStyle name="20% - Акцент5" xfId="18" builtinId="46" customBuiltin="1"/>
    <cellStyle name="20% — акцент5" xfId="19"/>
    <cellStyle name="20% - Акцент6" xfId="20" builtinId="50" customBuiltin="1"/>
    <cellStyle name="20% — акцент6" xfId="21"/>
    <cellStyle name="40% - Акцент1" xfId="22" builtinId="31" customBuiltin="1"/>
    <cellStyle name="40% — акцент1" xfId="23"/>
    <cellStyle name="40% - Акцент2" xfId="24" builtinId="35" customBuiltin="1"/>
    <cellStyle name="40% — акцент2" xfId="25"/>
    <cellStyle name="40% - Акцент3" xfId="26" builtinId="39" customBuiltin="1"/>
    <cellStyle name="40% — акцент3" xfId="27"/>
    <cellStyle name="40% - Акцент4" xfId="28" builtinId="43" customBuiltin="1"/>
    <cellStyle name="40% — акцент4" xfId="29"/>
    <cellStyle name="40% - Акцент5" xfId="30" builtinId="47" customBuiltin="1"/>
    <cellStyle name="40% — акцент5" xfId="31"/>
    <cellStyle name="40% - Акцент6" xfId="32" builtinId="51" customBuiltin="1"/>
    <cellStyle name="40% — акцент6" xfId="33"/>
    <cellStyle name="60% - Акцент1" xfId="34" builtinId="32" customBuiltin="1"/>
    <cellStyle name="60% — акцент1" xfId="35"/>
    <cellStyle name="60% - Акцент2" xfId="36" builtinId="36" customBuiltin="1"/>
    <cellStyle name="60% — акцент2" xfId="37"/>
    <cellStyle name="60% - Акцент3" xfId="38" builtinId="40" customBuiltin="1"/>
    <cellStyle name="60% — акцент3" xfId="39"/>
    <cellStyle name="60% - Акцент4" xfId="40" builtinId="44" customBuiltin="1"/>
    <cellStyle name="60% — акцент4" xfId="41"/>
    <cellStyle name="60% - Акцент5" xfId="42" builtinId="48" customBuiltin="1"/>
    <cellStyle name="60% — акцент5" xfId="43"/>
    <cellStyle name="60% - Акцент6" xfId="44" builtinId="52" customBuiltin="1"/>
    <cellStyle name="60% — акцент6" xfId="45"/>
    <cellStyle name="Comma 2" xfId="47"/>
    <cellStyle name="Comma 2 2" xfId="48"/>
    <cellStyle name="Comma 2 3" xfId="49"/>
    <cellStyle name="Comma 2_01.07.14 (elq 02226 - 07.07.14)" xfId="50"/>
    <cellStyle name="Comma 3" xfId="51"/>
    <cellStyle name="Comma 3 2" xfId="52"/>
    <cellStyle name="Comma 3_cragir 2015 lracrac. 17.11.14" xfId="53"/>
    <cellStyle name="Comma 4" xfId="54"/>
    <cellStyle name="Comma 4 2" xfId="55"/>
    <cellStyle name="Comma 4 3" xfId="56"/>
    <cellStyle name="Comma 4_01.01.15 (elq 0108- 17.01.15)" xfId="57"/>
    <cellStyle name="Comma 5" xfId="58"/>
    <cellStyle name="Comma 5 2" xfId="59"/>
    <cellStyle name="Comma 6" xfId="134"/>
    <cellStyle name="Comma 7" xfId="138"/>
    <cellStyle name="Comma 8" xfId="143"/>
    <cellStyle name="Normal 10" xfId="60"/>
    <cellStyle name="Normal 11" xfId="61"/>
    <cellStyle name="Normal 12" xfId="137"/>
    <cellStyle name="Normal 13" xfId="140"/>
    <cellStyle name="Normal 14" xfId="142"/>
    <cellStyle name="Normal 2" xfId="62"/>
    <cellStyle name="Normal 2 2" xfId="63"/>
    <cellStyle name="Normal 2 2 2" xfId="64"/>
    <cellStyle name="Normal 2 2_01.01.14. for Fin. Otd" xfId="65"/>
    <cellStyle name="Normal 2 3" xfId="66"/>
    <cellStyle name="Normal 2 3 2" xfId="67"/>
    <cellStyle name="Normal 2 3_01.01.15 (elq 0108- 17.01.15)" xfId="68"/>
    <cellStyle name="Normal 2_01.01.10. for Fin. Otd" xfId="69"/>
    <cellStyle name="Normal 3" xfId="70"/>
    <cellStyle name="Normal 3 2" xfId="71"/>
    <cellStyle name="Normal 3 3" xfId="72"/>
    <cellStyle name="Normal 3 4" xfId="73"/>
    <cellStyle name="Normal 3_01.01.14. for Fin. Otd" xfId="74"/>
    <cellStyle name="Normal 4" xfId="75"/>
    <cellStyle name="Normal 4 2" xfId="76"/>
    <cellStyle name="Normal 4 2 2" xfId="77"/>
    <cellStyle name="Normal 4 2 3" xfId="78"/>
    <cellStyle name="Normal 4 3" xfId="79"/>
    <cellStyle name="Normal 4_01.01.15 (elq 0108- 17.01.15)" xfId="80"/>
    <cellStyle name="Normal 5" xfId="81"/>
    <cellStyle name="Normal 5 2" xfId="82"/>
    <cellStyle name="Normal 5 2 2" xfId="83"/>
    <cellStyle name="Normal 5_kic 2" xfId="84"/>
    <cellStyle name="Normal 6" xfId="85"/>
    <cellStyle name="Normal 6 2" xfId="86"/>
    <cellStyle name="Normal 6 2 2" xfId="87"/>
    <cellStyle name="Normal 6_kic 2" xfId="88"/>
    <cellStyle name="Normal 7" xfId="89"/>
    <cellStyle name="Normal 7 2" xfId="90"/>
    <cellStyle name="Normal 7_2011-Kap-hastatac" xfId="91"/>
    <cellStyle name="Normal 8" xfId="92"/>
    <cellStyle name="Normal 8 2" xfId="93"/>
    <cellStyle name="Normal 8_01.01.15 (elq 0108- 17.01.15)" xfId="94"/>
    <cellStyle name="Normal 9" xfId="95"/>
    <cellStyle name="Normal 9 2" xfId="96"/>
    <cellStyle name="Normal 9 2 2" xfId="97"/>
    <cellStyle name="Normal 9 2_1-7 havelvacner. 21.06.16" xfId="98"/>
    <cellStyle name="Normal 9 3" xfId="99"/>
    <cellStyle name="Normal 9 3 2" xfId="100"/>
    <cellStyle name="Normal 9 3_1-7 havelvacner. 21.06.16" xfId="101"/>
    <cellStyle name="Normal 9 3_հավ1-3" xfId="102"/>
    <cellStyle name="Normal 9_1-7 havelvacner. 21.06.16" xfId="103"/>
    <cellStyle name="Normal_2017 PLAN VERJNAKAN.23.12.16" xfId="104"/>
    <cellStyle name="Normal_Book1_1_2010 nax" xfId="105"/>
    <cellStyle name="Normal_Hamematakan _1" xfId="139"/>
    <cellStyle name="Percent 2" xfId="106"/>
    <cellStyle name="Percent 3" xfId="141"/>
    <cellStyle name="Style 1" xfId="107"/>
    <cellStyle name="Акцент1" xfId="108" builtinId="29" customBuiltin="1"/>
    <cellStyle name="Акцент2" xfId="109" builtinId="33" customBuiltin="1"/>
    <cellStyle name="Акцент3" xfId="110" builtinId="37" customBuiltin="1"/>
    <cellStyle name="Акцент4" xfId="111" builtinId="41" customBuiltin="1"/>
    <cellStyle name="Акцент5" xfId="112" builtinId="45" customBuiltin="1"/>
    <cellStyle name="Акцент6" xfId="113" builtinId="49" customBuiltin="1"/>
    <cellStyle name="Ввод " xfId="114" builtinId="20" customBuiltin="1"/>
    <cellStyle name="Вывод" xfId="115" builtinId="21" customBuiltin="1"/>
    <cellStyle name="Вычисление" xfId="116" builtinId="22" customBuiltin="1"/>
    <cellStyle name="Заголовок 1" xfId="117" builtinId="16" customBuiltin="1"/>
    <cellStyle name="Заголовок 2" xfId="118" builtinId="17" customBuiltin="1"/>
    <cellStyle name="Заголовок 3" xfId="119" builtinId="18" customBuiltin="1"/>
    <cellStyle name="Заголовок 4" xfId="120" builtinId="19" customBuiltin="1"/>
    <cellStyle name="Итог" xfId="121" builtinId="25" customBuiltin="1"/>
    <cellStyle name="Контрольная ячейка" xfId="122" builtinId="23" customBuiltin="1"/>
    <cellStyle name="Название" xfId="123" builtinId="15" customBuiltin="1"/>
    <cellStyle name="Нейтральный" xfId="124" builtinId="28" customBuiltin="1"/>
    <cellStyle name="Обычный" xfId="0" builtinId="0"/>
    <cellStyle name="Обычный 2" xfId="125"/>
    <cellStyle name="Обычный 3" xfId="126"/>
    <cellStyle name="Обычный 4" xfId="136"/>
    <cellStyle name="Плохой" xfId="127" builtinId="27" customBuiltin="1"/>
    <cellStyle name="Пояснение" xfId="128" builtinId="53" customBuiltin="1"/>
    <cellStyle name="Примечание" xfId="129" builtinId="10" customBuiltin="1"/>
    <cellStyle name="Связанная ячейка" xfId="130" builtinId="24" customBuiltin="1"/>
    <cellStyle name="Стиль 1" xfId="131"/>
    <cellStyle name="Текст предупреждения" xfId="132" builtinId="11" customBuiltin="1"/>
    <cellStyle name="Финансовый" xfId="46" builtinId="3"/>
    <cellStyle name="Хороший" xfId="13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tabColor indexed="10"/>
  </sheetPr>
  <dimension ref="A1:HP15"/>
  <sheetViews>
    <sheetView showZeros="0" topLeftCell="F1" zoomScaleNormal="70" workbookViewId="0">
      <selection activeCell="C16" sqref="C16"/>
    </sheetView>
  </sheetViews>
  <sheetFormatPr defaultColWidth="8" defaultRowHeight="15" outlineLevelCol="1"/>
  <cols>
    <col min="1" max="1" width="5.375" style="2" hidden="1" customWidth="1" outlineLevel="1"/>
    <col min="2" max="2" width="13" style="2" bestFit="1" customWidth="1" outlineLevel="1"/>
    <col min="3" max="3" width="24.125" style="2" customWidth="1" outlineLevel="1"/>
    <col min="4" max="4" width="31.375" style="2" customWidth="1"/>
    <col min="5" max="6" width="6.5" style="4" customWidth="1"/>
    <col min="7" max="7" width="11" style="2" customWidth="1"/>
    <col min="8" max="8" width="13" style="2" customWidth="1"/>
    <col min="9" max="9" width="17.625" style="2" customWidth="1"/>
    <col min="10" max="10" width="6.875" style="2" bestFit="1" customWidth="1"/>
    <col min="11" max="11" width="12" style="2" bestFit="1" customWidth="1"/>
    <col min="12" max="12" width="6.875" style="2" bestFit="1" customWidth="1"/>
    <col min="13" max="13" width="11.75" style="2" bestFit="1" customWidth="1"/>
    <col min="14" max="14" width="6.875" style="2" bestFit="1" customWidth="1"/>
    <col min="15" max="15" width="12.125" style="2" bestFit="1" customWidth="1"/>
    <col min="16" max="16" width="6.875" style="2" bestFit="1" customWidth="1"/>
    <col min="17" max="17" width="11.625" style="2" bestFit="1" customWidth="1"/>
    <col min="18" max="16384" width="8" style="2"/>
  </cols>
  <sheetData>
    <row r="1" spans="1:224" ht="16.5">
      <c r="D1" s="3" t="s">
        <v>9</v>
      </c>
      <c r="G1" s="5"/>
      <c r="I1" s="5"/>
    </row>
    <row r="2" spans="1:224" ht="18.75">
      <c r="D2" s="135" t="s">
        <v>10</v>
      </c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</row>
    <row r="3" spans="1:224" ht="15.75" thickBot="1">
      <c r="I3" s="5"/>
    </row>
    <row r="4" spans="1:224" s="6" customFormat="1" ht="17.25" thickBot="1">
      <c r="A4" s="129" t="s">
        <v>11</v>
      </c>
      <c r="B4" s="132" t="s">
        <v>12</v>
      </c>
      <c r="C4" s="132" t="s">
        <v>13</v>
      </c>
      <c r="D4" s="132" t="s">
        <v>14</v>
      </c>
      <c r="E4" s="132" t="s">
        <v>15</v>
      </c>
      <c r="F4" s="132" t="s">
        <v>16</v>
      </c>
      <c r="G4" s="145" t="s">
        <v>17</v>
      </c>
      <c r="H4" s="145"/>
      <c r="I4" s="146"/>
      <c r="J4" s="137" t="s">
        <v>18</v>
      </c>
      <c r="K4" s="138"/>
      <c r="L4" s="139"/>
      <c r="M4" s="139"/>
      <c r="N4" s="139"/>
      <c r="O4" s="139"/>
      <c r="P4" s="139"/>
      <c r="Q4" s="140"/>
    </row>
    <row r="5" spans="1:224" s="6" customFormat="1" ht="16.5">
      <c r="A5" s="130"/>
      <c r="B5" s="133"/>
      <c r="C5" s="133"/>
      <c r="D5" s="133"/>
      <c r="E5" s="133"/>
      <c r="F5" s="133"/>
      <c r="G5" s="147" t="s">
        <v>19</v>
      </c>
      <c r="H5" s="147" t="s">
        <v>20</v>
      </c>
      <c r="I5" s="149" t="s">
        <v>21</v>
      </c>
      <c r="J5" s="141" t="s">
        <v>22</v>
      </c>
      <c r="K5" s="142"/>
      <c r="L5" s="137" t="s">
        <v>23</v>
      </c>
      <c r="M5" s="143"/>
      <c r="N5" s="137" t="s">
        <v>24</v>
      </c>
      <c r="O5" s="143"/>
      <c r="P5" s="137" t="s">
        <v>25</v>
      </c>
      <c r="Q5" s="144"/>
    </row>
    <row r="6" spans="1:224" s="6" customFormat="1" ht="17.25" thickBot="1">
      <c r="A6" s="131"/>
      <c r="B6" s="134"/>
      <c r="C6" s="134"/>
      <c r="D6" s="134"/>
      <c r="E6" s="134"/>
      <c r="F6" s="134"/>
      <c r="G6" s="148"/>
      <c r="H6" s="148"/>
      <c r="I6" s="150"/>
      <c r="J6" s="8" t="s">
        <v>26</v>
      </c>
      <c r="K6" s="9" t="s">
        <v>27</v>
      </c>
      <c r="L6" s="8" t="s">
        <v>26</v>
      </c>
      <c r="M6" s="9" t="s">
        <v>27</v>
      </c>
      <c r="N6" s="8" t="s">
        <v>26</v>
      </c>
      <c r="O6" s="9" t="s">
        <v>27</v>
      </c>
      <c r="P6" s="8" t="s">
        <v>26</v>
      </c>
      <c r="Q6" s="10" t="s">
        <v>27</v>
      </c>
    </row>
    <row r="7" spans="1:224" s="20" customFormat="1" ht="18" thickBot="1">
      <c r="A7" s="11" t="s">
        <v>28</v>
      </c>
      <c r="B7" s="12"/>
      <c r="C7" s="13" t="s">
        <v>29</v>
      </c>
      <c r="D7" s="13" t="s">
        <v>29</v>
      </c>
      <c r="E7" s="14" t="s">
        <v>28</v>
      </c>
      <c r="F7" s="14" t="s">
        <v>28</v>
      </c>
      <c r="G7" s="15" t="s">
        <v>28</v>
      </c>
      <c r="H7" s="15" t="s">
        <v>28</v>
      </c>
      <c r="I7" s="16">
        <f>+I8</f>
        <v>3920000</v>
      </c>
      <c r="J7" s="17" t="s">
        <v>28</v>
      </c>
      <c r="K7" s="18">
        <f>+K8</f>
        <v>980000</v>
      </c>
      <c r="L7" s="17" t="s">
        <v>28</v>
      </c>
      <c r="M7" s="18">
        <f>+M8</f>
        <v>980000</v>
      </c>
      <c r="N7" s="17" t="s">
        <v>28</v>
      </c>
      <c r="O7" s="18">
        <f>+O8</f>
        <v>980000</v>
      </c>
      <c r="P7" s="17" t="s">
        <v>28</v>
      </c>
      <c r="Q7" s="19">
        <f>+Q8</f>
        <v>980000</v>
      </c>
    </row>
    <row r="8" spans="1:224" s="28" customFormat="1" ht="17.25" thickBot="1">
      <c r="A8" s="21"/>
      <c r="B8" s="12"/>
      <c r="C8" s="22" t="s">
        <v>30</v>
      </c>
      <c r="D8" s="22" t="s">
        <v>30</v>
      </c>
      <c r="E8" s="23" t="s">
        <v>28</v>
      </c>
      <c r="F8" s="23" t="s">
        <v>28</v>
      </c>
      <c r="G8" s="24" t="s">
        <v>28</v>
      </c>
      <c r="H8" s="24" t="s">
        <v>28</v>
      </c>
      <c r="I8" s="25">
        <f>+I9</f>
        <v>3920000</v>
      </c>
      <c r="J8" s="26" t="s">
        <v>28</v>
      </c>
      <c r="K8" s="25">
        <f>+K9</f>
        <v>980000</v>
      </c>
      <c r="L8" s="26" t="s">
        <v>28</v>
      </c>
      <c r="M8" s="25">
        <f>+M9</f>
        <v>980000</v>
      </c>
      <c r="N8" s="26" t="s">
        <v>28</v>
      </c>
      <c r="O8" s="25">
        <f>+O9</f>
        <v>980000</v>
      </c>
      <c r="P8" s="26" t="s">
        <v>28</v>
      </c>
      <c r="Q8" s="27">
        <f>+Q9</f>
        <v>980000</v>
      </c>
    </row>
    <row r="9" spans="1:224" s="6" customFormat="1" ht="49.5">
      <c r="A9" s="29"/>
      <c r="B9" s="30"/>
      <c r="C9" s="31" t="s">
        <v>31</v>
      </c>
      <c r="D9" s="31" t="s">
        <v>31</v>
      </c>
      <c r="E9" s="32"/>
      <c r="F9" s="32"/>
      <c r="G9" s="33"/>
      <c r="H9" s="33"/>
      <c r="I9" s="34">
        <f>+I10</f>
        <v>3920000</v>
      </c>
      <c r="J9" s="35"/>
      <c r="K9" s="36">
        <f>+K10</f>
        <v>980000</v>
      </c>
      <c r="L9" s="35"/>
      <c r="M9" s="36">
        <f>+M10</f>
        <v>980000</v>
      </c>
      <c r="N9" s="35"/>
      <c r="O9" s="36">
        <f>+O10</f>
        <v>980000</v>
      </c>
      <c r="P9" s="35"/>
      <c r="Q9" s="37">
        <f>+Q10</f>
        <v>980000</v>
      </c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</row>
    <row r="10" spans="1:224" s="48" customFormat="1" ht="33">
      <c r="A10" s="39"/>
      <c r="B10" s="40"/>
      <c r="C10" s="41" t="s">
        <v>32</v>
      </c>
      <c r="D10" s="41" t="s">
        <v>32</v>
      </c>
      <c r="E10" s="42"/>
      <c r="F10" s="42"/>
      <c r="G10" s="43"/>
      <c r="H10" s="43"/>
      <c r="I10" s="44">
        <f>+SUM(I11:I11)</f>
        <v>3920000</v>
      </c>
      <c r="J10" s="45"/>
      <c r="K10" s="44">
        <f>+SUM(K11:K11)</f>
        <v>980000</v>
      </c>
      <c r="L10" s="45"/>
      <c r="M10" s="44">
        <f>+SUM(M11:M11)</f>
        <v>980000</v>
      </c>
      <c r="N10" s="45"/>
      <c r="O10" s="44">
        <f>+SUM(O11:O11)</f>
        <v>980000</v>
      </c>
      <c r="P10" s="45"/>
      <c r="Q10" s="46">
        <f>+SUM(Q11:Q11)</f>
        <v>980000</v>
      </c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</row>
    <row r="11" spans="1:224" s="48" customFormat="1" ht="27.75" customHeight="1">
      <c r="A11" s="39">
        <v>4264</v>
      </c>
      <c r="B11" s="40" t="s">
        <v>33</v>
      </c>
      <c r="C11" s="49" t="s">
        <v>34</v>
      </c>
      <c r="D11" s="50" t="s">
        <v>35</v>
      </c>
      <c r="E11" s="51" t="s">
        <v>36</v>
      </c>
      <c r="F11" s="52" t="s">
        <v>37</v>
      </c>
      <c r="G11" s="53">
        <v>8000</v>
      </c>
      <c r="H11" s="54">
        <v>490000</v>
      </c>
      <c r="I11" s="55">
        <f>+H11*G11/1000</f>
        <v>3920000</v>
      </c>
      <c r="J11" s="56">
        <v>2000</v>
      </c>
      <c r="K11" s="57">
        <f>+J11*H11/1000</f>
        <v>980000</v>
      </c>
      <c r="L11" s="56">
        <v>2000</v>
      </c>
      <c r="M11" s="57">
        <f>+L11*H11/1000</f>
        <v>980000</v>
      </c>
      <c r="N11" s="56">
        <v>2000</v>
      </c>
      <c r="O11" s="57">
        <f>+N11*H11/1000</f>
        <v>980000</v>
      </c>
      <c r="P11" s="56">
        <v>2000</v>
      </c>
      <c r="Q11" s="58">
        <f>+P11*H11/1000</f>
        <v>980000</v>
      </c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  <c r="HP11" s="47"/>
    </row>
    <row r="14" spans="1:224" ht="30.75" customHeight="1">
      <c r="D14" s="136" t="s">
        <v>38</v>
      </c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</row>
    <row r="15" spans="1:224" ht="30.75" customHeight="1">
      <c r="D15" s="136" t="s">
        <v>39</v>
      </c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</row>
  </sheetData>
  <mergeCells count="18">
    <mergeCell ref="D2:Q2"/>
    <mergeCell ref="D14:Q14"/>
    <mergeCell ref="D15:Q15"/>
    <mergeCell ref="F4:F6"/>
    <mergeCell ref="J4:Q4"/>
    <mergeCell ref="J5:K5"/>
    <mergeCell ref="L5:M5"/>
    <mergeCell ref="N5:O5"/>
    <mergeCell ref="P5:Q5"/>
    <mergeCell ref="G4:I4"/>
    <mergeCell ref="G5:G6"/>
    <mergeCell ref="H5:H6"/>
    <mergeCell ref="I5:I6"/>
    <mergeCell ref="A4:A6"/>
    <mergeCell ref="C4:C6"/>
    <mergeCell ref="B4:B6"/>
    <mergeCell ref="E4:E6"/>
    <mergeCell ref="D4:D6"/>
  </mergeCells>
  <phoneticPr fontId="34" type="noConversion"/>
  <pageMargins left="0.2" right="0.16" top="0.39" bottom="0.35" header="0.3" footer="0.16"/>
  <pageSetup paperSize="9" scale="64" firstPageNumber="2" orientation="landscape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 enableFormatConditionsCalculation="0">
    <tabColor indexed="10"/>
  </sheetPr>
  <dimension ref="A1:HO15"/>
  <sheetViews>
    <sheetView showZeros="0" topLeftCell="B4" zoomScaleNormal="70" workbookViewId="0">
      <selection activeCell="C16" sqref="C16"/>
    </sheetView>
  </sheetViews>
  <sheetFormatPr defaultColWidth="8" defaultRowHeight="15" outlineLevelCol="1"/>
  <cols>
    <col min="1" max="1" width="5.375" style="2" hidden="1" customWidth="1" outlineLevel="1"/>
    <col min="2" max="2" width="13" style="2" bestFit="1" customWidth="1" outlineLevel="1"/>
    <col min="3" max="3" width="24.125" style="2" customWidth="1" outlineLevel="1"/>
    <col min="4" max="5" width="6.5" style="4" customWidth="1"/>
    <col min="6" max="6" width="11" style="2" customWidth="1"/>
    <col min="7" max="7" width="13" style="2" customWidth="1"/>
    <col min="8" max="8" width="17.625" style="2" customWidth="1"/>
    <col min="9" max="9" width="6.875" style="2" bestFit="1" customWidth="1"/>
    <col min="10" max="10" width="12" style="2" bestFit="1" customWidth="1"/>
    <col min="11" max="11" width="6.875" style="2" bestFit="1" customWidth="1"/>
    <col min="12" max="12" width="11.75" style="2" bestFit="1" customWidth="1"/>
    <col min="13" max="13" width="6.875" style="2" bestFit="1" customWidth="1"/>
    <col min="14" max="14" width="12.125" style="2" bestFit="1" customWidth="1"/>
    <col min="15" max="15" width="7.875" style="2" bestFit="1" customWidth="1"/>
    <col min="16" max="16" width="11.625" style="2" bestFit="1" customWidth="1"/>
    <col min="17" max="16384" width="8" style="2"/>
  </cols>
  <sheetData>
    <row r="1" spans="1:223">
      <c r="F1" s="5"/>
      <c r="H1" s="5"/>
    </row>
    <row r="2" spans="1:223" ht="18.75">
      <c r="D2" s="2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</row>
    <row r="3" spans="1:223" ht="15.75" thickBot="1">
      <c r="H3" s="5"/>
    </row>
    <row r="4" spans="1:223" s="6" customFormat="1" ht="20.25" customHeight="1" thickBot="1">
      <c r="A4" s="129" t="s">
        <v>11</v>
      </c>
      <c r="B4" s="132" t="s">
        <v>12</v>
      </c>
      <c r="C4" s="132" t="s">
        <v>13</v>
      </c>
      <c r="D4" s="132" t="s">
        <v>16</v>
      </c>
      <c r="E4" s="132" t="s">
        <v>15</v>
      </c>
      <c r="F4" s="145" t="s">
        <v>17</v>
      </c>
      <c r="G4" s="145"/>
      <c r="H4" s="146"/>
      <c r="I4" s="137" t="s">
        <v>18</v>
      </c>
      <c r="J4" s="138"/>
      <c r="K4" s="139"/>
      <c r="L4" s="139"/>
      <c r="M4" s="139"/>
      <c r="N4" s="139"/>
      <c r="O4" s="139"/>
      <c r="P4" s="140"/>
    </row>
    <row r="5" spans="1:223" s="6" customFormat="1" ht="23.25" customHeight="1">
      <c r="A5" s="130"/>
      <c r="B5" s="133"/>
      <c r="C5" s="133"/>
      <c r="D5" s="133"/>
      <c r="E5" s="133"/>
      <c r="F5" s="147" t="s">
        <v>19</v>
      </c>
      <c r="G5" s="147" t="s">
        <v>20</v>
      </c>
      <c r="H5" s="149" t="s">
        <v>21</v>
      </c>
      <c r="I5" s="141" t="s">
        <v>22</v>
      </c>
      <c r="J5" s="142"/>
      <c r="K5" s="137" t="s">
        <v>23</v>
      </c>
      <c r="L5" s="143"/>
      <c r="M5" s="137" t="s">
        <v>24</v>
      </c>
      <c r="N5" s="143"/>
      <c r="O5" s="137" t="s">
        <v>25</v>
      </c>
      <c r="P5" s="144"/>
    </row>
    <row r="6" spans="1:223" s="6" customFormat="1" ht="24" customHeight="1" thickBot="1">
      <c r="A6" s="131"/>
      <c r="B6" s="134"/>
      <c r="C6" s="134"/>
      <c r="D6" s="134"/>
      <c r="E6" s="134"/>
      <c r="F6" s="148"/>
      <c r="G6" s="148"/>
      <c r="H6" s="150"/>
      <c r="I6" s="8" t="s">
        <v>26</v>
      </c>
      <c r="J6" s="9" t="s">
        <v>27</v>
      </c>
      <c r="K6" s="8" t="s">
        <v>26</v>
      </c>
      <c r="L6" s="9" t="s">
        <v>27</v>
      </c>
      <c r="M6" s="8" t="s">
        <v>26</v>
      </c>
      <c r="N6" s="9" t="s">
        <v>27</v>
      </c>
      <c r="O6" s="8" t="s">
        <v>26</v>
      </c>
      <c r="P6" s="10" t="s">
        <v>27</v>
      </c>
    </row>
    <row r="7" spans="1:223" s="20" customFormat="1" ht="18" thickBot="1">
      <c r="A7" s="11" t="s">
        <v>28</v>
      </c>
      <c r="B7" s="12"/>
      <c r="C7" s="13" t="s">
        <v>29</v>
      </c>
      <c r="D7" s="14" t="s">
        <v>28</v>
      </c>
      <c r="E7" s="14" t="s">
        <v>28</v>
      </c>
      <c r="F7" s="15" t="s">
        <v>28</v>
      </c>
      <c r="G7" s="15" t="s">
        <v>28</v>
      </c>
      <c r="H7" s="16">
        <f>+H8</f>
        <v>3920000</v>
      </c>
      <c r="I7" s="17" t="s">
        <v>28</v>
      </c>
      <c r="J7" s="18">
        <f>+J8</f>
        <v>980000</v>
      </c>
      <c r="K7" s="17" t="s">
        <v>28</v>
      </c>
      <c r="L7" s="18">
        <f>+L8</f>
        <v>980000</v>
      </c>
      <c r="M7" s="17" t="s">
        <v>28</v>
      </c>
      <c r="N7" s="18">
        <f>+N8</f>
        <v>980000</v>
      </c>
      <c r="O7" s="17" t="s">
        <v>28</v>
      </c>
      <c r="P7" s="19">
        <f>+P8</f>
        <v>980000</v>
      </c>
    </row>
    <row r="8" spans="1:223" s="28" customFormat="1" ht="17.25" thickBot="1">
      <c r="A8" s="21"/>
      <c r="B8" s="12"/>
      <c r="C8" s="22" t="s">
        <v>30</v>
      </c>
      <c r="D8" s="23" t="s">
        <v>28</v>
      </c>
      <c r="E8" s="23" t="s">
        <v>28</v>
      </c>
      <c r="F8" s="24" t="s">
        <v>28</v>
      </c>
      <c r="G8" s="24" t="s">
        <v>28</v>
      </c>
      <c r="H8" s="25">
        <f>+H9</f>
        <v>3920000</v>
      </c>
      <c r="I8" s="26" t="s">
        <v>28</v>
      </c>
      <c r="J8" s="25">
        <f>+J9</f>
        <v>980000</v>
      </c>
      <c r="K8" s="26" t="s">
        <v>28</v>
      </c>
      <c r="L8" s="25">
        <f>+L9</f>
        <v>980000</v>
      </c>
      <c r="M8" s="26" t="s">
        <v>28</v>
      </c>
      <c r="N8" s="25">
        <f>+N9</f>
        <v>980000</v>
      </c>
      <c r="O8" s="26" t="s">
        <v>28</v>
      </c>
      <c r="P8" s="27">
        <f>+P9</f>
        <v>980000</v>
      </c>
    </row>
    <row r="9" spans="1:223" s="6" customFormat="1" ht="49.5">
      <c r="A9" s="29"/>
      <c r="B9" s="30"/>
      <c r="C9" s="31" t="s">
        <v>31</v>
      </c>
      <c r="D9" s="32"/>
      <c r="E9" s="32"/>
      <c r="F9" s="33"/>
      <c r="G9" s="33"/>
      <c r="H9" s="34">
        <f>+H10</f>
        <v>3920000</v>
      </c>
      <c r="I9" s="35"/>
      <c r="J9" s="36">
        <f>+J10</f>
        <v>980000</v>
      </c>
      <c r="K9" s="35"/>
      <c r="L9" s="36">
        <f>+L10</f>
        <v>980000</v>
      </c>
      <c r="M9" s="35"/>
      <c r="N9" s="36">
        <f>+N10</f>
        <v>980000</v>
      </c>
      <c r="O9" s="35"/>
      <c r="P9" s="37">
        <f>+P10</f>
        <v>980000</v>
      </c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</row>
    <row r="10" spans="1:223" s="48" customFormat="1" ht="33">
      <c r="A10" s="39"/>
      <c r="B10" s="40"/>
      <c r="C10" s="41" t="s">
        <v>32</v>
      </c>
      <c r="D10" s="42"/>
      <c r="E10" s="42"/>
      <c r="F10" s="43"/>
      <c r="G10" s="43"/>
      <c r="H10" s="44">
        <f>+SUM(H11:H11)</f>
        <v>3920000</v>
      </c>
      <c r="I10" s="45"/>
      <c r="J10" s="44">
        <f>+SUM(J11:J11)</f>
        <v>980000</v>
      </c>
      <c r="K10" s="45"/>
      <c r="L10" s="44">
        <f>+SUM(L11:L11)</f>
        <v>980000</v>
      </c>
      <c r="M10" s="45"/>
      <c r="N10" s="44">
        <f>+SUM(N11:N11)</f>
        <v>980000</v>
      </c>
      <c r="O10" s="45"/>
      <c r="P10" s="46">
        <f>+SUM(P11:P11)</f>
        <v>980000</v>
      </c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</row>
    <row r="11" spans="1:223" s="48" customFormat="1" ht="17.25">
      <c r="A11" s="39">
        <v>4264</v>
      </c>
      <c r="B11" s="40" t="s">
        <v>44</v>
      </c>
      <c r="C11" s="49" t="s">
        <v>34</v>
      </c>
      <c r="D11" s="52" t="s">
        <v>37</v>
      </c>
      <c r="E11" s="51" t="s">
        <v>36</v>
      </c>
      <c r="F11" s="53">
        <f>+I11+K11+M11+O11</f>
        <v>8000</v>
      </c>
      <c r="G11" s="54">
        <v>490000</v>
      </c>
      <c r="H11" s="55">
        <f>+G11*F11/1000</f>
        <v>3920000</v>
      </c>
      <c r="I11" s="56">
        <v>2000</v>
      </c>
      <c r="J11" s="57">
        <f>+I11*G11/1000</f>
        <v>980000</v>
      </c>
      <c r="K11" s="56">
        <v>2000</v>
      </c>
      <c r="L11" s="57">
        <f>+K11*G11/1000</f>
        <v>980000</v>
      </c>
      <c r="M11" s="56">
        <v>2000</v>
      </c>
      <c r="N11" s="57">
        <f>+M11*G11/1000</f>
        <v>980000</v>
      </c>
      <c r="O11" s="56">
        <v>2000</v>
      </c>
      <c r="P11" s="58">
        <f>+O11*G11/1000</f>
        <v>980000</v>
      </c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</row>
    <row r="14" spans="1:223" ht="30.75" customHeight="1">
      <c r="D14" s="2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</row>
    <row r="15" spans="1:223" ht="30.75" customHeight="1">
      <c r="D15" s="2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</row>
  </sheetData>
  <mergeCells count="17">
    <mergeCell ref="A4:A6"/>
    <mergeCell ref="C4:C6"/>
    <mergeCell ref="B4:B6"/>
    <mergeCell ref="E4:E6"/>
    <mergeCell ref="D4:D6"/>
    <mergeCell ref="E2:P2"/>
    <mergeCell ref="E14:P14"/>
    <mergeCell ref="E15:P15"/>
    <mergeCell ref="I4:P4"/>
    <mergeCell ref="I5:J5"/>
    <mergeCell ref="K5:L5"/>
    <mergeCell ref="M5:N5"/>
    <mergeCell ref="O5:P5"/>
    <mergeCell ref="F4:H4"/>
    <mergeCell ref="F5:F6"/>
    <mergeCell ref="G5:G6"/>
    <mergeCell ref="H5:H6"/>
  </mergeCells>
  <phoneticPr fontId="34" type="noConversion"/>
  <pageMargins left="0.2" right="0.16" top="0.39" bottom="0.35" header="0.3" footer="0.16"/>
  <pageSetup paperSize="9" scale="64" firstPageNumber="2" orientation="landscape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7"/>
  <dimension ref="A1:H29"/>
  <sheetViews>
    <sheetView topLeftCell="A4" workbookViewId="0">
      <selection activeCell="F18" sqref="F18"/>
    </sheetView>
  </sheetViews>
  <sheetFormatPr defaultColWidth="9" defaultRowHeight="15.75"/>
  <cols>
    <col min="1" max="1" width="7.125" style="1" bestFit="1" customWidth="1"/>
    <col min="2" max="2" width="6.75" style="1" bestFit="1" customWidth="1"/>
    <col min="3" max="3" width="5.375" style="1" bestFit="1" customWidth="1"/>
    <col min="4" max="4" width="32.375" style="1" customWidth="1"/>
    <col min="5" max="5" width="10.875" style="1" customWidth="1"/>
    <col min="6" max="6" width="12.125" style="1" customWidth="1"/>
    <col min="7" max="7" width="11.875" style="1" customWidth="1"/>
    <col min="8" max="8" width="13.75" style="1" customWidth="1"/>
    <col min="9" max="16384" width="9" style="1"/>
  </cols>
  <sheetData>
    <row r="1" spans="1:8">
      <c r="G1" s="153"/>
      <c r="H1" s="153"/>
    </row>
    <row r="2" spans="1:8">
      <c r="G2" s="154"/>
      <c r="H2" s="154"/>
    </row>
    <row r="3" spans="1:8">
      <c r="G3" s="68"/>
      <c r="H3" s="68"/>
    </row>
    <row r="4" spans="1:8">
      <c r="G4" s="152" t="s">
        <v>54</v>
      </c>
      <c r="H4" s="152"/>
    </row>
    <row r="5" spans="1:8">
      <c r="G5" s="152" t="s">
        <v>40</v>
      </c>
      <c r="H5" s="152"/>
    </row>
    <row r="6" spans="1:8">
      <c r="G6" s="152" t="s">
        <v>41</v>
      </c>
      <c r="H6" s="152"/>
    </row>
    <row r="9" spans="1:8" ht="69.75" customHeight="1">
      <c r="D9" s="153" t="s">
        <v>56</v>
      </c>
      <c r="E9" s="153"/>
      <c r="F9" s="153"/>
      <c r="G9" s="153"/>
      <c r="H9" s="153"/>
    </row>
    <row r="12" spans="1:8">
      <c r="H12" s="1" t="s">
        <v>42</v>
      </c>
    </row>
    <row r="13" spans="1:8" s="70" customFormat="1" ht="42.75">
      <c r="A13" s="69" t="s">
        <v>58</v>
      </c>
      <c r="B13" s="69" t="s">
        <v>59</v>
      </c>
      <c r="C13" s="69" t="s">
        <v>60</v>
      </c>
      <c r="D13" s="69" t="s">
        <v>0</v>
      </c>
      <c r="E13" s="69" t="s">
        <v>5</v>
      </c>
      <c r="F13" s="69" t="s">
        <v>6</v>
      </c>
      <c r="G13" s="69" t="s">
        <v>7</v>
      </c>
      <c r="H13" s="69" t="s">
        <v>8</v>
      </c>
    </row>
    <row r="14" spans="1:8" s="70" customFormat="1" ht="14.25">
      <c r="A14" s="69"/>
      <c r="B14" s="69"/>
      <c r="C14" s="69"/>
      <c r="D14" s="71" t="s">
        <v>1</v>
      </c>
      <c r="E14" s="72">
        <f>+E16</f>
        <v>0</v>
      </c>
      <c r="F14" s="72">
        <f>+F16</f>
        <v>0</v>
      </c>
      <c r="G14" s="72">
        <f>+G16</f>
        <v>0</v>
      </c>
      <c r="H14" s="72">
        <f>+H16</f>
        <v>0</v>
      </c>
    </row>
    <row r="15" spans="1:8" s="70" customFormat="1" ht="14.25">
      <c r="A15" s="69"/>
      <c r="B15" s="69"/>
      <c r="C15" s="69"/>
      <c r="D15" s="73" t="s">
        <v>2</v>
      </c>
      <c r="E15" s="69"/>
      <c r="F15" s="69"/>
      <c r="G15" s="69"/>
      <c r="H15" s="69"/>
    </row>
    <row r="16" spans="1:8" s="70" customFormat="1" ht="14.25">
      <c r="A16" s="75" t="s">
        <v>62</v>
      </c>
      <c r="B16" s="75"/>
      <c r="C16" s="75"/>
      <c r="D16" s="71" t="s">
        <v>61</v>
      </c>
      <c r="E16" s="72">
        <f>+E18</f>
        <v>0</v>
      </c>
      <c r="F16" s="72">
        <f>+F18</f>
        <v>0</v>
      </c>
      <c r="G16" s="72">
        <f>+G18</f>
        <v>0</v>
      </c>
      <c r="H16" s="72">
        <f>+H18</f>
        <v>0</v>
      </c>
    </row>
    <row r="17" spans="1:8" s="70" customFormat="1" ht="14.25">
      <c r="A17" s="75"/>
      <c r="B17" s="75"/>
      <c r="C17" s="75"/>
      <c r="D17" s="73" t="s">
        <v>2</v>
      </c>
      <c r="E17" s="69"/>
      <c r="F17" s="69"/>
      <c r="G17" s="69"/>
      <c r="H17" s="69"/>
    </row>
    <row r="18" spans="1:8" s="70" customFormat="1" ht="14.25">
      <c r="A18" s="75"/>
      <c r="B18" s="75" t="s">
        <v>63</v>
      </c>
      <c r="C18" s="75"/>
      <c r="D18" s="71" t="s">
        <v>64</v>
      </c>
      <c r="E18" s="72">
        <f>+E20</f>
        <v>0</v>
      </c>
      <c r="F18" s="72">
        <f>+F20</f>
        <v>0</v>
      </c>
      <c r="G18" s="72">
        <f>+G20</f>
        <v>0</v>
      </c>
      <c r="H18" s="72">
        <f>+H20</f>
        <v>0</v>
      </c>
    </row>
    <row r="19" spans="1:8" s="70" customFormat="1" ht="14.25">
      <c r="A19" s="75"/>
      <c r="B19" s="75"/>
      <c r="C19" s="75"/>
      <c r="D19" s="73" t="s">
        <v>2</v>
      </c>
      <c r="E19" s="69"/>
      <c r="F19" s="69"/>
      <c r="G19" s="69"/>
      <c r="H19" s="69"/>
    </row>
    <row r="20" spans="1:8" s="70" customFormat="1" ht="14.25">
      <c r="A20" s="75"/>
      <c r="B20" s="75"/>
      <c r="C20" s="75" t="s">
        <v>63</v>
      </c>
      <c r="D20" s="71" t="s">
        <v>64</v>
      </c>
      <c r="E20" s="72">
        <f>+E22</f>
        <v>0</v>
      </c>
      <c r="F20" s="72">
        <f>+F22</f>
        <v>0</v>
      </c>
      <c r="G20" s="72">
        <f>+G22</f>
        <v>0</v>
      </c>
      <c r="H20" s="72">
        <f>+H22</f>
        <v>0</v>
      </c>
    </row>
    <row r="21" spans="1:8" s="70" customFormat="1" ht="14.25">
      <c r="A21" s="75"/>
      <c r="B21" s="75"/>
      <c r="C21" s="75"/>
      <c r="D21" s="73" t="s">
        <v>2</v>
      </c>
      <c r="E21" s="69"/>
      <c r="F21" s="69"/>
      <c r="G21" s="69"/>
      <c r="H21" s="69"/>
    </row>
    <row r="22" spans="1:8" s="70" customFormat="1" ht="28.5">
      <c r="A22" s="75"/>
      <c r="B22" s="75"/>
      <c r="C22" s="75"/>
      <c r="D22" s="71" t="s">
        <v>65</v>
      </c>
      <c r="E22" s="72">
        <f>+E25+E26</f>
        <v>0</v>
      </c>
      <c r="F22" s="72">
        <f>+F25+F26</f>
        <v>0</v>
      </c>
      <c r="G22" s="72">
        <f>+G25+G26</f>
        <v>0</v>
      </c>
      <c r="H22" s="72">
        <f>+H25+H26</f>
        <v>0</v>
      </c>
    </row>
    <row r="23" spans="1:8" s="70" customFormat="1" ht="28.5">
      <c r="A23" s="75"/>
      <c r="B23" s="75"/>
      <c r="C23" s="75"/>
      <c r="D23" s="71" t="s">
        <v>50</v>
      </c>
      <c r="E23" s="72"/>
      <c r="F23" s="72"/>
      <c r="G23" s="72"/>
      <c r="H23" s="72"/>
    </row>
    <row r="24" spans="1:8" s="70" customFormat="1" ht="14.25">
      <c r="A24" s="75"/>
      <c r="B24" s="75"/>
      <c r="C24" s="75"/>
      <c r="D24" s="73" t="s">
        <v>3</v>
      </c>
      <c r="E24" s="69"/>
      <c r="F24" s="69"/>
      <c r="G24" s="69"/>
      <c r="H24" s="69"/>
    </row>
    <row r="25" spans="1:8" s="70" customFormat="1" ht="22.5" customHeight="1">
      <c r="A25" s="75"/>
      <c r="B25" s="75"/>
      <c r="C25" s="75"/>
      <c r="D25" s="71" t="s">
        <v>4</v>
      </c>
      <c r="E25" s="74">
        <f>-'Plan GAXTNI'!J10</f>
        <v>-980000</v>
      </c>
      <c r="F25" s="74">
        <f>+E25-'Plan GAXTNI'!L10</f>
        <v>-1960000</v>
      </c>
      <c r="G25" s="74">
        <f>+F25-'Plan GAXTNI'!N10</f>
        <v>-2940000</v>
      </c>
      <c r="H25" s="74">
        <f>+G25-'Plan GAXTNI'!P10</f>
        <v>-3920000</v>
      </c>
    </row>
    <row r="26" spans="1:8" s="70" customFormat="1" ht="22.5" customHeight="1">
      <c r="A26" s="75"/>
      <c r="B26" s="75"/>
      <c r="C26" s="75"/>
      <c r="D26" s="71" t="s">
        <v>66</v>
      </c>
      <c r="E26" s="74">
        <f>-E25</f>
        <v>980000</v>
      </c>
      <c r="F26" s="74">
        <f>-F25</f>
        <v>1960000</v>
      </c>
      <c r="G26" s="74">
        <f>-G25</f>
        <v>2940000</v>
      </c>
      <c r="H26" s="74">
        <f>-H25</f>
        <v>3920000</v>
      </c>
    </row>
    <row r="27" spans="1:8" ht="24" customHeight="1"/>
    <row r="29" spans="1:8" ht="61.5" customHeight="1">
      <c r="A29" s="151" t="s">
        <v>67</v>
      </c>
      <c r="B29" s="151"/>
      <c r="C29" s="151"/>
      <c r="D29" s="151"/>
      <c r="E29" s="151"/>
      <c r="F29" s="151"/>
      <c r="G29" s="151"/>
      <c r="H29" s="151"/>
    </row>
  </sheetData>
  <mergeCells count="7">
    <mergeCell ref="A29:H29"/>
    <mergeCell ref="G4:H4"/>
    <mergeCell ref="D9:H9"/>
    <mergeCell ref="G1:H1"/>
    <mergeCell ref="G2:H2"/>
    <mergeCell ref="G5:H5"/>
    <mergeCell ref="G6:H6"/>
  </mergeCells>
  <phoneticPr fontId="3" type="noConversion"/>
  <pageMargins left="0.54" right="0.16" top="1" bottom="1" header="0.5" footer="0.5"/>
  <pageSetup paperSize="9" scale="90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8"/>
  <dimension ref="A1:HC22"/>
  <sheetViews>
    <sheetView showZeros="0" topLeftCell="A7" zoomScaleNormal="70" workbookViewId="0">
      <selection activeCell="F18" sqref="F18"/>
    </sheetView>
  </sheetViews>
  <sheetFormatPr defaultColWidth="8" defaultRowHeight="15" outlineLevelCol="1"/>
  <cols>
    <col min="1" max="1" width="11.25" style="2" customWidth="1" outlineLevel="1"/>
    <col min="2" max="2" width="23.5" style="2" customWidth="1" outlineLevel="1"/>
    <col min="3" max="3" width="9.375" style="4" customWidth="1"/>
    <col min="4" max="4" width="9.75" style="4" customWidth="1"/>
    <col min="5" max="5" width="13" style="2" hidden="1" customWidth="1"/>
    <col min="6" max="6" width="14.75" style="2" customWidth="1"/>
    <col min="7" max="7" width="19.5" style="2" customWidth="1"/>
    <col min="8" max="16384" width="8" style="2"/>
  </cols>
  <sheetData>
    <row r="1" spans="1:7" ht="15.75">
      <c r="A1" s="1"/>
      <c r="B1" s="1"/>
      <c r="C1" s="1"/>
      <c r="D1" s="2"/>
      <c r="F1" s="153"/>
      <c r="G1" s="153"/>
    </row>
    <row r="2" spans="1:7" ht="15.75">
      <c r="A2" s="1"/>
      <c r="B2" s="1"/>
      <c r="C2" s="1"/>
      <c r="D2" s="2"/>
      <c r="F2" s="154"/>
      <c r="G2" s="154"/>
    </row>
    <row r="3" spans="1:7" ht="15.75">
      <c r="A3" s="1"/>
      <c r="B3" s="1"/>
      <c r="C3" s="1"/>
      <c r="D3" s="2"/>
      <c r="F3" s="1"/>
      <c r="G3" s="1"/>
    </row>
    <row r="4" spans="1:7" ht="15.75">
      <c r="A4" s="1"/>
      <c r="B4" s="1"/>
      <c r="C4" s="1"/>
      <c r="D4" s="2"/>
      <c r="F4" s="1"/>
      <c r="G4" s="1" t="s">
        <v>55</v>
      </c>
    </row>
    <row r="5" spans="1:7" ht="15.75">
      <c r="A5" s="1"/>
      <c r="B5" s="1"/>
      <c r="C5" s="1"/>
      <c r="D5" s="2"/>
      <c r="F5" s="152" t="s">
        <v>40</v>
      </c>
      <c r="G5" s="152"/>
    </row>
    <row r="6" spans="1:7" ht="15.75">
      <c r="A6" s="1"/>
      <c r="B6" s="1"/>
      <c r="C6" s="1"/>
      <c r="D6" s="2"/>
      <c r="F6" s="152" t="s">
        <v>41</v>
      </c>
      <c r="G6" s="152"/>
    </row>
    <row r="7" spans="1:7" ht="15.75">
      <c r="A7" s="1"/>
      <c r="B7" s="1"/>
      <c r="C7" s="1"/>
      <c r="D7" s="1"/>
      <c r="E7" s="1"/>
    </row>
    <row r="8" spans="1:7" ht="15.75">
      <c r="A8" s="1"/>
      <c r="B8" s="1"/>
      <c r="C8" s="1"/>
      <c r="D8" s="1"/>
      <c r="E8" s="1"/>
    </row>
    <row r="9" spans="1:7" ht="61.5" customHeight="1">
      <c r="A9" s="153" t="s">
        <v>57</v>
      </c>
      <c r="B9" s="153"/>
      <c r="C9" s="153"/>
      <c r="D9" s="153"/>
      <c r="E9" s="153"/>
      <c r="F9" s="153"/>
      <c r="G9" s="153"/>
    </row>
    <row r="10" spans="1:7">
      <c r="G10" s="5"/>
    </row>
    <row r="11" spans="1:7" s="6" customFormat="1" ht="45" customHeight="1">
      <c r="A11" s="133" t="s">
        <v>49</v>
      </c>
      <c r="B11" s="133" t="s">
        <v>45</v>
      </c>
      <c r="C11" s="133" t="s">
        <v>53</v>
      </c>
      <c r="D11" s="133" t="s">
        <v>15</v>
      </c>
      <c r="E11" s="147" t="s">
        <v>20</v>
      </c>
      <c r="F11" s="156" t="s">
        <v>47</v>
      </c>
      <c r="G11" s="156"/>
    </row>
    <row r="12" spans="1:7" s="6" customFormat="1" ht="28.5" customHeight="1">
      <c r="A12" s="133"/>
      <c r="B12" s="133"/>
      <c r="C12" s="133"/>
      <c r="D12" s="133"/>
      <c r="E12" s="147"/>
      <c r="F12" s="7" t="s">
        <v>26</v>
      </c>
      <c r="G12" s="7" t="s">
        <v>48</v>
      </c>
    </row>
    <row r="13" spans="1:7" s="20" customFormat="1" ht="16.5">
      <c r="A13" s="59"/>
      <c r="B13" s="155" t="s">
        <v>50</v>
      </c>
      <c r="C13" s="155"/>
      <c r="D13" s="155"/>
      <c r="E13" s="155"/>
      <c r="F13" s="155"/>
      <c r="G13" s="76">
        <f>+G14</f>
        <v>-3920000</v>
      </c>
    </row>
    <row r="14" spans="1:7" s="28" customFormat="1" ht="16.5">
      <c r="A14" s="59"/>
      <c r="B14" s="155" t="s">
        <v>51</v>
      </c>
      <c r="C14" s="155"/>
      <c r="D14" s="155"/>
      <c r="E14" s="155"/>
      <c r="F14" s="155"/>
      <c r="G14" s="76">
        <f>+G15</f>
        <v>-3920000</v>
      </c>
    </row>
    <row r="15" spans="1:7" s="6" customFormat="1" ht="16.5">
      <c r="A15" s="60"/>
      <c r="B15" s="155" t="s">
        <v>52</v>
      </c>
      <c r="C15" s="155"/>
      <c r="D15" s="155"/>
      <c r="E15" s="155"/>
      <c r="F15" s="155"/>
      <c r="G15" s="76">
        <f>+G16</f>
        <v>-3920000</v>
      </c>
    </row>
    <row r="16" spans="1:7" s="6" customFormat="1" ht="16.5">
      <c r="A16" s="60"/>
      <c r="B16" s="155" t="s">
        <v>69</v>
      </c>
      <c r="C16" s="155"/>
      <c r="D16" s="155"/>
      <c r="E16" s="155"/>
      <c r="F16" s="155"/>
      <c r="G16" s="76">
        <f>+SUM(G17:G18)</f>
        <v>-3920000</v>
      </c>
    </row>
    <row r="17" spans="1:211" s="67" customFormat="1" ht="16.5">
      <c r="A17" s="61" t="s">
        <v>44</v>
      </c>
      <c r="B17" s="62" t="s">
        <v>34</v>
      </c>
      <c r="C17" s="63" t="s">
        <v>68</v>
      </c>
      <c r="D17" s="64" t="s">
        <v>46</v>
      </c>
      <c r="E17" s="65">
        <v>490000</v>
      </c>
      <c r="F17" s="74">
        <v>-6000</v>
      </c>
      <c r="G17" s="74">
        <f>+E17*F17/1000</f>
        <v>-2940000</v>
      </c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  <c r="HC17" s="66"/>
    </row>
    <row r="18" spans="1:211" s="67" customFormat="1" ht="16.5">
      <c r="A18" s="61" t="s">
        <v>70</v>
      </c>
      <c r="B18" s="62" t="s">
        <v>34</v>
      </c>
      <c r="C18" s="63" t="s">
        <v>68</v>
      </c>
      <c r="D18" s="64" t="s">
        <v>46</v>
      </c>
      <c r="E18" s="65">
        <v>490000</v>
      </c>
      <c r="F18" s="74">
        <v>-2000</v>
      </c>
      <c r="G18" s="74">
        <f>+E18*F18/1000</f>
        <v>-980000</v>
      </c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  <c r="DK18" s="66"/>
      <c r="DL18" s="66"/>
      <c r="DM18" s="66"/>
      <c r="DN18" s="66"/>
      <c r="DO18" s="66"/>
      <c r="DP18" s="66"/>
      <c r="DQ18" s="66"/>
      <c r="DR18" s="66"/>
      <c r="DS18" s="66"/>
      <c r="DT18" s="66"/>
      <c r="DU18" s="66"/>
      <c r="DV18" s="66"/>
      <c r="DW18" s="66"/>
      <c r="DX18" s="66"/>
      <c r="DY18" s="66"/>
      <c r="DZ18" s="66"/>
      <c r="EA18" s="66"/>
      <c r="EB18" s="66"/>
      <c r="EC18" s="66"/>
      <c r="ED18" s="66"/>
      <c r="EE18" s="66"/>
      <c r="EF18" s="66"/>
      <c r="EG18" s="66"/>
      <c r="EH18" s="66"/>
      <c r="EI18" s="66"/>
      <c r="EJ18" s="66"/>
      <c r="EK18" s="66"/>
      <c r="EL18" s="66"/>
      <c r="EM18" s="66"/>
      <c r="EN18" s="66"/>
      <c r="EO18" s="66"/>
      <c r="EP18" s="66"/>
      <c r="EQ18" s="66"/>
      <c r="ER18" s="66"/>
      <c r="ES18" s="66"/>
      <c r="ET18" s="66"/>
      <c r="EU18" s="66"/>
      <c r="EV18" s="66"/>
      <c r="EW18" s="66"/>
      <c r="EX18" s="66"/>
      <c r="EY18" s="66"/>
      <c r="EZ18" s="66"/>
      <c r="FA18" s="66"/>
      <c r="FB18" s="66"/>
      <c r="FC18" s="66"/>
      <c r="FD18" s="66"/>
      <c r="FE18" s="66"/>
      <c r="FF18" s="66"/>
      <c r="FG18" s="66"/>
      <c r="FH18" s="66"/>
      <c r="FI18" s="66"/>
      <c r="FJ18" s="66"/>
      <c r="FK18" s="66"/>
      <c r="FL18" s="66"/>
      <c r="FM18" s="66"/>
      <c r="FN18" s="66"/>
      <c r="FO18" s="66"/>
      <c r="FP18" s="66"/>
      <c r="FQ18" s="66"/>
      <c r="FR18" s="66"/>
      <c r="FS18" s="66"/>
      <c r="FT18" s="66"/>
      <c r="FU18" s="66"/>
      <c r="FV18" s="66"/>
      <c r="FW18" s="66"/>
      <c r="FX18" s="66"/>
      <c r="FY18" s="66"/>
      <c r="FZ18" s="66"/>
      <c r="GA18" s="66"/>
      <c r="GB18" s="66"/>
      <c r="GC18" s="66"/>
      <c r="GD18" s="66"/>
      <c r="GE18" s="66"/>
      <c r="GF18" s="66"/>
      <c r="GG18" s="66"/>
      <c r="GH18" s="66"/>
      <c r="GI18" s="66"/>
      <c r="GJ18" s="66"/>
      <c r="GK18" s="66"/>
      <c r="GL18" s="66"/>
      <c r="GM18" s="66"/>
      <c r="GN18" s="66"/>
      <c r="GO18" s="66"/>
      <c r="GP18" s="66"/>
      <c r="GQ18" s="66"/>
      <c r="GR18" s="66"/>
      <c r="GS18" s="66"/>
      <c r="GT18" s="66"/>
      <c r="GU18" s="66"/>
      <c r="GV18" s="66"/>
      <c r="GW18" s="66"/>
      <c r="GX18" s="66"/>
      <c r="GY18" s="66"/>
      <c r="GZ18" s="66"/>
      <c r="HA18" s="66"/>
      <c r="HB18" s="66"/>
      <c r="HC18" s="66"/>
    </row>
    <row r="22" spans="1:211" ht="102" customHeight="1">
      <c r="A22" s="151" t="s">
        <v>43</v>
      </c>
      <c r="B22" s="151"/>
      <c r="C22" s="151"/>
      <c r="D22" s="151"/>
      <c r="E22" s="151"/>
      <c r="F22" s="151"/>
      <c r="G22" s="151"/>
    </row>
  </sheetData>
  <mergeCells count="16">
    <mergeCell ref="A22:G22"/>
    <mergeCell ref="F2:G2"/>
    <mergeCell ref="F1:G1"/>
    <mergeCell ref="F5:G5"/>
    <mergeCell ref="F6:G6"/>
    <mergeCell ref="A9:G9"/>
    <mergeCell ref="B14:F14"/>
    <mergeCell ref="B15:F15"/>
    <mergeCell ref="B11:B12"/>
    <mergeCell ref="A11:A12"/>
    <mergeCell ref="B16:F16"/>
    <mergeCell ref="D11:D12"/>
    <mergeCell ref="C11:C12"/>
    <mergeCell ref="E11:E12"/>
    <mergeCell ref="B13:F13"/>
    <mergeCell ref="F11:G11"/>
  </mergeCells>
  <phoneticPr fontId="34" type="noConversion"/>
  <pageMargins left="0.2" right="0.16" top="0.39" bottom="0.35" header="0.3" footer="0.16"/>
  <pageSetup paperSize="9" firstPageNumber="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P32"/>
  <sheetViews>
    <sheetView showZeros="0" tabSelected="1" zoomScaleNormal="70" workbookViewId="0">
      <selection activeCell="G9" sqref="G9"/>
    </sheetView>
  </sheetViews>
  <sheetFormatPr defaultColWidth="8" defaultRowHeight="15" outlineLevelCol="1"/>
  <cols>
    <col min="1" max="1" width="12.375" style="2" bestFit="1" customWidth="1" outlineLevel="1"/>
    <col min="2" max="2" width="26.25" style="2" customWidth="1" outlineLevel="1"/>
    <col min="3" max="3" width="9" style="4" bestFit="1" customWidth="1"/>
    <col min="4" max="4" width="9.25" style="4" bestFit="1" customWidth="1"/>
    <col min="5" max="5" width="15.625" style="2" customWidth="1"/>
    <col min="6" max="6" width="12.125" style="2" bestFit="1" customWidth="1"/>
    <col min="7" max="7" width="14.75" style="2" customWidth="1"/>
    <col min="8" max="8" width="8" style="2"/>
    <col min="9" max="9" width="10.125" style="2" bestFit="1" customWidth="1"/>
    <col min="10" max="243" width="8" style="2"/>
    <col min="244" max="244" width="12.375" style="2" bestFit="1" customWidth="1"/>
    <col min="245" max="245" width="26.25" style="2" customWidth="1"/>
    <col min="246" max="246" width="9" style="2" bestFit="1" customWidth="1"/>
    <col min="247" max="247" width="9.25" style="2" bestFit="1" customWidth="1"/>
    <col min="248" max="248" width="15" style="2" bestFit="1" customWidth="1"/>
    <col min="249" max="249" width="12.125" style="2" bestFit="1" customWidth="1"/>
    <col min="250" max="250" width="14.75" style="2" customWidth="1"/>
    <col min="251" max="251" width="9.625" style="2" bestFit="1" customWidth="1"/>
    <col min="252" max="252" width="10.125" style="2" bestFit="1" customWidth="1"/>
    <col min="253" max="499" width="8" style="2"/>
    <col min="500" max="500" width="12.375" style="2" bestFit="1" customWidth="1"/>
    <col min="501" max="501" width="26.25" style="2" customWidth="1"/>
    <col min="502" max="502" width="9" style="2" bestFit="1" customWidth="1"/>
    <col min="503" max="503" width="9.25" style="2" bestFit="1" customWidth="1"/>
    <col min="504" max="504" width="15" style="2" bestFit="1" customWidth="1"/>
    <col min="505" max="505" width="12.125" style="2" bestFit="1" customWidth="1"/>
    <col min="506" max="506" width="14.75" style="2" customWidth="1"/>
    <col min="507" max="507" width="9.625" style="2" bestFit="1" customWidth="1"/>
    <col min="508" max="508" width="10.125" style="2" bestFit="1" customWidth="1"/>
    <col min="509" max="755" width="8" style="2"/>
    <col min="756" max="756" width="12.375" style="2" bestFit="1" customWidth="1"/>
    <col min="757" max="757" width="26.25" style="2" customWidth="1"/>
    <col min="758" max="758" width="9" style="2" bestFit="1" customWidth="1"/>
    <col min="759" max="759" width="9.25" style="2" bestFit="1" customWidth="1"/>
    <col min="760" max="760" width="15" style="2" bestFit="1" customWidth="1"/>
    <col min="761" max="761" width="12.125" style="2" bestFit="1" customWidth="1"/>
    <col min="762" max="762" width="14.75" style="2" customWidth="1"/>
    <col min="763" max="763" width="9.625" style="2" bestFit="1" customWidth="1"/>
    <col min="764" max="764" width="10.125" style="2" bestFit="1" customWidth="1"/>
    <col min="765" max="1011" width="8" style="2"/>
    <col min="1012" max="1012" width="12.375" style="2" bestFit="1" customWidth="1"/>
    <col min="1013" max="1013" width="26.25" style="2" customWidth="1"/>
    <col min="1014" max="1014" width="9" style="2" bestFit="1" customWidth="1"/>
    <col min="1015" max="1015" width="9.25" style="2" bestFit="1" customWidth="1"/>
    <col min="1016" max="1016" width="15" style="2" bestFit="1" customWidth="1"/>
    <col min="1017" max="1017" width="12.125" style="2" bestFit="1" customWidth="1"/>
    <col min="1018" max="1018" width="14.75" style="2" customWidth="1"/>
    <col min="1019" max="1019" width="9.625" style="2" bestFit="1" customWidth="1"/>
    <col min="1020" max="1020" width="10.125" style="2" bestFit="1" customWidth="1"/>
    <col min="1021" max="1267" width="8" style="2"/>
    <col min="1268" max="1268" width="12.375" style="2" bestFit="1" customWidth="1"/>
    <col min="1269" max="1269" width="26.25" style="2" customWidth="1"/>
    <col min="1270" max="1270" width="9" style="2" bestFit="1" customWidth="1"/>
    <col min="1271" max="1271" width="9.25" style="2" bestFit="1" customWidth="1"/>
    <col min="1272" max="1272" width="15" style="2" bestFit="1" customWidth="1"/>
    <col min="1273" max="1273" width="12.125" style="2" bestFit="1" customWidth="1"/>
    <col min="1274" max="1274" width="14.75" style="2" customWidth="1"/>
    <col min="1275" max="1275" width="9.625" style="2" bestFit="1" customWidth="1"/>
    <col min="1276" max="1276" width="10.125" style="2" bestFit="1" customWidth="1"/>
    <col min="1277" max="1523" width="8" style="2"/>
    <col min="1524" max="1524" width="12.375" style="2" bestFit="1" customWidth="1"/>
    <col min="1525" max="1525" width="26.25" style="2" customWidth="1"/>
    <col min="1526" max="1526" width="9" style="2" bestFit="1" customWidth="1"/>
    <col min="1527" max="1527" width="9.25" style="2" bestFit="1" customWidth="1"/>
    <col min="1528" max="1528" width="15" style="2" bestFit="1" customWidth="1"/>
    <col min="1529" max="1529" width="12.125" style="2" bestFit="1" customWidth="1"/>
    <col min="1530" max="1530" width="14.75" style="2" customWidth="1"/>
    <col min="1531" max="1531" width="9.625" style="2" bestFit="1" customWidth="1"/>
    <col min="1532" max="1532" width="10.125" style="2" bestFit="1" customWidth="1"/>
    <col min="1533" max="1779" width="8" style="2"/>
    <col min="1780" max="1780" width="12.375" style="2" bestFit="1" customWidth="1"/>
    <col min="1781" max="1781" width="26.25" style="2" customWidth="1"/>
    <col min="1782" max="1782" width="9" style="2" bestFit="1" customWidth="1"/>
    <col min="1783" max="1783" width="9.25" style="2" bestFit="1" customWidth="1"/>
    <col min="1784" max="1784" width="15" style="2" bestFit="1" customWidth="1"/>
    <col min="1785" max="1785" width="12.125" style="2" bestFit="1" customWidth="1"/>
    <col min="1786" max="1786" width="14.75" style="2" customWidth="1"/>
    <col min="1787" max="1787" width="9.625" style="2" bestFit="1" customWidth="1"/>
    <col min="1788" max="1788" width="10.125" style="2" bestFit="1" customWidth="1"/>
    <col min="1789" max="2035" width="8" style="2"/>
    <col min="2036" max="2036" width="12.375" style="2" bestFit="1" customWidth="1"/>
    <col min="2037" max="2037" width="26.25" style="2" customWidth="1"/>
    <col min="2038" max="2038" width="9" style="2" bestFit="1" customWidth="1"/>
    <col min="2039" max="2039" width="9.25" style="2" bestFit="1" customWidth="1"/>
    <col min="2040" max="2040" width="15" style="2" bestFit="1" customWidth="1"/>
    <col min="2041" max="2041" width="12.125" style="2" bestFit="1" customWidth="1"/>
    <col min="2042" max="2042" width="14.75" style="2" customWidth="1"/>
    <col min="2043" max="2043" width="9.625" style="2" bestFit="1" customWidth="1"/>
    <col min="2044" max="2044" width="10.125" style="2" bestFit="1" customWidth="1"/>
    <col min="2045" max="2291" width="8" style="2"/>
    <col min="2292" max="2292" width="12.375" style="2" bestFit="1" customWidth="1"/>
    <col min="2293" max="2293" width="26.25" style="2" customWidth="1"/>
    <col min="2294" max="2294" width="9" style="2" bestFit="1" customWidth="1"/>
    <col min="2295" max="2295" width="9.25" style="2" bestFit="1" customWidth="1"/>
    <col min="2296" max="2296" width="15" style="2" bestFit="1" customWidth="1"/>
    <col min="2297" max="2297" width="12.125" style="2" bestFit="1" customWidth="1"/>
    <col min="2298" max="2298" width="14.75" style="2" customWidth="1"/>
    <col min="2299" max="2299" width="9.625" style="2" bestFit="1" customWidth="1"/>
    <col min="2300" max="2300" width="10.125" style="2" bestFit="1" customWidth="1"/>
    <col min="2301" max="2547" width="8" style="2"/>
    <col min="2548" max="2548" width="12.375" style="2" bestFit="1" customWidth="1"/>
    <col min="2549" max="2549" width="26.25" style="2" customWidth="1"/>
    <col min="2550" max="2550" width="9" style="2" bestFit="1" customWidth="1"/>
    <col min="2551" max="2551" width="9.25" style="2" bestFit="1" customWidth="1"/>
    <col min="2552" max="2552" width="15" style="2" bestFit="1" customWidth="1"/>
    <col min="2553" max="2553" width="12.125" style="2" bestFit="1" customWidth="1"/>
    <col min="2554" max="2554" width="14.75" style="2" customWidth="1"/>
    <col min="2555" max="2555" width="9.625" style="2" bestFit="1" customWidth="1"/>
    <col min="2556" max="2556" width="10.125" style="2" bestFit="1" customWidth="1"/>
    <col min="2557" max="2803" width="8" style="2"/>
    <col min="2804" max="2804" width="12.375" style="2" bestFit="1" customWidth="1"/>
    <col min="2805" max="2805" width="26.25" style="2" customWidth="1"/>
    <col min="2806" max="2806" width="9" style="2" bestFit="1" customWidth="1"/>
    <col min="2807" max="2807" width="9.25" style="2" bestFit="1" customWidth="1"/>
    <col min="2808" max="2808" width="15" style="2" bestFit="1" customWidth="1"/>
    <col min="2809" max="2809" width="12.125" style="2" bestFit="1" customWidth="1"/>
    <col min="2810" max="2810" width="14.75" style="2" customWidth="1"/>
    <col min="2811" max="2811" width="9.625" style="2" bestFit="1" customWidth="1"/>
    <col min="2812" max="2812" width="10.125" style="2" bestFit="1" customWidth="1"/>
    <col min="2813" max="3059" width="8" style="2"/>
    <col min="3060" max="3060" width="12.375" style="2" bestFit="1" customWidth="1"/>
    <col min="3061" max="3061" width="26.25" style="2" customWidth="1"/>
    <col min="3062" max="3062" width="9" style="2" bestFit="1" customWidth="1"/>
    <col min="3063" max="3063" width="9.25" style="2" bestFit="1" customWidth="1"/>
    <col min="3064" max="3064" width="15" style="2" bestFit="1" customWidth="1"/>
    <col min="3065" max="3065" width="12.125" style="2" bestFit="1" customWidth="1"/>
    <col min="3066" max="3066" width="14.75" style="2" customWidth="1"/>
    <col min="3067" max="3067" width="9.625" style="2" bestFit="1" customWidth="1"/>
    <col min="3068" max="3068" width="10.125" style="2" bestFit="1" customWidth="1"/>
    <col min="3069" max="3315" width="8" style="2"/>
    <col min="3316" max="3316" width="12.375" style="2" bestFit="1" customWidth="1"/>
    <col min="3317" max="3317" width="26.25" style="2" customWidth="1"/>
    <col min="3318" max="3318" width="9" style="2" bestFit="1" customWidth="1"/>
    <col min="3319" max="3319" width="9.25" style="2" bestFit="1" customWidth="1"/>
    <col min="3320" max="3320" width="15" style="2" bestFit="1" customWidth="1"/>
    <col min="3321" max="3321" width="12.125" style="2" bestFit="1" customWidth="1"/>
    <col min="3322" max="3322" width="14.75" style="2" customWidth="1"/>
    <col min="3323" max="3323" width="9.625" style="2" bestFit="1" customWidth="1"/>
    <col min="3324" max="3324" width="10.125" style="2" bestFit="1" customWidth="1"/>
    <col min="3325" max="3571" width="8" style="2"/>
    <col min="3572" max="3572" width="12.375" style="2" bestFit="1" customWidth="1"/>
    <col min="3573" max="3573" width="26.25" style="2" customWidth="1"/>
    <col min="3574" max="3574" width="9" style="2" bestFit="1" customWidth="1"/>
    <col min="3575" max="3575" width="9.25" style="2" bestFit="1" customWidth="1"/>
    <col min="3576" max="3576" width="15" style="2" bestFit="1" customWidth="1"/>
    <col min="3577" max="3577" width="12.125" style="2" bestFit="1" customWidth="1"/>
    <col min="3578" max="3578" width="14.75" style="2" customWidth="1"/>
    <col min="3579" max="3579" width="9.625" style="2" bestFit="1" customWidth="1"/>
    <col min="3580" max="3580" width="10.125" style="2" bestFit="1" customWidth="1"/>
    <col min="3581" max="3827" width="8" style="2"/>
    <col min="3828" max="3828" width="12.375" style="2" bestFit="1" customWidth="1"/>
    <col min="3829" max="3829" width="26.25" style="2" customWidth="1"/>
    <col min="3830" max="3830" width="9" style="2" bestFit="1" customWidth="1"/>
    <col min="3831" max="3831" width="9.25" style="2" bestFit="1" customWidth="1"/>
    <col min="3832" max="3832" width="15" style="2" bestFit="1" customWidth="1"/>
    <col min="3833" max="3833" width="12.125" style="2" bestFit="1" customWidth="1"/>
    <col min="3834" max="3834" width="14.75" style="2" customWidth="1"/>
    <col min="3835" max="3835" width="9.625" style="2" bestFit="1" customWidth="1"/>
    <col min="3836" max="3836" width="10.125" style="2" bestFit="1" customWidth="1"/>
    <col min="3837" max="4083" width="8" style="2"/>
    <col min="4084" max="4084" width="12.375" style="2" bestFit="1" customWidth="1"/>
    <col min="4085" max="4085" width="26.25" style="2" customWidth="1"/>
    <col min="4086" max="4086" width="9" style="2" bestFit="1" customWidth="1"/>
    <col min="4087" max="4087" width="9.25" style="2" bestFit="1" customWidth="1"/>
    <col min="4088" max="4088" width="15" style="2" bestFit="1" customWidth="1"/>
    <col min="4089" max="4089" width="12.125" style="2" bestFit="1" customWidth="1"/>
    <col min="4090" max="4090" width="14.75" style="2" customWidth="1"/>
    <col min="4091" max="4091" width="9.625" style="2" bestFit="1" customWidth="1"/>
    <col min="4092" max="4092" width="10.125" style="2" bestFit="1" customWidth="1"/>
    <col min="4093" max="4339" width="8" style="2"/>
    <col min="4340" max="4340" width="12.375" style="2" bestFit="1" customWidth="1"/>
    <col min="4341" max="4341" width="26.25" style="2" customWidth="1"/>
    <col min="4342" max="4342" width="9" style="2" bestFit="1" customWidth="1"/>
    <col min="4343" max="4343" width="9.25" style="2" bestFit="1" customWidth="1"/>
    <col min="4344" max="4344" width="15" style="2" bestFit="1" customWidth="1"/>
    <col min="4345" max="4345" width="12.125" style="2" bestFit="1" customWidth="1"/>
    <col min="4346" max="4346" width="14.75" style="2" customWidth="1"/>
    <col min="4347" max="4347" width="9.625" style="2" bestFit="1" customWidth="1"/>
    <col min="4348" max="4348" width="10.125" style="2" bestFit="1" customWidth="1"/>
    <col min="4349" max="4595" width="8" style="2"/>
    <col min="4596" max="4596" width="12.375" style="2" bestFit="1" customWidth="1"/>
    <col min="4597" max="4597" width="26.25" style="2" customWidth="1"/>
    <col min="4598" max="4598" width="9" style="2" bestFit="1" customWidth="1"/>
    <col min="4599" max="4599" width="9.25" style="2" bestFit="1" customWidth="1"/>
    <col min="4600" max="4600" width="15" style="2" bestFit="1" customWidth="1"/>
    <col min="4601" max="4601" width="12.125" style="2" bestFit="1" customWidth="1"/>
    <col min="4602" max="4602" width="14.75" style="2" customWidth="1"/>
    <col min="4603" max="4603" width="9.625" style="2" bestFit="1" customWidth="1"/>
    <col min="4604" max="4604" width="10.125" style="2" bestFit="1" customWidth="1"/>
    <col min="4605" max="4851" width="8" style="2"/>
    <col min="4852" max="4852" width="12.375" style="2" bestFit="1" customWidth="1"/>
    <col min="4853" max="4853" width="26.25" style="2" customWidth="1"/>
    <col min="4854" max="4854" width="9" style="2" bestFit="1" customWidth="1"/>
    <col min="4855" max="4855" width="9.25" style="2" bestFit="1" customWidth="1"/>
    <col min="4856" max="4856" width="15" style="2" bestFit="1" customWidth="1"/>
    <col min="4857" max="4857" width="12.125" style="2" bestFit="1" customWidth="1"/>
    <col min="4858" max="4858" width="14.75" style="2" customWidth="1"/>
    <col min="4859" max="4859" width="9.625" style="2" bestFit="1" customWidth="1"/>
    <col min="4860" max="4860" width="10.125" style="2" bestFit="1" customWidth="1"/>
    <col min="4861" max="5107" width="8" style="2"/>
    <col min="5108" max="5108" width="12.375" style="2" bestFit="1" customWidth="1"/>
    <col min="5109" max="5109" width="26.25" style="2" customWidth="1"/>
    <col min="5110" max="5110" width="9" style="2" bestFit="1" customWidth="1"/>
    <col min="5111" max="5111" width="9.25" style="2" bestFit="1" customWidth="1"/>
    <col min="5112" max="5112" width="15" style="2" bestFit="1" customWidth="1"/>
    <col min="5113" max="5113" width="12.125" style="2" bestFit="1" customWidth="1"/>
    <col min="5114" max="5114" width="14.75" style="2" customWidth="1"/>
    <col min="5115" max="5115" width="9.625" style="2" bestFit="1" customWidth="1"/>
    <col min="5116" max="5116" width="10.125" style="2" bestFit="1" customWidth="1"/>
    <col min="5117" max="5363" width="8" style="2"/>
    <col min="5364" max="5364" width="12.375" style="2" bestFit="1" customWidth="1"/>
    <col min="5365" max="5365" width="26.25" style="2" customWidth="1"/>
    <col min="5366" max="5366" width="9" style="2" bestFit="1" customWidth="1"/>
    <col min="5367" max="5367" width="9.25" style="2" bestFit="1" customWidth="1"/>
    <col min="5368" max="5368" width="15" style="2" bestFit="1" customWidth="1"/>
    <col min="5369" max="5369" width="12.125" style="2" bestFit="1" customWidth="1"/>
    <col min="5370" max="5370" width="14.75" style="2" customWidth="1"/>
    <col min="5371" max="5371" width="9.625" style="2" bestFit="1" customWidth="1"/>
    <col min="5372" max="5372" width="10.125" style="2" bestFit="1" customWidth="1"/>
    <col min="5373" max="5619" width="8" style="2"/>
    <col min="5620" max="5620" width="12.375" style="2" bestFit="1" customWidth="1"/>
    <col min="5621" max="5621" width="26.25" style="2" customWidth="1"/>
    <col min="5622" max="5622" width="9" style="2" bestFit="1" customWidth="1"/>
    <col min="5623" max="5623" width="9.25" style="2" bestFit="1" customWidth="1"/>
    <col min="5624" max="5624" width="15" style="2" bestFit="1" customWidth="1"/>
    <col min="5625" max="5625" width="12.125" style="2" bestFit="1" customWidth="1"/>
    <col min="5626" max="5626" width="14.75" style="2" customWidth="1"/>
    <col min="5627" max="5627" width="9.625" style="2" bestFit="1" customWidth="1"/>
    <col min="5628" max="5628" width="10.125" style="2" bestFit="1" customWidth="1"/>
    <col min="5629" max="5875" width="8" style="2"/>
    <col min="5876" max="5876" width="12.375" style="2" bestFit="1" customWidth="1"/>
    <col min="5877" max="5877" width="26.25" style="2" customWidth="1"/>
    <col min="5878" max="5878" width="9" style="2" bestFit="1" customWidth="1"/>
    <col min="5879" max="5879" width="9.25" style="2" bestFit="1" customWidth="1"/>
    <col min="5880" max="5880" width="15" style="2" bestFit="1" customWidth="1"/>
    <col min="5881" max="5881" width="12.125" style="2" bestFit="1" customWidth="1"/>
    <col min="5882" max="5882" width="14.75" style="2" customWidth="1"/>
    <col min="5883" max="5883" width="9.625" style="2" bestFit="1" customWidth="1"/>
    <col min="5884" max="5884" width="10.125" style="2" bestFit="1" customWidth="1"/>
    <col min="5885" max="6131" width="8" style="2"/>
    <col min="6132" max="6132" width="12.375" style="2" bestFit="1" customWidth="1"/>
    <col min="6133" max="6133" width="26.25" style="2" customWidth="1"/>
    <col min="6134" max="6134" width="9" style="2" bestFit="1" customWidth="1"/>
    <col min="6135" max="6135" width="9.25" style="2" bestFit="1" customWidth="1"/>
    <col min="6136" max="6136" width="15" style="2" bestFit="1" customWidth="1"/>
    <col min="6137" max="6137" width="12.125" style="2" bestFit="1" customWidth="1"/>
    <col min="6138" max="6138" width="14.75" style="2" customWidth="1"/>
    <col min="6139" max="6139" width="9.625" style="2" bestFit="1" customWidth="1"/>
    <col min="6140" max="6140" width="10.125" style="2" bestFit="1" customWidth="1"/>
    <col min="6141" max="6387" width="8" style="2"/>
    <col min="6388" max="6388" width="12.375" style="2" bestFit="1" customWidth="1"/>
    <col min="6389" max="6389" width="26.25" style="2" customWidth="1"/>
    <col min="6390" max="6390" width="9" style="2" bestFit="1" customWidth="1"/>
    <col min="6391" max="6391" width="9.25" style="2" bestFit="1" customWidth="1"/>
    <col min="6392" max="6392" width="15" style="2" bestFit="1" customWidth="1"/>
    <col min="6393" max="6393" width="12.125" style="2" bestFit="1" customWidth="1"/>
    <col min="6394" max="6394" width="14.75" style="2" customWidth="1"/>
    <col min="6395" max="6395" width="9.625" style="2" bestFit="1" customWidth="1"/>
    <col min="6396" max="6396" width="10.125" style="2" bestFit="1" customWidth="1"/>
    <col min="6397" max="6643" width="8" style="2"/>
    <col min="6644" max="6644" width="12.375" style="2" bestFit="1" customWidth="1"/>
    <col min="6645" max="6645" width="26.25" style="2" customWidth="1"/>
    <col min="6646" max="6646" width="9" style="2" bestFit="1" customWidth="1"/>
    <col min="6647" max="6647" width="9.25" style="2" bestFit="1" customWidth="1"/>
    <col min="6648" max="6648" width="15" style="2" bestFit="1" customWidth="1"/>
    <col min="6649" max="6649" width="12.125" style="2" bestFit="1" customWidth="1"/>
    <col min="6650" max="6650" width="14.75" style="2" customWidth="1"/>
    <col min="6651" max="6651" width="9.625" style="2" bestFit="1" customWidth="1"/>
    <col min="6652" max="6652" width="10.125" style="2" bestFit="1" customWidth="1"/>
    <col min="6653" max="6899" width="8" style="2"/>
    <col min="6900" max="6900" width="12.375" style="2" bestFit="1" customWidth="1"/>
    <col min="6901" max="6901" width="26.25" style="2" customWidth="1"/>
    <col min="6902" max="6902" width="9" style="2" bestFit="1" customWidth="1"/>
    <col min="6903" max="6903" width="9.25" style="2" bestFit="1" customWidth="1"/>
    <col min="6904" max="6904" width="15" style="2" bestFit="1" customWidth="1"/>
    <col min="6905" max="6905" width="12.125" style="2" bestFit="1" customWidth="1"/>
    <col min="6906" max="6906" width="14.75" style="2" customWidth="1"/>
    <col min="6907" max="6907" width="9.625" style="2" bestFit="1" customWidth="1"/>
    <col min="6908" max="6908" width="10.125" style="2" bestFit="1" customWidth="1"/>
    <col min="6909" max="7155" width="8" style="2"/>
    <col min="7156" max="7156" width="12.375" style="2" bestFit="1" customWidth="1"/>
    <col min="7157" max="7157" width="26.25" style="2" customWidth="1"/>
    <col min="7158" max="7158" width="9" style="2" bestFit="1" customWidth="1"/>
    <col min="7159" max="7159" width="9.25" style="2" bestFit="1" customWidth="1"/>
    <col min="7160" max="7160" width="15" style="2" bestFit="1" customWidth="1"/>
    <col min="7161" max="7161" width="12.125" style="2" bestFit="1" customWidth="1"/>
    <col min="7162" max="7162" width="14.75" style="2" customWidth="1"/>
    <col min="7163" max="7163" width="9.625" style="2" bestFit="1" customWidth="1"/>
    <col min="7164" max="7164" width="10.125" style="2" bestFit="1" customWidth="1"/>
    <col min="7165" max="7411" width="8" style="2"/>
    <col min="7412" max="7412" width="12.375" style="2" bestFit="1" customWidth="1"/>
    <col min="7413" max="7413" width="26.25" style="2" customWidth="1"/>
    <col min="7414" max="7414" width="9" style="2" bestFit="1" customWidth="1"/>
    <col min="7415" max="7415" width="9.25" style="2" bestFit="1" customWidth="1"/>
    <col min="7416" max="7416" width="15" style="2" bestFit="1" customWidth="1"/>
    <col min="7417" max="7417" width="12.125" style="2" bestFit="1" customWidth="1"/>
    <col min="7418" max="7418" width="14.75" style="2" customWidth="1"/>
    <col min="7419" max="7419" width="9.625" style="2" bestFit="1" customWidth="1"/>
    <col min="7420" max="7420" width="10.125" style="2" bestFit="1" customWidth="1"/>
    <col min="7421" max="7667" width="8" style="2"/>
    <col min="7668" max="7668" width="12.375" style="2" bestFit="1" customWidth="1"/>
    <col min="7669" max="7669" width="26.25" style="2" customWidth="1"/>
    <col min="7670" max="7670" width="9" style="2" bestFit="1" customWidth="1"/>
    <col min="7671" max="7671" width="9.25" style="2" bestFit="1" customWidth="1"/>
    <col min="7672" max="7672" width="15" style="2" bestFit="1" customWidth="1"/>
    <col min="7673" max="7673" width="12.125" style="2" bestFit="1" customWidth="1"/>
    <col min="7674" max="7674" width="14.75" style="2" customWidth="1"/>
    <col min="7675" max="7675" width="9.625" style="2" bestFit="1" customWidth="1"/>
    <col min="7676" max="7676" width="10.125" style="2" bestFit="1" customWidth="1"/>
    <col min="7677" max="7923" width="8" style="2"/>
    <col min="7924" max="7924" width="12.375" style="2" bestFit="1" customWidth="1"/>
    <col min="7925" max="7925" width="26.25" style="2" customWidth="1"/>
    <col min="7926" max="7926" width="9" style="2" bestFit="1" customWidth="1"/>
    <col min="7927" max="7927" width="9.25" style="2" bestFit="1" customWidth="1"/>
    <col min="7928" max="7928" width="15" style="2" bestFit="1" customWidth="1"/>
    <col min="7929" max="7929" width="12.125" style="2" bestFit="1" customWidth="1"/>
    <col min="7930" max="7930" width="14.75" style="2" customWidth="1"/>
    <col min="7931" max="7931" width="9.625" style="2" bestFit="1" customWidth="1"/>
    <col min="7932" max="7932" width="10.125" style="2" bestFit="1" customWidth="1"/>
    <col min="7933" max="8179" width="8" style="2"/>
    <col min="8180" max="8180" width="12.375" style="2" bestFit="1" customWidth="1"/>
    <col min="8181" max="8181" width="26.25" style="2" customWidth="1"/>
    <col min="8182" max="8182" width="9" style="2" bestFit="1" customWidth="1"/>
    <col min="8183" max="8183" width="9.25" style="2" bestFit="1" customWidth="1"/>
    <col min="8184" max="8184" width="15" style="2" bestFit="1" customWidth="1"/>
    <col min="8185" max="8185" width="12.125" style="2" bestFit="1" customWidth="1"/>
    <col min="8186" max="8186" width="14.75" style="2" customWidth="1"/>
    <col min="8187" max="8187" width="9.625" style="2" bestFit="1" customWidth="1"/>
    <col min="8188" max="8188" width="10.125" style="2" bestFit="1" customWidth="1"/>
    <col min="8189" max="8435" width="8" style="2"/>
    <col min="8436" max="8436" width="12.375" style="2" bestFit="1" customWidth="1"/>
    <col min="8437" max="8437" width="26.25" style="2" customWidth="1"/>
    <col min="8438" max="8438" width="9" style="2" bestFit="1" customWidth="1"/>
    <col min="8439" max="8439" width="9.25" style="2" bestFit="1" customWidth="1"/>
    <col min="8440" max="8440" width="15" style="2" bestFit="1" customWidth="1"/>
    <col min="8441" max="8441" width="12.125" style="2" bestFit="1" customWidth="1"/>
    <col min="8442" max="8442" width="14.75" style="2" customWidth="1"/>
    <col min="8443" max="8443" width="9.625" style="2" bestFit="1" customWidth="1"/>
    <col min="8444" max="8444" width="10.125" style="2" bestFit="1" customWidth="1"/>
    <col min="8445" max="8691" width="8" style="2"/>
    <col min="8692" max="8692" width="12.375" style="2" bestFit="1" customWidth="1"/>
    <col min="8693" max="8693" width="26.25" style="2" customWidth="1"/>
    <col min="8694" max="8694" width="9" style="2" bestFit="1" customWidth="1"/>
    <col min="8695" max="8695" width="9.25" style="2" bestFit="1" customWidth="1"/>
    <col min="8696" max="8696" width="15" style="2" bestFit="1" customWidth="1"/>
    <col min="8697" max="8697" width="12.125" style="2" bestFit="1" customWidth="1"/>
    <col min="8698" max="8698" width="14.75" style="2" customWidth="1"/>
    <col min="8699" max="8699" width="9.625" style="2" bestFit="1" customWidth="1"/>
    <col min="8700" max="8700" width="10.125" style="2" bestFit="1" customWidth="1"/>
    <col min="8701" max="8947" width="8" style="2"/>
    <col min="8948" max="8948" width="12.375" style="2" bestFit="1" customWidth="1"/>
    <col min="8949" max="8949" width="26.25" style="2" customWidth="1"/>
    <col min="8950" max="8950" width="9" style="2" bestFit="1" customWidth="1"/>
    <col min="8951" max="8951" width="9.25" style="2" bestFit="1" customWidth="1"/>
    <col min="8952" max="8952" width="15" style="2" bestFit="1" customWidth="1"/>
    <col min="8953" max="8953" width="12.125" style="2" bestFit="1" customWidth="1"/>
    <col min="8954" max="8954" width="14.75" style="2" customWidth="1"/>
    <col min="8955" max="8955" width="9.625" style="2" bestFit="1" customWidth="1"/>
    <col min="8956" max="8956" width="10.125" style="2" bestFit="1" customWidth="1"/>
    <col min="8957" max="9203" width="8" style="2"/>
    <col min="9204" max="9204" width="12.375" style="2" bestFit="1" customWidth="1"/>
    <col min="9205" max="9205" width="26.25" style="2" customWidth="1"/>
    <col min="9206" max="9206" width="9" style="2" bestFit="1" customWidth="1"/>
    <col min="9207" max="9207" width="9.25" style="2" bestFit="1" customWidth="1"/>
    <col min="9208" max="9208" width="15" style="2" bestFit="1" customWidth="1"/>
    <col min="9209" max="9209" width="12.125" style="2" bestFit="1" customWidth="1"/>
    <col min="9210" max="9210" width="14.75" style="2" customWidth="1"/>
    <col min="9211" max="9211" width="9.625" style="2" bestFit="1" customWidth="1"/>
    <col min="9212" max="9212" width="10.125" style="2" bestFit="1" customWidth="1"/>
    <col min="9213" max="9459" width="8" style="2"/>
    <col min="9460" max="9460" width="12.375" style="2" bestFit="1" customWidth="1"/>
    <col min="9461" max="9461" width="26.25" style="2" customWidth="1"/>
    <col min="9462" max="9462" width="9" style="2" bestFit="1" customWidth="1"/>
    <col min="9463" max="9463" width="9.25" style="2" bestFit="1" customWidth="1"/>
    <col min="9464" max="9464" width="15" style="2" bestFit="1" customWidth="1"/>
    <col min="9465" max="9465" width="12.125" style="2" bestFit="1" customWidth="1"/>
    <col min="9466" max="9466" width="14.75" style="2" customWidth="1"/>
    <col min="9467" max="9467" width="9.625" style="2" bestFit="1" customWidth="1"/>
    <col min="9468" max="9468" width="10.125" style="2" bestFit="1" customWidth="1"/>
    <col min="9469" max="9715" width="8" style="2"/>
    <col min="9716" max="9716" width="12.375" style="2" bestFit="1" customWidth="1"/>
    <col min="9717" max="9717" width="26.25" style="2" customWidth="1"/>
    <col min="9718" max="9718" width="9" style="2" bestFit="1" customWidth="1"/>
    <col min="9719" max="9719" width="9.25" style="2" bestFit="1" customWidth="1"/>
    <col min="9720" max="9720" width="15" style="2" bestFit="1" customWidth="1"/>
    <col min="9721" max="9721" width="12.125" style="2" bestFit="1" customWidth="1"/>
    <col min="9722" max="9722" width="14.75" style="2" customWidth="1"/>
    <col min="9723" max="9723" width="9.625" style="2" bestFit="1" customWidth="1"/>
    <col min="9724" max="9724" width="10.125" style="2" bestFit="1" customWidth="1"/>
    <col min="9725" max="9971" width="8" style="2"/>
    <col min="9972" max="9972" width="12.375" style="2" bestFit="1" customWidth="1"/>
    <col min="9973" max="9973" width="26.25" style="2" customWidth="1"/>
    <col min="9974" max="9974" width="9" style="2" bestFit="1" customWidth="1"/>
    <col min="9975" max="9975" width="9.25" style="2" bestFit="1" customWidth="1"/>
    <col min="9976" max="9976" width="15" style="2" bestFit="1" customWidth="1"/>
    <col min="9977" max="9977" width="12.125" style="2" bestFit="1" customWidth="1"/>
    <col min="9978" max="9978" width="14.75" style="2" customWidth="1"/>
    <col min="9979" max="9979" width="9.625" style="2" bestFit="1" customWidth="1"/>
    <col min="9980" max="9980" width="10.125" style="2" bestFit="1" customWidth="1"/>
    <col min="9981" max="10227" width="8" style="2"/>
    <col min="10228" max="10228" width="12.375" style="2" bestFit="1" customWidth="1"/>
    <col min="10229" max="10229" width="26.25" style="2" customWidth="1"/>
    <col min="10230" max="10230" width="9" style="2" bestFit="1" customWidth="1"/>
    <col min="10231" max="10231" width="9.25" style="2" bestFit="1" customWidth="1"/>
    <col min="10232" max="10232" width="15" style="2" bestFit="1" customWidth="1"/>
    <col min="10233" max="10233" width="12.125" style="2" bestFit="1" customWidth="1"/>
    <col min="10234" max="10234" width="14.75" style="2" customWidth="1"/>
    <col min="10235" max="10235" width="9.625" style="2" bestFit="1" customWidth="1"/>
    <col min="10236" max="10236" width="10.125" style="2" bestFit="1" customWidth="1"/>
    <col min="10237" max="10483" width="8" style="2"/>
    <col min="10484" max="10484" width="12.375" style="2" bestFit="1" customWidth="1"/>
    <col min="10485" max="10485" width="26.25" style="2" customWidth="1"/>
    <col min="10486" max="10486" width="9" style="2" bestFit="1" customWidth="1"/>
    <col min="10487" max="10487" width="9.25" style="2" bestFit="1" customWidth="1"/>
    <col min="10488" max="10488" width="15" style="2" bestFit="1" customWidth="1"/>
    <col min="10489" max="10489" width="12.125" style="2" bestFit="1" customWidth="1"/>
    <col min="10490" max="10490" width="14.75" style="2" customWidth="1"/>
    <col min="10491" max="10491" width="9.625" style="2" bestFit="1" customWidth="1"/>
    <col min="10492" max="10492" width="10.125" style="2" bestFit="1" customWidth="1"/>
    <col min="10493" max="10739" width="8" style="2"/>
    <col min="10740" max="10740" width="12.375" style="2" bestFit="1" customWidth="1"/>
    <col min="10741" max="10741" width="26.25" style="2" customWidth="1"/>
    <col min="10742" max="10742" width="9" style="2" bestFit="1" customWidth="1"/>
    <col min="10743" max="10743" width="9.25" style="2" bestFit="1" customWidth="1"/>
    <col min="10744" max="10744" width="15" style="2" bestFit="1" customWidth="1"/>
    <col min="10745" max="10745" width="12.125" style="2" bestFit="1" customWidth="1"/>
    <col min="10746" max="10746" width="14.75" style="2" customWidth="1"/>
    <col min="10747" max="10747" width="9.625" style="2" bestFit="1" customWidth="1"/>
    <col min="10748" max="10748" width="10.125" style="2" bestFit="1" customWidth="1"/>
    <col min="10749" max="10995" width="8" style="2"/>
    <col min="10996" max="10996" width="12.375" style="2" bestFit="1" customWidth="1"/>
    <col min="10997" max="10997" width="26.25" style="2" customWidth="1"/>
    <col min="10998" max="10998" width="9" style="2" bestFit="1" customWidth="1"/>
    <col min="10999" max="10999" width="9.25" style="2" bestFit="1" customWidth="1"/>
    <col min="11000" max="11000" width="15" style="2" bestFit="1" customWidth="1"/>
    <col min="11001" max="11001" width="12.125" style="2" bestFit="1" customWidth="1"/>
    <col min="11002" max="11002" width="14.75" style="2" customWidth="1"/>
    <col min="11003" max="11003" width="9.625" style="2" bestFit="1" customWidth="1"/>
    <col min="11004" max="11004" width="10.125" style="2" bestFit="1" customWidth="1"/>
    <col min="11005" max="11251" width="8" style="2"/>
    <col min="11252" max="11252" width="12.375" style="2" bestFit="1" customWidth="1"/>
    <col min="11253" max="11253" width="26.25" style="2" customWidth="1"/>
    <col min="11254" max="11254" width="9" style="2" bestFit="1" customWidth="1"/>
    <col min="11255" max="11255" width="9.25" style="2" bestFit="1" customWidth="1"/>
    <col min="11256" max="11256" width="15" style="2" bestFit="1" customWidth="1"/>
    <col min="11257" max="11257" width="12.125" style="2" bestFit="1" customWidth="1"/>
    <col min="11258" max="11258" width="14.75" style="2" customWidth="1"/>
    <col min="11259" max="11259" width="9.625" style="2" bestFit="1" customWidth="1"/>
    <col min="11260" max="11260" width="10.125" style="2" bestFit="1" customWidth="1"/>
    <col min="11261" max="11507" width="8" style="2"/>
    <col min="11508" max="11508" width="12.375" style="2" bestFit="1" customWidth="1"/>
    <col min="11509" max="11509" width="26.25" style="2" customWidth="1"/>
    <col min="11510" max="11510" width="9" style="2" bestFit="1" customWidth="1"/>
    <col min="11511" max="11511" width="9.25" style="2" bestFit="1" customWidth="1"/>
    <col min="11512" max="11512" width="15" style="2" bestFit="1" customWidth="1"/>
    <col min="11513" max="11513" width="12.125" style="2" bestFit="1" customWidth="1"/>
    <col min="11514" max="11514" width="14.75" style="2" customWidth="1"/>
    <col min="11515" max="11515" width="9.625" style="2" bestFit="1" customWidth="1"/>
    <col min="11516" max="11516" width="10.125" style="2" bestFit="1" customWidth="1"/>
    <col min="11517" max="11763" width="8" style="2"/>
    <col min="11764" max="11764" width="12.375" style="2" bestFit="1" customWidth="1"/>
    <col min="11765" max="11765" width="26.25" style="2" customWidth="1"/>
    <col min="11766" max="11766" width="9" style="2" bestFit="1" customWidth="1"/>
    <col min="11767" max="11767" width="9.25" style="2" bestFit="1" customWidth="1"/>
    <col min="11768" max="11768" width="15" style="2" bestFit="1" customWidth="1"/>
    <col min="11769" max="11769" width="12.125" style="2" bestFit="1" customWidth="1"/>
    <col min="11770" max="11770" width="14.75" style="2" customWidth="1"/>
    <col min="11771" max="11771" width="9.625" style="2" bestFit="1" customWidth="1"/>
    <col min="11772" max="11772" width="10.125" style="2" bestFit="1" customWidth="1"/>
    <col min="11773" max="12019" width="8" style="2"/>
    <col min="12020" max="12020" width="12.375" style="2" bestFit="1" customWidth="1"/>
    <col min="12021" max="12021" width="26.25" style="2" customWidth="1"/>
    <col min="12022" max="12022" width="9" style="2" bestFit="1" customWidth="1"/>
    <col min="12023" max="12023" width="9.25" style="2" bestFit="1" customWidth="1"/>
    <col min="12024" max="12024" width="15" style="2" bestFit="1" customWidth="1"/>
    <col min="12025" max="12025" width="12.125" style="2" bestFit="1" customWidth="1"/>
    <col min="12026" max="12026" width="14.75" style="2" customWidth="1"/>
    <col min="12027" max="12027" width="9.625" style="2" bestFit="1" customWidth="1"/>
    <col min="12028" max="12028" width="10.125" style="2" bestFit="1" customWidth="1"/>
    <col min="12029" max="12275" width="8" style="2"/>
    <col min="12276" max="12276" width="12.375" style="2" bestFit="1" customWidth="1"/>
    <col min="12277" max="12277" width="26.25" style="2" customWidth="1"/>
    <col min="12278" max="12278" width="9" style="2" bestFit="1" customWidth="1"/>
    <col min="12279" max="12279" width="9.25" style="2" bestFit="1" customWidth="1"/>
    <col min="12280" max="12280" width="15" style="2" bestFit="1" customWidth="1"/>
    <col min="12281" max="12281" width="12.125" style="2" bestFit="1" customWidth="1"/>
    <col min="12282" max="12282" width="14.75" style="2" customWidth="1"/>
    <col min="12283" max="12283" width="9.625" style="2" bestFit="1" customWidth="1"/>
    <col min="12284" max="12284" width="10.125" style="2" bestFit="1" customWidth="1"/>
    <col min="12285" max="12531" width="8" style="2"/>
    <col min="12532" max="12532" width="12.375" style="2" bestFit="1" customWidth="1"/>
    <col min="12533" max="12533" width="26.25" style="2" customWidth="1"/>
    <col min="12534" max="12534" width="9" style="2" bestFit="1" customWidth="1"/>
    <col min="12535" max="12535" width="9.25" style="2" bestFit="1" customWidth="1"/>
    <col min="12536" max="12536" width="15" style="2" bestFit="1" customWidth="1"/>
    <col min="12537" max="12537" width="12.125" style="2" bestFit="1" customWidth="1"/>
    <col min="12538" max="12538" width="14.75" style="2" customWidth="1"/>
    <col min="12539" max="12539" width="9.625" style="2" bestFit="1" customWidth="1"/>
    <col min="12540" max="12540" width="10.125" style="2" bestFit="1" customWidth="1"/>
    <col min="12541" max="12787" width="8" style="2"/>
    <col min="12788" max="12788" width="12.375" style="2" bestFit="1" customWidth="1"/>
    <col min="12789" max="12789" width="26.25" style="2" customWidth="1"/>
    <col min="12790" max="12790" width="9" style="2" bestFit="1" customWidth="1"/>
    <col min="12791" max="12791" width="9.25" style="2" bestFit="1" customWidth="1"/>
    <col min="12792" max="12792" width="15" style="2" bestFit="1" customWidth="1"/>
    <col min="12793" max="12793" width="12.125" style="2" bestFit="1" customWidth="1"/>
    <col min="12794" max="12794" width="14.75" style="2" customWidth="1"/>
    <col min="12795" max="12795" width="9.625" style="2" bestFit="1" customWidth="1"/>
    <col min="12796" max="12796" width="10.125" style="2" bestFit="1" customWidth="1"/>
    <col min="12797" max="13043" width="8" style="2"/>
    <col min="13044" max="13044" width="12.375" style="2" bestFit="1" customWidth="1"/>
    <col min="13045" max="13045" width="26.25" style="2" customWidth="1"/>
    <col min="13046" max="13046" width="9" style="2" bestFit="1" customWidth="1"/>
    <col min="13047" max="13047" width="9.25" style="2" bestFit="1" customWidth="1"/>
    <col min="13048" max="13048" width="15" style="2" bestFit="1" customWidth="1"/>
    <col min="13049" max="13049" width="12.125" style="2" bestFit="1" customWidth="1"/>
    <col min="13050" max="13050" width="14.75" style="2" customWidth="1"/>
    <col min="13051" max="13051" width="9.625" style="2" bestFit="1" customWidth="1"/>
    <col min="13052" max="13052" width="10.125" style="2" bestFit="1" customWidth="1"/>
    <col min="13053" max="13299" width="8" style="2"/>
    <col min="13300" max="13300" width="12.375" style="2" bestFit="1" customWidth="1"/>
    <col min="13301" max="13301" width="26.25" style="2" customWidth="1"/>
    <col min="13302" max="13302" width="9" style="2" bestFit="1" customWidth="1"/>
    <col min="13303" max="13303" width="9.25" style="2" bestFit="1" customWidth="1"/>
    <col min="13304" max="13304" width="15" style="2" bestFit="1" customWidth="1"/>
    <col min="13305" max="13305" width="12.125" style="2" bestFit="1" customWidth="1"/>
    <col min="13306" max="13306" width="14.75" style="2" customWidth="1"/>
    <col min="13307" max="13307" width="9.625" style="2" bestFit="1" customWidth="1"/>
    <col min="13308" max="13308" width="10.125" style="2" bestFit="1" customWidth="1"/>
    <col min="13309" max="13555" width="8" style="2"/>
    <col min="13556" max="13556" width="12.375" style="2" bestFit="1" customWidth="1"/>
    <col min="13557" max="13557" width="26.25" style="2" customWidth="1"/>
    <col min="13558" max="13558" width="9" style="2" bestFit="1" customWidth="1"/>
    <col min="13559" max="13559" width="9.25" style="2" bestFit="1" customWidth="1"/>
    <col min="13560" max="13560" width="15" style="2" bestFit="1" customWidth="1"/>
    <col min="13561" max="13561" width="12.125" style="2" bestFit="1" customWidth="1"/>
    <col min="13562" max="13562" width="14.75" style="2" customWidth="1"/>
    <col min="13563" max="13563" width="9.625" style="2" bestFit="1" customWidth="1"/>
    <col min="13564" max="13564" width="10.125" style="2" bestFit="1" customWidth="1"/>
    <col min="13565" max="13811" width="8" style="2"/>
    <col min="13812" max="13812" width="12.375" style="2" bestFit="1" customWidth="1"/>
    <col min="13813" max="13813" width="26.25" style="2" customWidth="1"/>
    <col min="13814" max="13814" width="9" style="2" bestFit="1" customWidth="1"/>
    <col min="13815" max="13815" width="9.25" style="2" bestFit="1" customWidth="1"/>
    <col min="13816" max="13816" width="15" style="2" bestFit="1" customWidth="1"/>
    <col min="13817" max="13817" width="12.125" style="2" bestFit="1" customWidth="1"/>
    <col min="13818" max="13818" width="14.75" style="2" customWidth="1"/>
    <col min="13819" max="13819" width="9.625" style="2" bestFit="1" customWidth="1"/>
    <col min="13820" max="13820" width="10.125" style="2" bestFit="1" customWidth="1"/>
    <col min="13821" max="14067" width="8" style="2"/>
    <col min="14068" max="14068" width="12.375" style="2" bestFit="1" customWidth="1"/>
    <col min="14069" max="14069" width="26.25" style="2" customWidth="1"/>
    <col min="14070" max="14070" width="9" style="2" bestFit="1" customWidth="1"/>
    <col min="14071" max="14071" width="9.25" style="2" bestFit="1" customWidth="1"/>
    <col min="14072" max="14072" width="15" style="2" bestFit="1" customWidth="1"/>
    <col min="14073" max="14073" width="12.125" style="2" bestFit="1" customWidth="1"/>
    <col min="14074" max="14074" width="14.75" style="2" customWidth="1"/>
    <col min="14075" max="14075" width="9.625" style="2" bestFit="1" customWidth="1"/>
    <col min="14076" max="14076" width="10.125" style="2" bestFit="1" customWidth="1"/>
    <col min="14077" max="14323" width="8" style="2"/>
    <col min="14324" max="14324" width="12.375" style="2" bestFit="1" customWidth="1"/>
    <col min="14325" max="14325" width="26.25" style="2" customWidth="1"/>
    <col min="14326" max="14326" width="9" style="2" bestFit="1" customWidth="1"/>
    <col min="14327" max="14327" width="9.25" style="2" bestFit="1" customWidth="1"/>
    <col min="14328" max="14328" width="15" style="2" bestFit="1" customWidth="1"/>
    <col min="14329" max="14329" width="12.125" style="2" bestFit="1" customWidth="1"/>
    <col min="14330" max="14330" width="14.75" style="2" customWidth="1"/>
    <col min="14331" max="14331" width="9.625" style="2" bestFit="1" customWidth="1"/>
    <col min="14332" max="14332" width="10.125" style="2" bestFit="1" customWidth="1"/>
    <col min="14333" max="14579" width="8" style="2"/>
    <col min="14580" max="14580" width="12.375" style="2" bestFit="1" customWidth="1"/>
    <col min="14581" max="14581" width="26.25" style="2" customWidth="1"/>
    <col min="14582" max="14582" width="9" style="2" bestFit="1" customWidth="1"/>
    <col min="14583" max="14583" width="9.25" style="2" bestFit="1" customWidth="1"/>
    <col min="14584" max="14584" width="15" style="2" bestFit="1" customWidth="1"/>
    <col min="14585" max="14585" width="12.125" style="2" bestFit="1" customWidth="1"/>
    <col min="14586" max="14586" width="14.75" style="2" customWidth="1"/>
    <col min="14587" max="14587" width="9.625" style="2" bestFit="1" customWidth="1"/>
    <col min="14588" max="14588" width="10.125" style="2" bestFit="1" customWidth="1"/>
    <col min="14589" max="14835" width="8" style="2"/>
    <col min="14836" max="14836" width="12.375" style="2" bestFit="1" customWidth="1"/>
    <col min="14837" max="14837" width="26.25" style="2" customWidth="1"/>
    <col min="14838" max="14838" width="9" style="2" bestFit="1" customWidth="1"/>
    <col min="14839" max="14839" width="9.25" style="2" bestFit="1" customWidth="1"/>
    <col min="14840" max="14840" width="15" style="2" bestFit="1" customWidth="1"/>
    <col min="14841" max="14841" width="12.125" style="2" bestFit="1" customWidth="1"/>
    <col min="14842" max="14842" width="14.75" style="2" customWidth="1"/>
    <col min="14843" max="14843" width="9.625" style="2" bestFit="1" customWidth="1"/>
    <col min="14844" max="14844" width="10.125" style="2" bestFit="1" customWidth="1"/>
    <col min="14845" max="15091" width="8" style="2"/>
    <col min="15092" max="15092" width="12.375" style="2" bestFit="1" customWidth="1"/>
    <col min="15093" max="15093" width="26.25" style="2" customWidth="1"/>
    <col min="15094" max="15094" width="9" style="2" bestFit="1" customWidth="1"/>
    <col min="15095" max="15095" width="9.25" style="2" bestFit="1" customWidth="1"/>
    <col min="15096" max="15096" width="15" style="2" bestFit="1" customWidth="1"/>
    <col min="15097" max="15097" width="12.125" style="2" bestFit="1" customWidth="1"/>
    <col min="15098" max="15098" width="14.75" style="2" customWidth="1"/>
    <col min="15099" max="15099" width="9.625" style="2" bestFit="1" customWidth="1"/>
    <col min="15100" max="15100" width="10.125" style="2" bestFit="1" customWidth="1"/>
    <col min="15101" max="15347" width="8" style="2"/>
    <col min="15348" max="15348" width="12.375" style="2" bestFit="1" customWidth="1"/>
    <col min="15349" max="15349" width="26.25" style="2" customWidth="1"/>
    <col min="15350" max="15350" width="9" style="2" bestFit="1" customWidth="1"/>
    <col min="15351" max="15351" width="9.25" style="2" bestFit="1" customWidth="1"/>
    <col min="15352" max="15352" width="15" style="2" bestFit="1" customWidth="1"/>
    <col min="15353" max="15353" width="12.125" style="2" bestFit="1" customWidth="1"/>
    <col min="15354" max="15354" width="14.75" style="2" customWidth="1"/>
    <col min="15355" max="15355" width="9.625" style="2" bestFit="1" customWidth="1"/>
    <col min="15356" max="15356" width="10.125" style="2" bestFit="1" customWidth="1"/>
    <col min="15357" max="15603" width="8" style="2"/>
    <col min="15604" max="15604" width="12.375" style="2" bestFit="1" customWidth="1"/>
    <col min="15605" max="15605" width="26.25" style="2" customWidth="1"/>
    <col min="15606" max="15606" width="9" style="2" bestFit="1" customWidth="1"/>
    <col min="15607" max="15607" width="9.25" style="2" bestFit="1" customWidth="1"/>
    <col min="15608" max="15608" width="15" style="2" bestFit="1" customWidth="1"/>
    <col min="15609" max="15609" width="12.125" style="2" bestFit="1" customWidth="1"/>
    <col min="15610" max="15610" width="14.75" style="2" customWidth="1"/>
    <col min="15611" max="15611" width="9.625" style="2" bestFit="1" customWidth="1"/>
    <col min="15612" max="15612" width="10.125" style="2" bestFit="1" customWidth="1"/>
    <col min="15613" max="15859" width="8" style="2"/>
    <col min="15860" max="15860" width="12.375" style="2" bestFit="1" customWidth="1"/>
    <col min="15861" max="15861" width="26.25" style="2" customWidth="1"/>
    <col min="15862" max="15862" width="9" style="2" bestFit="1" customWidth="1"/>
    <col min="15863" max="15863" width="9.25" style="2" bestFit="1" customWidth="1"/>
    <col min="15864" max="15864" width="15" style="2" bestFit="1" customWidth="1"/>
    <col min="15865" max="15865" width="12.125" style="2" bestFit="1" customWidth="1"/>
    <col min="15866" max="15866" width="14.75" style="2" customWidth="1"/>
    <col min="15867" max="15867" width="9.625" style="2" bestFit="1" customWidth="1"/>
    <col min="15868" max="15868" width="10.125" style="2" bestFit="1" customWidth="1"/>
    <col min="15869" max="16115" width="8" style="2"/>
    <col min="16116" max="16116" width="12.375" style="2" bestFit="1" customWidth="1"/>
    <col min="16117" max="16117" width="26.25" style="2" customWidth="1"/>
    <col min="16118" max="16118" width="9" style="2" bestFit="1" customWidth="1"/>
    <col min="16119" max="16119" width="9.25" style="2" bestFit="1" customWidth="1"/>
    <col min="16120" max="16120" width="15" style="2" bestFit="1" customWidth="1"/>
    <col min="16121" max="16121" width="12.125" style="2" bestFit="1" customWidth="1"/>
    <col min="16122" max="16122" width="14.75" style="2" customWidth="1"/>
    <col min="16123" max="16123" width="9.625" style="2" bestFit="1" customWidth="1"/>
    <col min="16124" max="16124" width="10.125" style="2" bestFit="1" customWidth="1"/>
    <col min="16125" max="16384" width="8" style="2"/>
  </cols>
  <sheetData>
    <row r="1" spans="1:198" ht="15.75">
      <c r="A1" s="128"/>
      <c r="B1" s="128"/>
      <c r="C1" s="128"/>
      <c r="D1" s="2"/>
      <c r="F1" s="128"/>
      <c r="G1" s="128" t="s">
        <v>112</v>
      </c>
    </row>
    <row r="2" spans="1:198" ht="15.75">
      <c r="A2" s="128"/>
      <c r="B2" s="128"/>
      <c r="C2" s="128"/>
      <c r="D2" s="2"/>
      <c r="F2" s="152" t="s">
        <v>86</v>
      </c>
      <c r="G2" s="152"/>
    </row>
    <row r="3" spans="1:198" ht="15.75">
      <c r="A3" s="128"/>
      <c r="B3" s="128"/>
      <c r="C3" s="128"/>
      <c r="D3" s="2"/>
      <c r="F3" s="152" t="s">
        <v>41</v>
      </c>
      <c r="G3" s="152"/>
    </row>
    <row r="4" spans="1:198" ht="15.75">
      <c r="A4" s="128"/>
      <c r="B4" s="128"/>
      <c r="C4" s="128"/>
      <c r="D4" s="128"/>
      <c r="E4" s="128"/>
    </row>
    <row r="5" spans="1:198" ht="35.25" customHeight="1">
      <c r="A5" s="153" t="s">
        <v>120</v>
      </c>
      <c r="B5" s="153"/>
      <c r="C5" s="153"/>
      <c r="D5" s="153"/>
      <c r="E5" s="153"/>
      <c r="F5" s="153"/>
      <c r="G5" s="153"/>
    </row>
    <row r="6" spans="1:198">
      <c r="G6" s="5"/>
    </row>
    <row r="7" spans="1:198" s="6" customFormat="1" ht="45" customHeight="1">
      <c r="A7" s="133" t="s">
        <v>49</v>
      </c>
      <c r="B7" s="133" t="s">
        <v>45</v>
      </c>
      <c r="C7" s="133" t="s">
        <v>53</v>
      </c>
      <c r="D7" s="133" t="s">
        <v>15</v>
      </c>
      <c r="E7" s="160" t="s">
        <v>20</v>
      </c>
      <c r="F7" s="156" t="s">
        <v>47</v>
      </c>
      <c r="G7" s="156"/>
    </row>
    <row r="8" spans="1:198" s="6" customFormat="1" ht="28.5" customHeight="1">
      <c r="A8" s="133"/>
      <c r="B8" s="133"/>
      <c r="C8" s="133"/>
      <c r="D8" s="133"/>
      <c r="E8" s="161"/>
      <c r="F8" s="127" t="s">
        <v>26</v>
      </c>
      <c r="G8" s="127" t="s">
        <v>48</v>
      </c>
    </row>
    <row r="9" spans="1:198" s="20" customFormat="1" ht="25.5" customHeight="1">
      <c r="A9" s="59"/>
      <c r="B9" s="157" t="s">
        <v>50</v>
      </c>
      <c r="C9" s="158"/>
      <c r="D9" s="158"/>
      <c r="E9" s="158"/>
      <c r="F9" s="159"/>
      <c r="G9" s="116">
        <f>+G10</f>
        <v>-86811.991599999994</v>
      </c>
    </row>
    <row r="10" spans="1:198" s="28" customFormat="1" ht="25.5" customHeight="1">
      <c r="A10" s="59"/>
      <c r="B10" s="157" t="s">
        <v>51</v>
      </c>
      <c r="C10" s="158"/>
      <c r="D10" s="158"/>
      <c r="E10" s="158"/>
      <c r="F10" s="159"/>
      <c r="G10" s="116">
        <f>+G11</f>
        <v>-86811.991599999994</v>
      </c>
    </row>
    <row r="11" spans="1:198" s="6" customFormat="1" ht="25.5" customHeight="1">
      <c r="A11" s="60"/>
      <c r="B11" s="157" t="s">
        <v>52</v>
      </c>
      <c r="C11" s="158"/>
      <c r="D11" s="158"/>
      <c r="E11" s="158"/>
      <c r="F11" s="159"/>
      <c r="G11" s="116">
        <f>SUM(G12:G28)</f>
        <v>-86811.991599999994</v>
      </c>
    </row>
    <row r="12" spans="1:198" s="67" customFormat="1" ht="35.25" customHeight="1">
      <c r="A12" s="117" t="s">
        <v>99</v>
      </c>
      <c r="B12" s="118" t="s">
        <v>100</v>
      </c>
      <c r="C12" s="119" t="s">
        <v>88</v>
      </c>
      <c r="D12" s="119" t="s">
        <v>96</v>
      </c>
      <c r="E12" s="120">
        <v>-30780000</v>
      </c>
      <c r="F12" s="125">
        <v>1</v>
      </c>
      <c r="G12" s="121">
        <f t="shared" ref="G12" si="0">+E12*F12/1000</f>
        <v>-30780</v>
      </c>
      <c r="H12" s="66"/>
      <c r="I12" s="124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</row>
    <row r="13" spans="1:198" s="67" customFormat="1" ht="27" customHeight="1">
      <c r="A13" s="117" t="s">
        <v>113</v>
      </c>
      <c r="B13" s="118" t="s">
        <v>114</v>
      </c>
      <c r="C13" s="119" t="s">
        <v>92</v>
      </c>
      <c r="D13" s="119" t="s">
        <v>91</v>
      </c>
      <c r="E13" s="120">
        <v>-1.75</v>
      </c>
      <c r="F13" s="120"/>
      <c r="G13" s="121">
        <v>-8.75</v>
      </c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</row>
    <row r="14" spans="1:198" s="67" customFormat="1" ht="27" customHeight="1">
      <c r="A14" s="117" t="s">
        <v>115</v>
      </c>
      <c r="B14" s="118" t="s">
        <v>114</v>
      </c>
      <c r="C14" s="119" t="s">
        <v>92</v>
      </c>
      <c r="D14" s="119" t="s">
        <v>91</v>
      </c>
      <c r="E14" s="120">
        <v>-2</v>
      </c>
      <c r="F14" s="120"/>
      <c r="G14" s="121">
        <v>-8</v>
      </c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</row>
    <row r="15" spans="1:198" s="67" customFormat="1" ht="33.75" customHeight="1">
      <c r="A15" s="117" t="s">
        <v>125</v>
      </c>
      <c r="B15" s="118" t="s">
        <v>126</v>
      </c>
      <c r="C15" s="119" t="s">
        <v>92</v>
      </c>
      <c r="D15" s="119" t="s">
        <v>102</v>
      </c>
      <c r="E15" s="120">
        <v>-792</v>
      </c>
      <c r="F15" s="120"/>
      <c r="G15" s="121">
        <v>-792</v>
      </c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6"/>
      <c r="DH15" s="66"/>
      <c r="DI15" s="66"/>
      <c r="DJ15" s="66"/>
      <c r="DK15" s="66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66"/>
      <c r="FE15" s="66"/>
      <c r="FF15" s="66"/>
      <c r="FG15" s="66"/>
      <c r="FH15" s="66"/>
      <c r="FI15" s="66"/>
      <c r="FJ15" s="66"/>
      <c r="FK15" s="66"/>
      <c r="FL15" s="66"/>
      <c r="FM15" s="66"/>
      <c r="FN15" s="66"/>
      <c r="FO15" s="66"/>
      <c r="FP15" s="66"/>
      <c r="FQ15" s="66"/>
      <c r="FR15" s="66"/>
      <c r="FS15" s="66"/>
      <c r="FT15" s="66"/>
      <c r="FU15" s="66"/>
      <c r="FV15" s="66"/>
      <c r="FW15" s="66"/>
      <c r="FX15" s="66"/>
      <c r="FY15" s="66"/>
      <c r="FZ15" s="66"/>
      <c r="GA15" s="66"/>
      <c r="GB15" s="66"/>
      <c r="GC15" s="66"/>
      <c r="GD15" s="66"/>
      <c r="GE15" s="66"/>
      <c r="GF15" s="66"/>
      <c r="GG15" s="66"/>
      <c r="GH15" s="66"/>
      <c r="GI15" s="66"/>
      <c r="GJ15" s="66"/>
      <c r="GK15" s="66"/>
      <c r="GL15" s="66"/>
      <c r="GM15" s="66"/>
      <c r="GN15" s="66"/>
      <c r="GO15" s="66"/>
      <c r="GP15" s="66"/>
    </row>
    <row r="16" spans="1:198" s="67" customFormat="1" ht="27" customHeight="1">
      <c r="A16" s="117" t="s">
        <v>127</v>
      </c>
      <c r="B16" s="118" t="s">
        <v>128</v>
      </c>
      <c r="C16" s="119" t="s">
        <v>92</v>
      </c>
      <c r="D16" s="119" t="s">
        <v>91</v>
      </c>
      <c r="E16" s="120">
        <v>-4</v>
      </c>
      <c r="F16" s="120"/>
      <c r="G16" s="121">
        <v>-4</v>
      </c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66"/>
      <c r="ED16" s="66"/>
      <c r="EE16" s="66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66"/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66"/>
      <c r="FD16" s="66"/>
      <c r="FE16" s="66"/>
      <c r="FF16" s="66"/>
      <c r="FG16" s="66"/>
      <c r="FH16" s="66"/>
      <c r="FI16" s="66"/>
      <c r="FJ16" s="66"/>
      <c r="FK16" s="66"/>
      <c r="FL16" s="66"/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</row>
    <row r="17" spans="1:198" s="67" customFormat="1" ht="27" customHeight="1">
      <c r="A17" s="117" t="s">
        <v>130</v>
      </c>
      <c r="B17" s="118" t="s">
        <v>129</v>
      </c>
      <c r="C17" s="119" t="s">
        <v>92</v>
      </c>
      <c r="D17" s="119" t="s">
        <v>102</v>
      </c>
      <c r="E17" s="120">
        <v>-8</v>
      </c>
      <c r="F17" s="120"/>
      <c r="G17" s="121">
        <v>-8</v>
      </c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</row>
    <row r="18" spans="1:198" s="67" customFormat="1" ht="36" customHeight="1">
      <c r="A18" s="117" t="s">
        <v>132</v>
      </c>
      <c r="B18" s="118" t="s">
        <v>131</v>
      </c>
      <c r="C18" s="119" t="s">
        <v>92</v>
      </c>
      <c r="D18" s="119" t="s">
        <v>91</v>
      </c>
      <c r="E18" s="120">
        <v>-6</v>
      </c>
      <c r="F18" s="120"/>
      <c r="G18" s="121">
        <v>-6</v>
      </c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  <c r="DK18" s="66"/>
      <c r="DL18" s="66"/>
      <c r="DM18" s="66"/>
      <c r="DN18" s="66"/>
      <c r="DO18" s="66"/>
      <c r="DP18" s="66"/>
      <c r="DQ18" s="66"/>
      <c r="DR18" s="66"/>
      <c r="DS18" s="66"/>
      <c r="DT18" s="66"/>
      <c r="DU18" s="66"/>
      <c r="DV18" s="66"/>
      <c r="DW18" s="66"/>
      <c r="DX18" s="66"/>
      <c r="DY18" s="66"/>
      <c r="DZ18" s="66"/>
      <c r="EA18" s="66"/>
      <c r="EB18" s="66"/>
      <c r="EC18" s="66"/>
      <c r="ED18" s="66"/>
      <c r="EE18" s="66"/>
      <c r="EF18" s="66"/>
      <c r="EG18" s="66"/>
      <c r="EH18" s="66"/>
      <c r="EI18" s="66"/>
      <c r="EJ18" s="66"/>
      <c r="EK18" s="66"/>
      <c r="EL18" s="66"/>
      <c r="EM18" s="66"/>
      <c r="EN18" s="66"/>
      <c r="EO18" s="66"/>
      <c r="EP18" s="66"/>
      <c r="EQ18" s="66"/>
      <c r="ER18" s="66"/>
      <c r="ES18" s="66"/>
      <c r="ET18" s="66"/>
      <c r="EU18" s="66"/>
      <c r="EV18" s="66"/>
      <c r="EW18" s="66"/>
      <c r="EX18" s="66"/>
      <c r="EY18" s="66"/>
      <c r="EZ18" s="66"/>
      <c r="FA18" s="66"/>
      <c r="FB18" s="66"/>
      <c r="FC18" s="66"/>
      <c r="FD18" s="66"/>
      <c r="FE18" s="66"/>
      <c r="FF18" s="66"/>
      <c r="FG18" s="66"/>
      <c r="FH18" s="66"/>
      <c r="FI18" s="66"/>
      <c r="FJ18" s="66"/>
      <c r="FK18" s="66"/>
      <c r="FL18" s="66"/>
      <c r="FM18" s="66"/>
      <c r="FN18" s="66"/>
      <c r="FO18" s="66"/>
      <c r="FP18" s="66"/>
      <c r="FQ18" s="66"/>
      <c r="FR18" s="66"/>
      <c r="FS18" s="66"/>
      <c r="FT18" s="66"/>
      <c r="FU18" s="66"/>
      <c r="FV18" s="66"/>
      <c r="FW18" s="66"/>
      <c r="FX18" s="66"/>
      <c r="FY18" s="66"/>
      <c r="FZ18" s="66"/>
      <c r="GA18" s="66"/>
      <c r="GB18" s="66"/>
      <c r="GC18" s="66"/>
      <c r="GD18" s="66"/>
      <c r="GE18" s="66"/>
      <c r="GF18" s="66"/>
      <c r="GG18" s="66"/>
      <c r="GH18" s="66"/>
      <c r="GI18" s="66"/>
      <c r="GJ18" s="66"/>
      <c r="GK18" s="66"/>
      <c r="GL18" s="66"/>
      <c r="GM18" s="66"/>
      <c r="GN18" s="66"/>
      <c r="GO18" s="66"/>
      <c r="GP18" s="66"/>
    </row>
    <row r="19" spans="1:198" s="67" customFormat="1" ht="27" customHeight="1">
      <c r="A19" s="117" t="s">
        <v>122</v>
      </c>
      <c r="B19" s="118" t="s">
        <v>116</v>
      </c>
      <c r="C19" s="119" t="s">
        <v>92</v>
      </c>
      <c r="D19" s="119" t="s">
        <v>91</v>
      </c>
      <c r="E19" s="120">
        <v>-5</v>
      </c>
      <c r="F19" s="120"/>
      <c r="G19" s="121">
        <v>-5</v>
      </c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66"/>
      <c r="CO19" s="66"/>
      <c r="CP19" s="66"/>
      <c r="CQ19" s="66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  <c r="DD19" s="66"/>
      <c r="DE19" s="66"/>
      <c r="DF19" s="66"/>
      <c r="DG19" s="66"/>
      <c r="DH19" s="66"/>
      <c r="DI19" s="66"/>
      <c r="DJ19" s="66"/>
      <c r="DK19" s="66"/>
      <c r="DL19" s="66"/>
      <c r="DM19" s="66"/>
      <c r="DN19" s="66"/>
      <c r="DO19" s="66"/>
      <c r="DP19" s="66"/>
      <c r="DQ19" s="66"/>
      <c r="DR19" s="66"/>
      <c r="DS19" s="66"/>
      <c r="DT19" s="66"/>
      <c r="DU19" s="66"/>
      <c r="DV19" s="66"/>
      <c r="DW19" s="66"/>
      <c r="DX19" s="66"/>
      <c r="DY19" s="66"/>
      <c r="DZ19" s="66"/>
      <c r="EA19" s="66"/>
      <c r="EB19" s="66"/>
      <c r="EC19" s="66"/>
      <c r="ED19" s="66"/>
      <c r="EE19" s="66"/>
      <c r="EF19" s="66"/>
      <c r="EG19" s="66"/>
      <c r="EH19" s="66"/>
      <c r="EI19" s="66"/>
      <c r="EJ19" s="66"/>
      <c r="EK19" s="66"/>
      <c r="EL19" s="66"/>
      <c r="EM19" s="66"/>
      <c r="EN19" s="66"/>
      <c r="EO19" s="66"/>
      <c r="EP19" s="66"/>
      <c r="EQ19" s="66"/>
      <c r="ER19" s="66"/>
      <c r="ES19" s="66"/>
      <c r="ET19" s="66"/>
      <c r="EU19" s="66"/>
      <c r="EV19" s="66"/>
      <c r="EW19" s="66"/>
      <c r="EX19" s="66"/>
      <c r="EY19" s="66"/>
      <c r="EZ19" s="66"/>
      <c r="FA19" s="66"/>
      <c r="FB19" s="66"/>
      <c r="FC19" s="66"/>
      <c r="FD19" s="66"/>
      <c r="FE19" s="66"/>
      <c r="FF19" s="66"/>
      <c r="FG19" s="66"/>
      <c r="FH19" s="66"/>
      <c r="FI19" s="66"/>
      <c r="FJ19" s="66"/>
      <c r="FK19" s="66"/>
      <c r="FL19" s="66"/>
      <c r="FM19" s="66"/>
      <c r="FN19" s="66"/>
      <c r="FO19" s="66"/>
      <c r="FP19" s="66"/>
      <c r="FQ19" s="66"/>
      <c r="FR19" s="66"/>
      <c r="FS19" s="66"/>
      <c r="FT19" s="66"/>
      <c r="FU19" s="66"/>
      <c r="FV19" s="66"/>
      <c r="FW19" s="66"/>
      <c r="FX19" s="66"/>
      <c r="FY19" s="66"/>
      <c r="FZ19" s="66"/>
      <c r="GA19" s="66"/>
      <c r="GB19" s="66"/>
      <c r="GC19" s="66"/>
      <c r="GD19" s="66"/>
      <c r="GE19" s="66"/>
      <c r="GF19" s="66"/>
      <c r="GG19" s="66"/>
      <c r="GH19" s="66"/>
      <c r="GI19" s="66"/>
      <c r="GJ19" s="66"/>
      <c r="GK19" s="66"/>
      <c r="GL19" s="66"/>
      <c r="GM19" s="66"/>
      <c r="GN19" s="66"/>
      <c r="GO19" s="66"/>
      <c r="GP19" s="66"/>
    </row>
    <row r="20" spans="1:198" s="67" customFormat="1" ht="27" customHeight="1">
      <c r="A20" s="117" t="s">
        <v>124</v>
      </c>
      <c r="B20" s="118" t="s">
        <v>116</v>
      </c>
      <c r="C20" s="119" t="s">
        <v>92</v>
      </c>
      <c r="D20" s="119" t="s">
        <v>91</v>
      </c>
      <c r="E20" s="120">
        <v>-5</v>
      </c>
      <c r="F20" s="120"/>
      <c r="G20" s="121">
        <v>-5</v>
      </c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6"/>
      <c r="BL20" s="66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6"/>
      <c r="CA20" s="66"/>
      <c r="CB20" s="66"/>
      <c r="CC20" s="66"/>
      <c r="CD20" s="66"/>
      <c r="CE20" s="66"/>
      <c r="CF20" s="66"/>
      <c r="CG20" s="66"/>
      <c r="CH20" s="66"/>
      <c r="CI20" s="66"/>
      <c r="CJ20" s="66"/>
      <c r="CK20" s="66"/>
      <c r="CL20" s="66"/>
      <c r="CM20" s="66"/>
      <c r="CN20" s="66"/>
      <c r="CO20" s="66"/>
      <c r="CP20" s="66"/>
      <c r="CQ20" s="66"/>
      <c r="CR20" s="66"/>
      <c r="CS20" s="66"/>
      <c r="CT20" s="66"/>
      <c r="CU20" s="66"/>
      <c r="CV20" s="66"/>
      <c r="CW20" s="66"/>
      <c r="CX20" s="66"/>
      <c r="CY20" s="66"/>
      <c r="CZ20" s="66"/>
      <c r="DA20" s="66"/>
      <c r="DB20" s="66"/>
      <c r="DC20" s="66"/>
      <c r="DD20" s="66"/>
      <c r="DE20" s="66"/>
      <c r="DF20" s="66"/>
      <c r="DG20" s="66"/>
      <c r="DH20" s="66"/>
      <c r="DI20" s="66"/>
      <c r="DJ20" s="66"/>
      <c r="DK20" s="66"/>
      <c r="DL20" s="66"/>
      <c r="DM20" s="66"/>
      <c r="DN20" s="66"/>
      <c r="DO20" s="66"/>
      <c r="DP20" s="66"/>
      <c r="DQ20" s="66"/>
      <c r="DR20" s="66"/>
      <c r="DS20" s="66"/>
      <c r="DT20" s="66"/>
      <c r="DU20" s="66"/>
      <c r="DV20" s="66"/>
      <c r="DW20" s="66"/>
      <c r="DX20" s="66"/>
      <c r="DY20" s="66"/>
      <c r="DZ20" s="66"/>
      <c r="EA20" s="66"/>
      <c r="EB20" s="66"/>
      <c r="EC20" s="66"/>
      <c r="ED20" s="66"/>
      <c r="EE20" s="66"/>
      <c r="EF20" s="66"/>
      <c r="EG20" s="66"/>
      <c r="EH20" s="66"/>
      <c r="EI20" s="66"/>
      <c r="EJ20" s="66"/>
      <c r="EK20" s="66"/>
      <c r="EL20" s="66"/>
      <c r="EM20" s="66"/>
      <c r="EN20" s="66"/>
      <c r="EO20" s="66"/>
      <c r="EP20" s="66"/>
      <c r="EQ20" s="66"/>
      <c r="ER20" s="66"/>
      <c r="ES20" s="66"/>
      <c r="ET20" s="66"/>
      <c r="EU20" s="66"/>
      <c r="EV20" s="66"/>
      <c r="EW20" s="66"/>
      <c r="EX20" s="66"/>
      <c r="EY20" s="66"/>
      <c r="EZ20" s="66"/>
      <c r="FA20" s="66"/>
      <c r="FB20" s="66"/>
      <c r="FC20" s="66"/>
      <c r="FD20" s="66"/>
      <c r="FE20" s="66"/>
      <c r="FF20" s="66"/>
      <c r="FG20" s="66"/>
      <c r="FH20" s="66"/>
      <c r="FI20" s="66"/>
      <c r="FJ20" s="66"/>
      <c r="FK20" s="66"/>
      <c r="FL20" s="66"/>
      <c r="FM20" s="66"/>
      <c r="FN20" s="66"/>
      <c r="FO20" s="66"/>
      <c r="FP20" s="66"/>
      <c r="FQ20" s="66"/>
      <c r="FR20" s="66"/>
      <c r="FS20" s="66"/>
      <c r="FT20" s="66"/>
      <c r="FU20" s="66"/>
      <c r="FV20" s="66"/>
      <c r="FW20" s="66"/>
      <c r="FX20" s="66"/>
      <c r="FY20" s="66"/>
      <c r="FZ20" s="66"/>
      <c r="GA20" s="66"/>
      <c r="GB20" s="66"/>
      <c r="GC20" s="66"/>
      <c r="GD20" s="66"/>
      <c r="GE20" s="66"/>
      <c r="GF20" s="66"/>
      <c r="GG20" s="66"/>
      <c r="GH20" s="66"/>
      <c r="GI20" s="66"/>
      <c r="GJ20" s="66"/>
      <c r="GK20" s="66"/>
      <c r="GL20" s="66"/>
      <c r="GM20" s="66"/>
      <c r="GN20" s="66"/>
      <c r="GO20" s="66"/>
      <c r="GP20" s="66"/>
    </row>
    <row r="21" spans="1:198" s="67" customFormat="1" ht="33">
      <c r="A21" s="117" t="s">
        <v>117</v>
      </c>
      <c r="B21" s="118" t="s">
        <v>118</v>
      </c>
      <c r="C21" s="119" t="s">
        <v>92</v>
      </c>
      <c r="D21" s="119" t="s">
        <v>91</v>
      </c>
      <c r="E21" s="120">
        <v>-4</v>
      </c>
      <c r="F21" s="120"/>
      <c r="G21" s="121">
        <v>-0.200000000000045</v>
      </c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66"/>
      <c r="CC21" s="66"/>
      <c r="CD21" s="66"/>
      <c r="CE21" s="66"/>
      <c r="CF21" s="66"/>
      <c r="CG21" s="66"/>
      <c r="CH21" s="66"/>
      <c r="CI21" s="66"/>
      <c r="CJ21" s="66"/>
      <c r="CK21" s="66"/>
      <c r="CL21" s="66"/>
      <c r="CM21" s="66"/>
      <c r="CN21" s="66"/>
      <c r="CO21" s="66"/>
      <c r="CP21" s="66"/>
      <c r="CQ21" s="66"/>
      <c r="CR21" s="66"/>
      <c r="CS21" s="66"/>
      <c r="CT21" s="66"/>
      <c r="CU21" s="66"/>
      <c r="CV21" s="66"/>
      <c r="CW21" s="66"/>
      <c r="CX21" s="66"/>
      <c r="CY21" s="66"/>
      <c r="CZ21" s="66"/>
      <c r="DA21" s="66"/>
      <c r="DB21" s="66"/>
      <c r="DC21" s="66"/>
      <c r="DD21" s="66"/>
      <c r="DE21" s="66"/>
      <c r="DF21" s="66"/>
      <c r="DG21" s="66"/>
      <c r="DH21" s="66"/>
      <c r="DI21" s="66"/>
      <c r="DJ21" s="66"/>
      <c r="DK21" s="66"/>
      <c r="DL21" s="66"/>
      <c r="DM21" s="66"/>
      <c r="DN21" s="66"/>
      <c r="DO21" s="66"/>
      <c r="DP21" s="66"/>
      <c r="DQ21" s="66"/>
      <c r="DR21" s="66"/>
      <c r="DS21" s="66"/>
      <c r="DT21" s="66"/>
      <c r="DU21" s="66"/>
      <c r="DV21" s="66"/>
      <c r="DW21" s="66"/>
      <c r="DX21" s="66"/>
      <c r="DY21" s="66"/>
      <c r="DZ21" s="66"/>
      <c r="EA21" s="66"/>
      <c r="EB21" s="66"/>
      <c r="EC21" s="66"/>
      <c r="ED21" s="66"/>
      <c r="EE21" s="66"/>
      <c r="EF21" s="66"/>
      <c r="EG21" s="66"/>
      <c r="EH21" s="66"/>
      <c r="EI21" s="66"/>
      <c r="EJ21" s="66"/>
      <c r="EK21" s="66"/>
      <c r="EL21" s="66"/>
      <c r="EM21" s="66"/>
      <c r="EN21" s="66"/>
      <c r="EO21" s="66"/>
      <c r="EP21" s="66"/>
      <c r="EQ21" s="66"/>
      <c r="ER21" s="66"/>
      <c r="ES21" s="66"/>
      <c r="ET21" s="66"/>
      <c r="EU21" s="66"/>
      <c r="EV21" s="66"/>
      <c r="EW21" s="66"/>
      <c r="EX21" s="66"/>
      <c r="EY21" s="66"/>
      <c r="EZ21" s="66"/>
      <c r="FA21" s="66"/>
      <c r="FB21" s="66"/>
      <c r="FC21" s="66"/>
      <c r="FD21" s="66"/>
      <c r="FE21" s="66"/>
      <c r="FF21" s="66"/>
      <c r="FG21" s="66"/>
      <c r="FH21" s="66"/>
      <c r="FI21" s="66"/>
      <c r="FJ21" s="66"/>
      <c r="FK21" s="66"/>
      <c r="FL21" s="66"/>
      <c r="FM21" s="66"/>
      <c r="FN21" s="66"/>
      <c r="FO21" s="66"/>
      <c r="FP21" s="66"/>
      <c r="FQ21" s="66"/>
      <c r="FR21" s="66"/>
      <c r="FS21" s="66"/>
      <c r="FT21" s="66"/>
      <c r="FU21" s="66"/>
      <c r="FV21" s="66"/>
      <c r="FW21" s="66"/>
      <c r="FX21" s="66"/>
      <c r="FY21" s="66"/>
      <c r="FZ21" s="66"/>
      <c r="GA21" s="66"/>
      <c r="GB21" s="66"/>
      <c r="GC21" s="66"/>
      <c r="GD21" s="66"/>
      <c r="GE21" s="66"/>
      <c r="GF21" s="66"/>
      <c r="GG21" s="66"/>
      <c r="GH21" s="66"/>
      <c r="GI21" s="66"/>
      <c r="GJ21" s="66"/>
      <c r="GK21" s="66"/>
      <c r="GL21" s="66"/>
      <c r="GM21" s="66"/>
      <c r="GN21" s="66"/>
      <c r="GO21" s="66"/>
      <c r="GP21" s="66"/>
    </row>
    <row r="22" spans="1:198" s="67" customFormat="1" ht="27" customHeight="1">
      <c r="A22" s="117" t="s">
        <v>101</v>
      </c>
      <c r="B22" s="118" t="s">
        <v>106</v>
      </c>
      <c r="C22" s="119" t="s">
        <v>92</v>
      </c>
      <c r="D22" s="119" t="s">
        <v>102</v>
      </c>
      <c r="E22" s="126">
        <v>728</v>
      </c>
      <c r="F22" s="120">
        <v>-4980</v>
      </c>
      <c r="G22" s="121">
        <f>+E22*F22/1000</f>
        <v>-3625.44</v>
      </c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66"/>
      <c r="CC22" s="66"/>
      <c r="CD22" s="66"/>
      <c r="CE22" s="66"/>
      <c r="CF22" s="66"/>
      <c r="CG22" s="66"/>
      <c r="CH22" s="66"/>
      <c r="CI22" s="66"/>
      <c r="CJ22" s="66"/>
      <c r="CK22" s="66"/>
      <c r="CL22" s="66"/>
      <c r="CM22" s="66"/>
      <c r="CN22" s="66"/>
      <c r="CO22" s="66"/>
      <c r="CP22" s="66"/>
      <c r="CQ22" s="66"/>
      <c r="CR22" s="66"/>
      <c r="CS22" s="66"/>
      <c r="CT22" s="66"/>
      <c r="CU22" s="66"/>
      <c r="CV22" s="66"/>
      <c r="CW22" s="66"/>
      <c r="CX22" s="66"/>
      <c r="CY22" s="66"/>
      <c r="CZ22" s="66"/>
      <c r="DA22" s="66"/>
      <c r="DB22" s="66"/>
      <c r="DC22" s="66"/>
      <c r="DD22" s="66"/>
      <c r="DE22" s="66"/>
      <c r="DF22" s="66"/>
      <c r="DG22" s="66"/>
      <c r="DH22" s="66"/>
      <c r="DI22" s="66"/>
      <c r="DJ22" s="66"/>
      <c r="DK22" s="66"/>
      <c r="DL22" s="66"/>
      <c r="DM22" s="66"/>
      <c r="DN22" s="66"/>
      <c r="DO22" s="66"/>
      <c r="DP22" s="66"/>
      <c r="DQ22" s="66"/>
      <c r="DR22" s="66"/>
      <c r="DS22" s="66"/>
      <c r="DT22" s="66"/>
      <c r="DU22" s="66"/>
      <c r="DV22" s="66"/>
      <c r="DW22" s="66"/>
      <c r="DX22" s="66"/>
      <c r="DY22" s="66"/>
      <c r="DZ22" s="66"/>
      <c r="EA22" s="66"/>
      <c r="EB22" s="66"/>
      <c r="EC22" s="66"/>
      <c r="ED22" s="66"/>
      <c r="EE22" s="66"/>
      <c r="EF22" s="66"/>
      <c r="EG22" s="66"/>
      <c r="EH22" s="66"/>
      <c r="EI22" s="66"/>
      <c r="EJ22" s="66"/>
      <c r="EK22" s="66"/>
      <c r="EL22" s="66"/>
      <c r="EM22" s="66"/>
      <c r="EN22" s="66"/>
      <c r="EO22" s="66"/>
      <c r="EP22" s="66"/>
      <c r="EQ22" s="66"/>
      <c r="ER22" s="66"/>
      <c r="ES22" s="66"/>
      <c r="ET22" s="66"/>
      <c r="EU22" s="66"/>
      <c r="EV22" s="66"/>
      <c r="EW22" s="66"/>
      <c r="EX22" s="66"/>
      <c r="EY22" s="66"/>
      <c r="EZ22" s="66"/>
      <c r="FA22" s="66"/>
      <c r="FB22" s="66"/>
      <c r="FC22" s="66"/>
      <c r="FD22" s="66"/>
      <c r="FE22" s="66"/>
      <c r="FF22" s="66"/>
      <c r="FG22" s="66"/>
      <c r="FH22" s="66"/>
      <c r="FI22" s="66"/>
      <c r="FJ22" s="66"/>
      <c r="FK22" s="66"/>
      <c r="FL22" s="66"/>
      <c r="FM22" s="66"/>
      <c r="FN22" s="66"/>
      <c r="FO22" s="66"/>
      <c r="FP22" s="66"/>
      <c r="FQ22" s="66"/>
      <c r="FR22" s="66"/>
      <c r="FS22" s="66"/>
      <c r="FT22" s="66"/>
      <c r="FU22" s="66"/>
      <c r="FV22" s="66"/>
      <c r="FW22" s="66"/>
      <c r="FX22" s="66"/>
      <c r="FY22" s="66"/>
      <c r="FZ22" s="66"/>
      <c r="GA22" s="66"/>
      <c r="GB22" s="66"/>
      <c r="GC22" s="66"/>
      <c r="GD22" s="66"/>
      <c r="GE22" s="66"/>
      <c r="GF22" s="66"/>
      <c r="GG22" s="66"/>
      <c r="GH22" s="66"/>
      <c r="GI22" s="66"/>
      <c r="GJ22" s="66"/>
      <c r="GK22" s="66"/>
      <c r="GL22" s="66"/>
      <c r="GM22" s="66"/>
      <c r="GN22" s="66"/>
      <c r="GO22" s="66"/>
      <c r="GP22" s="66"/>
    </row>
    <row r="23" spans="1:198" s="67" customFormat="1" ht="27" customHeight="1">
      <c r="A23" s="117" t="s">
        <v>103</v>
      </c>
      <c r="B23" s="118" t="s">
        <v>106</v>
      </c>
      <c r="C23" s="119" t="s">
        <v>92</v>
      </c>
      <c r="D23" s="119" t="s">
        <v>89</v>
      </c>
      <c r="E23" s="126">
        <v>410</v>
      </c>
      <c r="F23" s="120">
        <v>-1260</v>
      </c>
      <c r="G23" s="121">
        <f>+E23*F23/1000</f>
        <v>-516.6</v>
      </c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66"/>
      <c r="CM23" s="66"/>
      <c r="CN23" s="66"/>
      <c r="CO23" s="66"/>
      <c r="CP23" s="66"/>
      <c r="CQ23" s="66"/>
      <c r="CR23" s="66"/>
      <c r="CS23" s="66"/>
      <c r="CT23" s="66"/>
      <c r="CU23" s="66"/>
      <c r="CV23" s="66"/>
      <c r="CW23" s="66"/>
      <c r="CX23" s="66"/>
      <c r="CY23" s="66"/>
      <c r="CZ23" s="66"/>
      <c r="DA23" s="66"/>
      <c r="DB23" s="66"/>
      <c r="DC23" s="66"/>
      <c r="DD23" s="66"/>
      <c r="DE23" s="66"/>
      <c r="DF23" s="66"/>
      <c r="DG23" s="66"/>
      <c r="DH23" s="66"/>
      <c r="DI23" s="66"/>
      <c r="DJ23" s="66"/>
      <c r="DK23" s="66"/>
      <c r="DL23" s="66"/>
      <c r="DM23" s="66"/>
      <c r="DN23" s="66"/>
      <c r="DO23" s="66"/>
      <c r="DP23" s="66"/>
      <c r="DQ23" s="66"/>
      <c r="DR23" s="66"/>
      <c r="DS23" s="66"/>
      <c r="DT23" s="66"/>
      <c r="DU23" s="66"/>
      <c r="DV23" s="66"/>
      <c r="DW23" s="66"/>
      <c r="DX23" s="66"/>
      <c r="DY23" s="66"/>
      <c r="DZ23" s="66"/>
      <c r="EA23" s="66"/>
      <c r="EB23" s="66"/>
      <c r="EC23" s="66"/>
      <c r="ED23" s="66"/>
      <c r="EE23" s="66"/>
      <c r="EF23" s="66"/>
      <c r="EG23" s="66"/>
      <c r="EH23" s="66"/>
      <c r="EI23" s="66"/>
      <c r="EJ23" s="66"/>
      <c r="EK23" s="66"/>
      <c r="EL23" s="66"/>
      <c r="EM23" s="66"/>
      <c r="EN23" s="66"/>
      <c r="EO23" s="66"/>
      <c r="EP23" s="66"/>
      <c r="EQ23" s="66"/>
      <c r="ER23" s="66"/>
      <c r="ES23" s="66"/>
      <c r="ET23" s="66"/>
      <c r="EU23" s="66"/>
      <c r="EV23" s="66"/>
      <c r="EW23" s="66"/>
      <c r="EX23" s="66"/>
      <c r="EY23" s="66"/>
      <c r="EZ23" s="66"/>
      <c r="FA23" s="66"/>
      <c r="FB23" s="66"/>
      <c r="FC23" s="66"/>
      <c r="FD23" s="66"/>
      <c r="FE23" s="66"/>
      <c r="FF23" s="66"/>
      <c r="FG23" s="66"/>
      <c r="FH23" s="66"/>
      <c r="FI23" s="66"/>
      <c r="FJ23" s="66"/>
      <c r="FK23" s="66"/>
      <c r="FL23" s="66"/>
      <c r="FM23" s="66"/>
      <c r="FN23" s="66"/>
      <c r="FO23" s="66"/>
      <c r="FP23" s="66"/>
      <c r="FQ23" s="66"/>
      <c r="FR23" s="66"/>
      <c r="FS23" s="66"/>
      <c r="FT23" s="66"/>
      <c r="FU23" s="66"/>
      <c r="FV23" s="66"/>
      <c r="FW23" s="66"/>
      <c r="FX23" s="66"/>
      <c r="FY23" s="66"/>
      <c r="FZ23" s="66"/>
      <c r="GA23" s="66"/>
      <c r="GB23" s="66"/>
      <c r="GC23" s="66"/>
      <c r="GD23" s="66"/>
      <c r="GE23" s="66"/>
      <c r="GF23" s="66"/>
      <c r="GG23" s="66"/>
      <c r="GH23" s="66"/>
      <c r="GI23" s="66"/>
      <c r="GJ23" s="66"/>
      <c r="GK23" s="66"/>
      <c r="GL23" s="66"/>
      <c r="GM23" s="66"/>
      <c r="GN23" s="66"/>
      <c r="GO23" s="66"/>
      <c r="GP23" s="66"/>
    </row>
    <row r="24" spans="1:198" s="67" customFormat="1" ht="27" customHeight="1">
      <c r="A24" s="117" t="s">
        <v>104</v>
      </c>
      <c r="B24" s="118" t="s">
        <v>105</v>
      </c>
      <c r="C24" s="119" t="s">
        <v>92</v>
      </c>
      <c r="D24" s="119" t="s">
        <v>102</v>
      </c>
      <c r="E24" s="126">
        <v>900</v>
      </c>
      <c r="F24" s="120">
        <v>-20400</v>
      </c>
      <c r="G24" s="121">
        <f t="shared" ref="G24" si="1">+E24*F24/1000</f>
        <v>-18360</v>
      </c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6"/>
      <c r="CA24" s="66"/>
      <c r="CB24" s="66"/>
      <c r="CC24" s="66"/>
      <c r="CD24" s="66"/>
      <c r="CE24" s="66"/>
      <c r="CF24" s="66"/>
      <c r="CG24" s="66"/>
      <c r="CH24" s="66"/>
      <c r="CI24" s="66"/>
      <c r="CJ24" s="66"/>
      <c r="CK24" s="66"/>
      <c r="CL24" s="66"/>
      <c r="CM24" s="66"/>
      <c r="CN24" s="66"/>
      <c r="CO24" s="66"/>
      <c r="CP24" s="66"/>
      <c r="CQ24" s="66"/>
      <c r="CR24" s="66"/>
      <c r="CS24" s="66"/>
      <c r="CT24" s="66"/>
      <c r="CU24" s="66"/>
      <c r="CV24" s="66"/>
      <c r="CW24" s="66"/>
      <c r="CX24" s="66"/>
      <c r="CY24" s="66"/>
      <c r="CZ24" s="66"/>
      <c r="DA24" s="66"/>
      <c r="DB24" s="66"/>
      <c r="DC24" s="66"/>
      <c r="DD24" s="66"/>
      <c r="DE24" s="66"/>
      <c r="DF24" s="66"/>
      <c r="DG24" s="66"/>
      <c r="DH24" s="66"/>
      <c r="DI24" s="66"/>
      <c r="DJ24" s="66"/>
      <c r="DK24" s="66"/>
      <c r="DL24" s="66"/>
      <c r="DM24" s="66"/>
      <c r="DN24" s="66"/>
      <c r="DO24" s="66"/>
      <c r="DP24" s="66"/>
      <c r="DQ24" s="66"/>
      <c r="DR24" s="66"/>
      <c r="DS24" s="66"/>
      <c r="DT24" s="66"/>
      <c r="DU24" s="66"/>
      <c r="DV24" s="66"/>
      <c r="DW24" s="66"/>
      <c r="DX24" s="66"/>
      <c r="DY24" s="66"/>
      <c r="DZ24" s="66"/>
      <c r="EA24" s="66"/>
      <c r="EB24" s="66"/>
      <c r="EC24" s="66"/>
      <c r="ED24" s="66"/>
      <c r="EE24" s="66"/>
      <c r="EF24" s="66"/>
      <c r="EG24" s="66"/>
      <c r="EH24" s="66"/>
      <c r="EI24" s="66"/>
      <c r="EJ24" s="66"/>
      <c r="EK24" s="66"/>
      <c r="EL24" s="66"/>
      <c r="EM24" s="66"/>
      <c r="EN24" s="66"/>
      <c r="EO24" s="66"/>
      <c r="EP24" s="66"/>
      <c r="EQ24" s="66"/>
      <c r="ER24" s="66"/>
      <c r="ES24" s="66"/>
      <c r="ET24" s="66"/>
      <c r="EU24" s="66"/>
      <c r="EV24" s="66"/>
      <c r="EW24" s="66"/>
      <c r="EX24" s="66"/>
      <c r="EY24" s="66"/>
      <c r="EZ24" s="66"/>
      <c r="FA24" s="66"/>
      <c r="FB24" s="66"/>
      <c r="FC24" s="66"/>
      <c r="FD24" s="66"/>
      <c r="FE24" s="66"/>
      <c r="FF24" s="66"/>
      <c r="FG24" s="66"/>
      <c r="FH24" s="66"/>
      <c r="FI24" s="66"/>
      <c r="FJ24" s="66"/>
      <c r="FK24" s="66"/>
      <c r="FL24" s="66"/>
      <c r="FM24" s="66"/>
      <c r="FN24" s="66"/>
      <c r="FO24" s="66"/>
      <c r="FP24" s="66"/>
      <c r="FQ24" s="66"/>
      <c r="FR24" s="66"/>
      <c r="FS24" s="66"/>
      <c r="FT24" s="66"/>
      <c r="FU24" s="66"/>
      <c r="FV24" s="66"/>
      <c r="FW24" s="66"/>
      <c r="FX24" s="66"/>
      <c r="FY24" s="66"/>
      <c r="FZ24" s="66"/>
      <c r="GA24" s="66"/>
      <c r="GB24" s="66"/>
      <c r="GC24" s="66"/>
      <c r="GD24" s="66"/>
      <c r="GE24" s="66"/>
      <c r="GF24" s="66"/>
      <c r="GG24" s="66"/>
      <c r="GH24" s="66"/>
      <c r="GI24" s="66"/>
      <c r="GJ24" s="66"/>
      <c r="GK24" s="66"/>
      <c r="GL24" s="66"/>
      <c r="GM24" s="66"/>
      <c r="GN24" s="66"/>
      <c r="GO24" s="66"/>
      <c r="GP24" s="66"/>
    </row>
    <row r="25" spans="1:198" s="67" customFormat="1" ht="27" customHeight="1">
      <c r="A25" s="117" t="s">
        <v>109</v>
      </c>
      <c r="B25" s="118" t="s">
        <v>110</v>
      </c>
      <c r="C25" s="119" t="s">
        <v>92</v>
      </c>
      <c r="D25" s="119" t="s">
        <v>89</v>
      </c>
      <c r="E25" s="126">
        <v>2028</v>
      </c>
      <c r="F25" s="120">
        <v>-2807.2</v>
      </c>
      <c r="G25" s="121">
        <f>+E25*F25/1000</f>
        <v>-5693.0015999999996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6"/>
      <c r="CA25" s="66"/>
      <c r="CB25" s="66"/>
      <c r="CC25" s="66"/>
      <c r="CD25" s="66"/>
      <c r="CE25" s="66"/>
      <c r="CF25" s="66"/>
      <c r="CG25" s="66"/>
      <c r="CH25" s="66"/>
      <c r="CI25" s="66"/>
      <c r="CJ25" s="66"/>
      <c r="CK25" s="66"/>
      <c r="CL25" s="66"/>
      <c r="CM25" s="66"/>
      <c r="CN25" s="66"/>
      <c r="CO25" s="66"/>
      <c r="CP25" s="66"/>
      <c r="CQ25" s="66"/>
      <c r="CR25" s="66"/>
      <c r="CS25" s="66"/>
      <c r="CT25" s="66"/>
      <c r="CU25" s="66"/>
      <c r="CV25" s="66"/>
      <c r="CW25" s="66"/>
      <c r="CX25" s="66"/>
      <c r="CY25" s="66"/>
      <c r="CZ25" s="66"/>
      <c r="DA25" s="66"/>
      <c r="DB25" s="66"/>
      <c r="DC25" s="66"/>
      <c r="DD25" s="66"/>
      <c r="DE25" s="66"/>
      <c r="DF25" s="66"/>
      <c r="DG25" s="66"/>
      <c r="DH25" s="66"/>
      <c r="DI25" s="66"/>
      <c r="DJ25" s="66"/>
      <c r="DK25" s="66"/>
      <c r="DL25" s="66"/>
      <c r="DM25" s="66"/>
      <c r="DN25" s="66"/>
      <c r="DO25" s="66"/>
      <c r="DP25" s="66"/>
      <c r="DQ25" s="66"/>
      <c r="DR25" s="66"/>
      <c r="DS25" s="66"/>
      <c r="DT25" s="66"/>
      <c r="DU25" s="66"/>
      <c r="DV25" s="66"/>
      <c r="DW25" s="66"/>
      <c r="DX25" s="66"/>
      <c r="DY25" s="66"/>
      <c r="DZ25" s="66"/>
      <c r="EA25" s="66"/>
      <c r="EB25" s="66"/>
      <c r="EC25" s="66"/>
      <c r="ED25" s="66"/>
      <c r="EE25" s="66"/>
      <c r="EF25" s="66"/>
      <c r="EG25" s="66"/>
      <c r="EH25" s="66"/>
      <c r="EI25" s="66"/>
      <c r="EJ25" s="66"/>
      <c r="EK25" s="66"/>
      <c r="EL25" s="66"/>
      <c r="EM25" s="66"/>
      <c r="EN25" s="66"/>
      <c r="EO25" s="66"/>
      <c r="EP25" s="66"/>
      <c r="EQ25" s="66"/>
      <c r="ER25" s="66"/>
      <c r="ES25" s="66"/>
      <c r="ET25" s="66"/>
      <c r="EU25" s="66"/>
      <c r="EV25" s="66"/>
      <c r="EW25" s="66"/>
      <c r="EX25" s="66"/>
      <c r="EY25" s="66"/>
      <c r="EZ25" s="66"/>
      <c r="FA25" s="66"/>
      <c r="FB25" s="66"/>
      <c r="FC25" s="66"/>
      <c r="FD25" s="66"/>
      <c r="FE25" s="66"/>
      <c r="FF25" s="66"/>
      <c r="FG25" s="66"/>
      <c r="FH25" s="66"/>
      <c r="FI25" s="66"/>
      <c r="FJ25" s="66"/>
      <c r="FK25" s="66"/>
      <c r="FL25" s="66"/>
      <c r="FM25" s="66"/>
      <c r="FN25" s="66"/>
      <c r="FO25" s="66"/>
      <c r="FP25" s="66"/>
      <c r="FQ25" s="66"/>
      <c r="FR25" s="66"/>
      <c r="FS25" s="66"/>
      <c r="FT25" s="66"/>
      <c r="FU25" s="66"/>
      <c r="FV25" s="66"/>
      <c r="FW25" s="66"/>
      <c r="FX25" s="66"/>
      <c r="FY25" s="66"/>
      <c r="FZ25" s="66"/>
      <c r="GA25" s="66"/>
      <c r="GB25" s="66"/>
      <c r="GC25" s="66"/>
      <c r="GD25" s="66"/>
      <c r="GE25" s="66"/>
      <c r="GF25" s="66"/>
      <c r="GG25" s="66"/>
      <c r="GH25" s="66"/>
      <c r="GI25" s="66"/>
      <c r="GJ25" s="66"/>
      <c r="GK25" s="66"/>
      <c r="GL25" s="66"/>
      <c r="GM25" s="66"/>
      <c r="GN25" s="66"/>
      <c r="GO25" s="66"/>
      <c r="GP25" s="66"/>
    </row>
    <row r="26" spans="1:198" s="67" customFormat="1" ht="37.5" hidden="1" customHeight="1">
      <c r="A26" s="117" t="s">
        <v>93</v>
      </c>
      <c r="B26" s="118" t="s">
        <v>94</v>
      </c>
      <c r="C26" s="119" t="s">
        <v>95</v>
      </c>
      <c r="D26" s="119" t="s">
        <v>96</v>
      </c>
      <c r="E26" s="120">
        <f>246418501.9-246418501.9</f>
        <v>0</v>
      </c>
      <c r="F26" s="125">
        <v>1</v>
      </c>
      <c r="G26" s="121">
        <f>+E26/1000</f>
        <v>0</v>
      </c>
      <c r="H26" s="66"/>
      <c r="I26" s="124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  <c r="CC26" s="66"/>
      <c r="CD26" s="66"/>
      <c r="CE26" s="66"/>
      <c r="CF26" s="66"/>
      <c r="CG26" s="66"/>
      <c r="CH26" s="66"/>
      <c r="CI26" s="66"/>
      <c r="CJ26" s="66"/>
      <c r="CK26" s="66"/>
      <c r="CL26" s="66"/>
      <c r="CM26" s="66"/>
      <c r="CN26" s="66"/>
      <c r="CO26" s="66"/>
      <c r="CP26" s="66"/>
      <c r="CQ26" s="66"/>
      <c r="CR26" s="66"/>
      <c r="CS26" s="66"/>
      <c r="CT26" s="66"/>
      <c r="CU26" s="66"/>
      <c r="CV26" s="66"/>
      <c r="CW26" s="66"/>
      <c r="CX26" s="66"/>
      <c r="CY26" s="66"/>
      <c r="CZ26" s="66"/>
      <c r="DA26" s="66"/>
      <c r="DB26" s="66"/>
      <c r="DC26" s="66"/>
      <c r="DD26" s="66"/>
      <c r="DE26" s="66"/>
      <c r="DF26" s="66"/>
      <c r="DG26" s="66"/>
      <c r="DH26" s="66"/>
      <c r="DI26" s="66"/>
      <c r="DJ26" s="66"/>
      <c r="DK26" s="66"/>
      <c r="DL26" s="66"/>
      <c r="DM26" s="66"/>
      <c r="DN26" s="66"/>
      <c r="DO26" s="66"/>
      <c r="DP26" s="66"/>
      <c r="DQ26" s="66"/>
      <c r="DR26" s="66"/>
      <c r="DS26" s="66"/>
      <c r="DT26" s="66"/>
      <c r="DU26" s="66"/>
      <c r="DV26" s="66"/>
      <c r="DW26" s="66"/>
      <c r="DX26" s="66"/>
      <c r="DY26" s="66"/>
      <c r="DZ26" s="66"/>
      <c r="EA26" s="66"/>
      <c r="EB26" s="66"/>
      <c r="EC26" s="66"/>
      <c r="ED26" s="66"/>
      <c r="EE26" s="66"/>
      <c r="EF26" s="66"/>
      <c r="EG26" s="66"/>
      <c r="EH26" s="66"/>
      <c r="EI26" s="66"/>
      <c r="EJ26" s="66"/>
      <c r="EK26" s="66"/>
      <c r="EL26" s="66"/>
      <c r="EM26" s="66"/>
      <c r="EN26" s="66"/>
      <c r="EO26" s="66"/>
      <c r="EP26" s="66"/>
      <c r="EQ26" s="66"/>
      <c r="ER26" s="66"/>
      <c r="ES26" s="66"/>
      <c r="ET26" s="66"/>
      <c r="EU26" s="66"/>
      <c r="EV26" s="66"/>
      <c r="EW26" s="66"/>
      <c r="EX26" s="66"/>
      <c r="EY26" s="66"/>
      <c r="EZ26" s="66"/>
      <c r="FA26" s="66"/>
      <c r="FB26" s="66"/>
      <c r="FC26" s="66"/>
      <c r="FD26" s="66"/>
      <c r="FE26" s="66"/>
      <c r="FF26" s="66"/>
      <c r="FG26" s="66"/>
      <c r="FH26" s="66"/>
      <c r="FI26" s="66"/>
      <c r="FJ26" s="66"/>
      <c r="FK26" s="66"/>
      <c r="FL26" s="66"/>
      <c r="FM26" s="66"/>
      <c r="FN26" s="66"/>
      <c r="FO26" s="66"/>
      <c r="FP26" s="66"/>
      <c r="FQ26" s="66"/>
      <c r="FR26" s="66"/>
      <c r="FS26" s="66"/>
      <c r="FT26" s="66"/>
      <c r="FU26" s="66"/>
      <c r="FV26" s="66"/>
      <c r="FW26" s="66"/>
      <c r="FX26" s="66"/>
      <c r="FY26" s="66"/>
      <c r="FZ26" s="66"/>
      <c r="GA26" s="66"/>
      <c r="GB26" s="66"/>
      <c r="GC26" s="66"/>
      <c r="GD26" s="66"/>
      <c r="GE26" s="66"/>
      <c r="GF26" s="66"/>
      <c r="GG26" s="66"/>
      <c r="GH26" s="66"/>
      <c r="GI26" s="66"/>
      <c r="GJ26" s="66"/>
      <c r="GK26" s="66"/>
      <c r="GL26" s="66"/>
      <c r="GM26" s="66"/>
      <c r="GN26" s="66"/>
      <c r="GO26" s="66"/>
      <c r="GP26" s="66"/>
    </row>
    <row r="27" spans="1:198" s="67" customFormat="1" ht="40.5" hidden="1" customHeight="1">
      <c r="A27" s="117" t="s">
        <v>97</v>
      </c>
      <c r="B27" s="118" t="s">
        <v>94</v>
      </c>
      <c r="C27" s="119" t="s">
        <v>95</v>
      </c>
      <c r="D27" s="119" t="s">
        <v>91</v>
      </c>
      <c r="E27" s="120">
        <f>-159606510.3+159606510.3</f>
        <v>0</v>
      </c>
      <c r="F27" s="125">
        <v>1</v>
      </c>
      <c r="G27" s="121">
        <f>+E27*F27/1000</f>
        <v>0</v>
      </c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6"/>
      <c r="CA27" s="66"/>
      <c r="CB27" s="66"/>
      <c r="CC27" s="66"/>
      <c r="CD27" s="66"/>
      <c r="CE27" s="66"/>
      <c r="CF27" s="66"/>
      <c r="CG27" s="66"/>
      <c r="CH27" s="66"/>
      <c r="CI27" s="66"/>
      <c r="CJ27" s="66"/>
      <c r="CK27" s="66"/>
      <c r="CL27" s="66"/>
      <c r="CM27" s="66"/>
      <c r="CN27" s="66"/>
      <c r="CO27" s="66"/>
      <c r="CP27" s="66"/>
      <c r="CQ27" s="66"/>
      <c r="CR27" s="66"/>
      <c r="CS27" s="66"/>
      <c r="CT27" s="66"/>
      <c r="CU27" s="66"/>
      <c r="CV27" s="66"/>
      <c r="CW27" s="66"/>
      <c r="CX27" s="66"/>
      <c r="CY27" s="66"/>
      <c r="CZ27" s="66"/>
      <c r="DA27" s="66"/>
      <c r="DB27" s="66"/>
      <c r="DC27" s="66"/>
      <c r="DD27" s="66"/>
      <c r="DE27" s="66"/>
      <c r="DF27" s="66"/>
      <c r="DG27" s="66"/>
      <c r="DH27" s="66"/>
      <c r="DI27" s="66"/>
      <c r="DJ27" s="66"/>
      <c r="DK27" s="66"/>
      <c r="DL27" s="66"/>
      <c r="DM27" s="66"/>
      <c r="DN27" s="66"/>
      <c r="DO27" s="66"/>
      <c r="DP27" s="66"/>
      <c r="DQ27" s="66"/>
      <c r="DR27" s="66"/>
      <c r="DS27" s="66"/>
      <c r="DT27" s="66"/>
      <c r="DU27" s="66"/>
      <c r="DV27" s="66"/>
      <c r="DW27" s="66"/>
      <c r="DX27" s="66"/>
      <c r="DY27" s="66"/>
      <c r="DZ27" s="66"/>
      <c r="EA27" s="66"/>
      <c r="EB27" s="66"/>
      <c r="EC27" s="66"/>
      <c r="ED27" s="66"/>
      <c r="EE27" s="66"/>
      <c r="EF27" s="66"/>
      <c r="EG27" s="66"/>
      <c r="EH27" s="66"/>
      <c r="EI27" s="66"/>
      <c r="EJ27" s="66"/>
      <c r="EK27" s="66"/>
      <c r="EL27" s="66"/>
      <c r="EM27" s="66"/>
      <c r="EN27" s="66"/>
      <c r="EO27" s="66"/>
      <c r="EP27" s="66"/>
      <c r="EQ27" s="66"/>
      <c r="ER27" s="66"/>
      <c r="ES27" s="66"/>
      <c r="ET27" s="66"/>
      <c r="EU27" s="66"/>
      <c r="EV27" s="66"/>
      <c r="EW27" s="66"/>
      <c r="EX27" s="66"/>
      <c r="EY27" s="66"/>
      <c r="EZ27" s="66"/>
      <c r="FA27" s="66"/>
      <c r="FB27" s="66"/>
      <c r="FC27" s="66"/>
      <c r="FD27" s="66"/>
      <c r="FE27" s="66"/>
      <c r="FF27" s="66"/>
      <c r="FG27" s="66"/>
      <c r="FH27" s="66"/>
      <c r="FI27" s="66"/>
      <c r="FJ27" s="66"/>
      <c r="FK27" s="66"/>
      <c r="FL27" s="66"/>
      <c r="FM27" s="66"/>
      <c r="FN27" s="66"/>
      <c r="FO27" s="66"/>
      <c r="FP27" s="66"/>
      <c r="FQ27" s="66"/>
      <c r="FR27" s="66"/>
      <c r="FS27" s="66"/>
      <c r="FT27" s="66"/>
      <c r="FU27" s="66"/>
      <c r="FV27" s="66"/>
      <c r="FW27" s="66"/>
      <c r="FX27" s="66"/>
      <c r="FY27" s="66"/>
      <c r="FZ27" s="66"/>
      <c r="GA27" s="66"/>
      <c r="GB27" s="66"/>
      <c r="GC27" s="66"/>
      <c r="GD27" s="66"/>
      <c r="GE27" s="66"/>
      <c r="GF27" s="66"/>
      <c r="GG27" s="66"/>
      <c r="GH27" s="66"/>
      <c r="GI27" s="66"/>
      <c r="GJ27" s="66"/>
      <c r="GK27" s="66"/>
      <c r="GL27" s="66"/>
      <c r="GM27" s="66"/>
      <c r="GN27" s="66"/>
      <c r="GO27" s="66"/>
      <c r="GP27" s="66"/>
    </row>
    <row r="28" spans="1:198" s="67" customFormat="1" ht="54.75" customHeight="1">
      <c r="A28" s="117" t="s">
        <v>108</v>
      </c>
      <c r="B28" s="118" t="s">
        <v>111</v>
      </c>
      <c r="C28" s="119" t="s">
        <v>90</v>
      </c>
      <c r="D28" s="119" t="s">
        <v>96</v>
      </c>
      <c r="E28" s="126">
        <v>27000000</v>
      </c>
      <c r="F28" s="120">
        <v>-1</v>
      </c>
      <c r="G28" s="121">
        <f>+E28*F28/1000</f>
        <v>-27000</v>
      </c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6"/>
      <c r="CA28" s="66"/>
      <c r="CB28" s="66"/>
      <c r="CC28" s="66"/>
      <c r="CD28" s="66"/>
      <c r="CE28" s="66"/>
      <c r="CF28" s="66"/>
      <c r="CG28" s="66"/>
      <c r="CH28" s="66"/>
      <c r="CI28" s="66"/>
      <c r="CJ28" s="66"/>
      <c r="CK28" s="66"/>
      <c r="CL28" s="66"/>
      <c r="CM28" s="66"/>
      <c r="CN28" s="66"/>
      <c r="CO28" s="66"/>
      <c r="CP28" s="66"/>
      <c r="CQ28" s="66"/>
      <c r="CR28" s="66"/>
      <c r="CS28" s="66"/>
      <c r="CT28" s="66"/>
      <c r="CU28" s="66"/>
      <c r="CV28" s="66"/>
      <c r="CW28" s="66"/>
      <c r="CX28" s="66"/>
      <c r="CY28" s="66"/>
      <c r="CZ28" s="66"/>
      <c r="DA28" s="66"/>
      <c r="DB28" s="66"/>
      <c r="DC28" s="66"/>
      <c r="DD28" s="66"/>
      <c r="DE28" s="66"/>
      <c r="DF28" s="66"/>
      <c r="DG28" s="66"/>
      <c r="DH28" s="66"/>
      <c r="DI28" s="66"/>
      <c r="DJ28" s="66"/>
      <c r="DK28" s="66"/>
      <c r="DL28" s="66"/>
      <c r="DM28" s="66"/>
      <c r="DN28" s="66"/>
      <c r="DO28" s="66"/>
      <c r="DP28" s="66"/>
      <c r="DQ28" s="66"/>
      <c r="DR28" s="66"/>
      <c r="DS28" s="66"/>
      <c r="DT28" s="66"/>
      <c r="DU28" s="66"/>
      <c r="DV28" s="66"/>
      <c r="DW28" s="66"/>
      <c r="DX28" s="66"/>
      <c r="DY28" s="66"/>
      <c r="DZ28" s="66"/>
      <c r="EA28" s="66"/>
      <c r="EB28" s="66"/>
      <c r="EC28" s="66"/>
      <c r="ED28" s="66"/>
      <c r="EE28" s="66"/>
      <c r="EF28" s="66"/>
      <c r="EG28" s="66"/>
      <c r="EH28" s="66"/>
      <c r="EI28" s="66"/>
      <c r="EJ28" s="66"/>
      <c r="EK28" s="66"/>
      <c r="EL28" s="66"/>
      <c r="EM28" s="66"/>
      <c r="EN28" s="66"/>
      <c r="EO28" s="66"/>
      <c r="EP28" s="66"/>
      <c r="EQ28" s="66"/>
      <c r="ER28" s="66"/>
      <c r="ES28" s="66"/>
      <c r="ET28" s="66"/>
      <c r="EU28" s="66"/>
      <c r="EV28" s="66"/>
      <c r="EW28" s="66"/>
      <c r="EX28" s="66"/>
      <c r="EY28" s="66"/>
      <c r="EZ28" s="66"/>
      <c r="FA28" s="66"/>
      <c r="FB28" s="66"/>
      <c r="FC28" s="66"/>
      <c r="FD28" s="66"/>
      <c r="FE28" s="66"/>
      <c r="FF28" s="66"/>
      <c r="FG28" s="66"/>
      <c r="FH28" s="66"/>
      <c r="FI28" s="66"/>
      <c r="FJ28" s="66"/>
      <c r="FK28" s="66"/>
      <c r="FL28" s="66"/>
      <c r="FM28" s="66"/>
      <c r="FN28" s="66"/>
      <c r="FO28" s="66"/>
      <c r="FP28" s="66"/>
      <c r="FQ28" s="66"/>
      <c r="FR28" s="66"/>
      <c r="FS28" s="66"/>
      <c r="FT28" s="66"/>
      <c r="FU28" s="66"/>
      <c r="FV28" s="66"/>
      <c r="FW28" s="66"/>
      <c r="FX28" s="66"/>
      <c r="FY28" s="66"/>
      <c r="FZ28" s="66"/>
      <c r="GA28" s="66"/>
      <c r="GB28" s="66"/>
      <c r="GC28" s="66"/>
      <c r="GD28" s="66"/>
      <c r="GE28" s="66"/>
      <c r="GF28" s="66"/>
      <c r="GG28" s="66"/>
      <c r="GH28" s="66"/>
      <c r="GI28" s="66"/>
      <c r="GJ28" s="66"/>
      <c r="GK28" s="66"/>
      <c r="GL28" s="66"/>
      <c r="GM28" s="66"/>
      <c r="GN28" s="66"/>
      <c r="GO28" s="66"/>
      <c r="GP28" s="66"/>
    </row>
    <row r="30" spans="1:198">
      <c r="G30" s="122"/>
    </row>
    <row r="32" spans="1:198" ht="102" hidden="1" customHeight="1">
      <c r="A32" s="151" t="s">
        <v>98</v>
      </c>
      <c r="B32" s="151"/>
      <c r="C32" s="151"/>
      <c r="D32" s="151"/>
      <c r="E32" s="151"/>
      <c r="F32" s="151"/>
      <c r="G32" s="151"/>
    </row>
  </sheetData>
  <mergeCells count="13">
    <mergeCell ref="B9:F9"/>
    <mergeCell ref="B10:F10"/>
    <mergeCell ref="B11:F11"/>
    <mergeCell ref="A32:G32"/>
    <mergeCell ref="F2:G2"/>
    <mergeCell ref="F3:G3"/>
    <mergeCell ref="A5:G5"/>
    <mergeCell ref="A7:A8"/>
    <mergeCell ref="B7:B8"/>
    <mergeCell ref="C7:C8"/>
    <mergeCell ref="D7:D8"/>
    <mergeCell ref="E7:E8"/>
    <mergeCell ref="F7:G7"/>
  </mergeCells>
  <pageMargins left="0.19685039370078741" right="0.15748031496062992" top="0.39370078740157483" bottom="0.35433070866141736" header="0.31496062992125984" footer="0.15748031496062992"/>
  <pageSetup paperSize="9" scale="90" firstPageNumber="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M23"/>
  <sheetViews>
    <sheetView topLeftCell="A7" workbookViewId="0">
      <selection activeCell="J20" sqref="J20"/>
    </sheetView>
  </sheetViews>
  <sheetFormatPr defaultRowHeight="16.5"/>
  <cols>
    <col min="1" max="3" width="5.375" style="78" customWidth="1"/>
    <col min="4" max="4" width="47.75" style="78" customWidth="1"/>
    <col min="5" max="5" width="13.25" style="78" hidden="1" customWidth="1"/>
    <col min="6" max="6" width="13.5" style="78" hidden="1" customWidth="1"/>
    <col min="7" max="7" width="20.125" style="78" customWidth="1"/>
    <col min="8" max="11" width="9" style="78"/>
    <col min="12" max="12" width="10.625" style="78" customWidth="1"/>
    <col min="13" max="256" width="9" style="78"/>
    <col min="257" max="259" width="5.375" style="78" customWidth="1"/>
    <col min="260" max="260" width="47.25" style="78" customWidth="1"/>
    <col min="261" max="261" width="15.5" style="78" customWidth="1"/>
    <col min="262" max="262" width="15.75" style="78" customWidth="1"/>
    <col min="263" max="267" width="9" style="78"/>
    <col min="268" max="268" width="10.625" style="78" customWidth="1"/>
    <col min="269" max="512" width="9" style="78"/>
    <col min="513" max="515" width="5.375" style="78" customWidth="1"/>
    <col min="516" max="516" width="47.25" style="78" customWidth="1"/>
    <col min="517" max="517" width="15.5" style="78" customWidth="1"/>
    <col min="518" max="518" width="15.75" style="78" customWidth="1"/>
    <col min="519" max="523" width="9" style="78"/>
    <col min="524" max="524" width="10.625" style="78" customWidth="1"/>
    <col min="525" max="768" width="9" style="78"/>
    <col min="769" max="771" width="5.375" style="78" customWidth="1"/>
    <col min="772" max="772" width="47.25" style="78" customWidth="1"/>
    <col min="773" max="773" width="15.5" style="78" customWidth="1"/>
    <col min="774" max="774" width="15.75" style="78" customWidth="1"/>
    <col min="775" max="779" width="9" style="78"/>
    <col min="780" max="780" width="10.625" style="78" customWidth="1"/>
    <col min="781" max="1024" width="9" style="78"/>
    <col min="1025" max="1027" width="5.375" style="78" customWidth="1"/>
    <col min="1028" max="1028" width="47.25" style="78" customWidth="1"/>
    <col min="1029" max="1029" width="15.5" style="78" customWidth="1"/>
    <col min="1030" max="1030" width="15.75" style="78" customWidth="1"/>
    <col min="1031" max="1035" width="9" style="78"/>
    <col min="1036" max="1036" width="10.625" style="78" customWidth="1"/>
    <col min="1037" max="1280" width="9" style="78"/>
    <col min="1281" max="1283" width="5.375" style="78" customWidth="1"/>
    <col min="1284" max="1284" width="47.25" style="78" customWidth="1"/>
    <col min="1285" max="1285" width="15.5" style="78" customWidth="1"/>
    <col min="1286" max="1286" width="15.75" style="78" customWidth="1"/>
    <col min="1287" max="1291" width="9" style="78"/>
    <col min="1292" max="1292" width="10.625" style="78" customWidth="1"/>
    <col min="1293" max="1536" width="9" style="78"/>
    <col min="1537" max="1539" width="5.375" style="78" customWidth="1"/>
    <col min="1540" max="1540" width="47.25" style="78" customWidth="1"/>
    <col min="1541" max="1541" width="15.5" style="78" customWidth="1"/>
    <col min="1542" max="1542" width="15.75" style="78" customWidth="1"/>
    <col min="1543" max="1547" width="9" style="78"/>
    <col min="1548" max="1548" width="10.625" style="78" customWidth="1"/>
    <col min="1549" max="1792" width="9" style="78"/>
    <col min="1793" max="1795" width="5.375" style="78" customWidth="1"/>
    <col min="1796" max="1796" width="47.25" style="78" customWidth="1"/>
    <col min="1797" max="1797" width="15.5" style="78" customWidth="1"/>
    <col min="1798" max="1798" width="15.75" style="78" customWidth="1"/>
    <col min="1799" max="1803" width="9" style="78"/>
    <col min="1804" max="1804" width="10.625" style="78" customWidth="1"/>
    <col min="1805" max="2048" width="9" style="78"/>
    <col min="2049" max="2051" width="5.375" style="78" customWidth="1"/>
    <col min="2052" max="2052" width="47.25" style="78" customWidth="1"/>
    <col min="2053" max="2053" width="15.5" style="78" customWidth="1"/>
    <col min="2054" max="2054" width="15.75" style="78" customWidth="1"/>
    <col min="2055" max="2059" width="9" style="78"/>
    <col min="2060" max="2060" width="10.625" style="78" customWidth="1"/>
    <col min="2061" max="2304" width="9" style="78"/>
    <col min="2305" max="2307" width="5.375" style="78" customWidth="1"/>
    <col min="2308" max="2308" width="47.25" style="78" customWidth="1"/>
    <col min="2309" max="2309" width="15.5" style="78" customWidth="1"/>
    <col min="2310" max="2310" width="15.75" style="78" customWidth="1"/>
    <col min="2311" max="2315" width="9" style="78"/>
    <col min="2316" max="2316" width="10.625" style="78" customWidth="1"/>
    <col min="2317" max="2560" width="9" style="78"/>
    <col min="2561" max="2563" width="5.375" style="78" customWidth="1"/>
    <col min="2564" max="2564" width="47.25" style="78" customWidth="1"/>
    <col min="2565" max="2565" width="15.5" style="78" customWidth="1"/>
    <col min="2566" max="2566" width="15.75" style="78" customWidth="1"/>
    <col min="2567" max="2571" width="9" style="78"/>
    <col min="2572" max="2572" width="10.625" style="78" customWidth="1"/>
    <col min="2573" max="2816" width="9" style="78"/>
    <col min="2817" max="2819" width="5.375" style="78" customWidth="1"/>
    <col min="2820" max="2820" width="47.25" style="78" customWidth="1"/>
    <col min="2821" max="2821" width="15.5" style="78" customWidth="1"/>
    <col min="2822" max="2822" width="15.75" style="78" customWidth="1"/>
    <col min="2823" max="2827" width="9" style="78"/>
    <col min="2828" max="2828" width="10.625" style="78" customWidth="1"/>
    <col min="2829" max="3072" width="9" style="78"/>
    <col min="3073" max="3075" width="5.375" style="78" customWidth="1"/>
    <col min="3076" max="3076" width="47.25" style="78" customWidth="1"/>
    <col min="3077" max="3077" width="15.5" style="78" customWidth="1"/>
    <col min="3078" max="3078" width="15.75" style="78" customWidth="1"/>
    <col min="3079" max="3083" width="9" style="78"/>
    <col min="3084" max="3084" width="10.625" style="78" customWidth="1"/>
    <col min="3085" max="3328" width="9" style="78"/>
    <col min="3329" max="3331" width="5.375" style="78" customWidth="1"/>
    <col min="3332" max="3332" width="47.25" style="78" customWidth="1"/>
    <col min="3333" max="3333" width="15.5" style="78" customWidth="1"/>
    <col min="3334" max="3334" width="15.75" style="78" customWidth="1"/>
    <col min="3335" max="3339" width="9" style="78"/>
    <col min="3340" max="3340" width="10.625" style="78" customWidth="1"/>
    <col min="3341" max="3584" width="9" style="78"/>
    <col min="3585" max="3587" width="5.375" style="78" customWidth="1"/>
    <col min="3588" max="3588" width="47.25" style="78" customWidth="1"/>
    <col min="3589" max="3589" width="15.5" style="78" customWidth="1"/>
    <col min="3590" max="3590" width="15.75" style="78" customWidth="1"/>
    <col min="3591" max="3595" width="9" style="78"/>
    <col min="3596" max="3596" width="10.625" style="78" customWidth="1"/>
    <col min="3597" max="3840" width="9" style="78"/>
    <col min="3841" max="3843" width="5.375" style="78" customWidth="1"/>
    <col min="3844" max="3844" width="47.25" style="78" customWidth="1"/>
    <col min="3845" max="3845" width="15.5" style="78" customWidth="1"/>
    <col min="3846" max="3846" width="15.75" style="78" customWidth="1"/>
    <col min="3847" max="3851" width="9" style="78"/>
    <col min="3852" max="3852" width="10.625" style="78" customWidth="1"/>
    <col min="3853" max="4096" width="9" style="78"/>
    <col min="4097" max="4099" width="5.375" style="78" customWidth="1"/>
    <col min="4100" max="4100" width="47.25" style="78" customWidth="1"/>
    <col min="4101" max="4101" width="15.5" style="78" customWidth="1"/>
    <col min="4102" max="4102" width="15.75" style="78" customWidth="1"/>
    <col min="4103" max="4107" width="9" style="78"/>
    <col min="4108" max="4108" width="10.625" style="78" customWidth="1"/>
    <col min="4109" max="4352" width="9" style="78"/>
    <col min="4353" max="4355" width="5.375" style="78" customWidth="1"/>
    <col min="4356" max="4356" width="47.25" style="78" customWidth="1"/>
    <col min="4357" max="4357" width="15.5" style="78" customWidth="1"/>
    <col min="4358" max="4358" width="15.75" style="78" customWidth="1"/>
    <col min="4359" max="4363" width="9" style="78"/>
    <col min="4364" max="4364" width="10.625" style="78" customWidth="1"/>
    <col min="4365" max="4608" width="9" style="78"/>
    <col min="4609" max="4611" width="5.375" style="78" customWidth="1"/>
    <col min="4612" max="4612" width="47.25" style="78" customWidth="1"/>
    <col min="4613" max="4613" width="15.5" style="78" customWidth="1"/>
    <col min="4614" max="4614" width="15.75" style="78" customWidth="1"/>
    <col min="4615" max="4619" width="9" style="78"/>
    <col min="4620" max="4620" width="10.625" style="78" customWidth="1"/>
    <col min="4621" max="4864" width="9" style="78"/>
    <col min="4865" max="4867" width="5.375" style="78" customWidth="1"/>
    <col min="4868" max="4868" width="47.25" style="78" customWidth="1"/>
    <col min="4869" max="4869" width="15.5" style="78" customWidth="1"/>
    <col min="4870" max="4870" width="15.75" style="78" customWidth="1"/>
    <col min="4871" max="4875" width="9" style="78"/>
    <col min="4876" max="4876" width="10.625" style="78" customWidth="1"/>
    <col min="4877" max="5120" width="9" style="78"/>
    <col min="5121" max="5123" width="5.375" style="78" customWidth="1"/>
    <col min="5124" max="5124" width="47.25" style="78" customWidth="1"/>
    <col min="5125" max="5125" width="15.5" style="78" customWidth="1"/>
    <col min="5126" max="5126" width="15.75" style="78" customWidth="1"/>
    <col min="5127" max="5131" width="9" style="78"/>
    <col min="5132" max="5132" width="10.625" style="78" customWidth="1"/>
    <col min="5133" max="5376" width="9" style="78"/>
    <col min="5377" max="5379" width="5.375" style="78" customWidth="1"/>
    <col min="5380" max="5380" width="47.25" style="78" customWidth="1"/>
    <col min="5381" max="5381" width="15.5" style="78" customWidth="1"/>
    <col min="5382" max="5382" width="15.75" style="78" customWidth="1"/>
    <col min="5383" max="5387" width="9" style="78"/>
    <col min="5388" max="5388" width="10.625" style="78" customWidth="1"/>
    <col min="5389" max="5632" width="9" style="78"/>
    <col min="5633" max="5635" width="5.375" style="78" customWidth="1"/>
    <col min="5636" max="5636" width="47.25" style="78" customWidth="1"/>
    <col min="5637" max="5637" width="15.5" style="78" customWidth="1"/>
    <col min="5638" max="5638" width="15.75" style="78" customWidth="1"/>
    <col min="5639" max="5643" width="9" style="78"/>
    <col min="5644" max="5644" width="10.625" style="78" customWidth="1"/>
    <col min="5645" max="5888" width="9" style="78"/>
    <col min="5889" max="5891" width="5.375" style="78" customWidth="1"/>
    <col min="5892" max="5892" width="47.25" style="78" customWidth="1"/>
    <col min="5893" max="5893" width="15.5" style="78" customWidth="1"/>
    <col min="5894" max="5894" width="15.75" style="78" customWidth="1"/>
    <col min="5895" max="5899" width="9" style="78"/>
    <col min="5900" max="5900" width="10.625" style="78" customWidth="1"/>
    <col min="5901" max="6144" width="9" style="78"/>
    <col min="6145" max="6147" width="5.375" style="78" customWidth="1"/>
    <col min="6148" max="6148" width="47.25" style="78" customWidth="1"/>
    <col min="6149" max="6149" width="15.5" style="78" customWidth="1"/>
    <col min="6150" max="6150" width="15.75" style="78" customWidth="1"/>
    <col min="6151" max="6155" width="9" style="78"/>
    <col min="6156" max="6156" width="10.625" style="78" customWidth="1"/>
    <col min="6157" max="6400" width="9" style="78"/>
    <col min="6401" max="6403" width="5.375" style="78" customWidth="1"/>
    <col min="6404" max="6404" width="47.25" style="78" customWidth="1"/>
    <col min="6405" max="6405" width="15.5" style="78" customWidth="1"/>
    <col min="6406" max="6406" width="15.75" style="78" customWidth="1"/>
    <col min="6407" max="6411" width="9" style="78"/>
    <col min="6412" max="6412" width="10.625" style="78" customWidth="1"/>
    <col min="6413" max="6656" width="9" style="78"/>
    <col min="6657" max="6659" width="5.375" style="78" customWidth="1"/>
    <col min="6660" max="6660" width="47.25" style="78" customWidth="1"/>
    <col min="6661" max="6661" width="15.5" style="78" customWidth="1"/>
    <col min="6662" max="6662" width="15.75" style="78" customWidth="1"/>
    <col min="6663" max="6667" width="9" style="78"/>
    <col min="6668" max="6668" width="10.625" style="78" customWidth="1"/>
    <col min="6669" max="6912" width="9" style="78"/>
    <col min="6913" max="6915" width="5.375" style="78" customWidth="1"/>
    <col min="6916" max="6916" width="47.25" style="78" customWidth="1"/>
    <col min="6917" max="6917" width="15.5" style="78" customWidth="1"/>
    <col min="6918" max="6918" width="15.75" style="78" customWidth="1"/>
    <col min="6919" max="6923" width="9" style="78"/>
    <col min="6924" max="6924" width="10.625" style="78" customWidth="1"/>
    <col min="6925" max="7168" width="9" style="78"/>
    <col min="7169" max="7171" width="5.375" style="78" customWidth="1"/>
    <col min="7172" max="7172" width="47.25" style="78" customWidth="1"/>
    <col min="7173" max="7173" width="15.5" style="78" customWidth="1"/>
    <col min="7174" max="7174" width="15.75" style="78" customWidth="1"/>
    <col min="7175" max="7179" width="9" style="78"/>
    <col min="7180" max="7180" width="10.625" style="78" customWidth="1"/>
    <col min="7181" max="7424" width="9" style="78"/>
    <col min="7425" max="7427" width="5.375" style="78" customWidth="1"/>
    <col min="7428" max="7428" width="47.25" style="78" customWidth="1"/>
    <col min="7429" max="7429" width="15.5" style="78" customWidth="1"/>
    <col min="7430" max="7430" width="15.75" style="78" customWidth="1"/>
    <col min="7431" max="7435" width="9" style="78"/>
    <col min="7436" max="7436" width="10.625" style="78" customWidth="1"/>
    <col min="7437" max="7680" width="9" style="78"/>
    <col min="7681" max="7683" width="5.375" style="78" customWidth="1"/>
    <col min="7684" max="7684" width="47.25" style="78" customWidth="1"/>
    <col min="7685" max="7685" width="15.5" style="78" customWidth="1"/>
    <col min="7686" max="7686" width="15.75" style="78" customWidth="1"/>
    <col min="7687" max="7691" width="9" style="78"/>
    <col min="7692" max="7692" width="10.625" style="78" customWidth="1"/>
    <col min="7693" max="7936" width="9" style="78"/>
    <col min="7937" max="7939" width="5.375" style="78" customWidth="1"/>
    <col min="7940" max="7940" width="47.25" style="78" customWidth="1"/>
    <col min="7941" max="7941" width="15.5" style="78" customWidth="1"/>
    <col min="7942" max="7942" width="15.75" style="78" customWidth="1"/>
    <col min="7943" max="7947" width="9" style="78"/>
    <col min="7948" max="7948" width="10.625" style="78" customWidth="1"/>
    <col min="7949" max="8192" width="9" style="78"/>
    <col min="8193" max="8195" width="5.375" style="78" customWidth="1"/>
    <col min="8196" max="8196" width="47.25" style="78" customWidth="1"/>
    <col min="8197" max="8197" width="15.5" style="78" customWidth="1"/>
    <col min="8198" max="8198" width="15.75" style="78" customWidth="1"/>
    <col min="8199" max="8203" width="9" style="78"/>
    <col min="8204" max="8204" width="10.625" style="78" customWidth="1"/>
    <col min="8205" max="8448" width="9" style="78"/>
    <col min="8449" max="8451" width="5.375" style="78" customWidth="1"/>
    <col min="8452" max="8452" width="47.25" style="78" customWidth="1"/>
    <col min="8453" max="8453" width="15.5" style="78" customWidth="1"/>
    <col min="8454" max="8454" width="15.75" style="78" customWidth="1"/>
    <col min="8455" max="8459" width="9" style="78"/>
    <col min="8460" max="8460" width="10.625" style="78" customWidth="1"/>
    <col min="8461" max="8704" width="9" style="78"/>
    <col min="8705" max="8707" width="5.375" style="78" customWidth="1"/>
    <col min="8708" max="8708" width="47.25" style="78" customWidth="1"/>
    <col min="8709" max="8709" width="15.5" style="78" customWidth="1"/>
    <col min="8710" max="8710" width="15.75" style="78" customWidth="1"/>
    <col min="8711" max="8715" width="9" style="78"/>
    <col min="8716" max="8716" width="10.625" style="78" customWidth="1"/>
    <col min="8717" max="8960" width="9" style="78"/>
    <col min="8961" max="8963" width="5.375" style="78" customWidth="1"/>
    <col min="8964" max="8964" width="47.25" style="78" customWidth="1"/>
    <col min="8965" max="8965" width="15.5" style="78" customWidth="1"/>
    <col min="8966" max="8966" width="15.75" style="78" customWidth="1"/>
    <col min="8967" max="8971" width="9" style="78"/>
    <col min="8972" max="8972" width="10.625" style="78" customWidth="1"/>
    <col min="8973" max="9216" width="9" style="78"/>
    <col min="9217" max="9219" width="5.375" style="78" customWidth="1"/>
    <col min="9220" max="9220" width="47.25" style="78" customWidth="1"/>
    <col min="9221" max="9221" width="15.5" style="78" customWidth="1"/>
    <col min="9222" max="9222" width="15.75" style="78" customWidth="1"/>
    <col min="9223" max="9227" width="9" style="78"/>
    <col min="9228" max="9228" width="10.625" style="78" customWidth="1"/>
    <col min="9229" max="9472" width="9" style="78"/>
    <col min="9473" max="9475" width="5.375" style="78" customWidth="1"/>
    <col min="9476" max="9476" width="47.25" style="78" customWidth="1"/>
    <col min="9477" max="9477" width="15.5" style="78" customWidth="1"/>
    <col min="9478" max="9478" width="15.75" style="78" customWidth="1"/>
    <col min="9479" max="9483" width="9" style="78"/>
    <col min="9484" max="9484" width="10.625" style="78" customWidth="1"/>
    <col min="9485" max="9728" width="9" style="78"/>
    <col min="9729" max="9731" width="5.375" style="78" customWidth="1"/>
    <col min="9732" max="9732" width="47.25" style="78" customWidth="1"/>
    <col min="9733" max="9733" width="15.5" style="78" customWidth="1"/>
    <col min="9734" max="9734" width="15.75" style="78" customWidth="1"/>
    <col min="9735" max="9739" width="9" style="78"/>
    <col min="9740" max="9740" width="10.625" style="78" customWidth="1"/>
    <col min="9741" max="9984" width="9" style="78"/>
    <col min="9985" max="9987" width="5.375" style="78" customWidth="1"/>
    <col min="9988" max="9988" width="47.25" style="78" customWidth="1"/>
    <col min="9989" max="9989" width="15.5" style="78" customWidth="1"/>
    <col min="9990" max="9990" width="15.75" style="78" customWidth="1"/>
    <col min="9991" max="9995" width="9" style="78"/>
    <col min="9996" max="9996" width="10.625" style="78" customWidth="1"/>
    <col min="9997" max="10240" width="9" style="78"/>
    <col min="10241" max="10243" width="5.375" style="78" customWidth="1"/>
    <col min="10244" max="10244" width="47.25" style="78" customWidth="1"/>
    <col min="10245" max="10245" width="15.5" style="78" customWidth="1"/>
    <col min="10246" max="10246" width="15.75" style="78" customWidth="1"/>
    <col min="10247" max="10251" width="9" style="78"/>
    <col min="10252" max="10252" width="10.625" style="78" customWidth="1"/>
    <col min="10253" max="10496" width="9" style="78"/>
    <col min="10497" max="10499" width="5.375" style="78" customWidth="1"/>
    <col min="10500" max="10500" width="47.25" style="78" customWidth="1"/>
    <col min="10501" max="10501" width="15.5" style="78" customWidth="1"/>
    <col min="10502" max="10502" width="15.75" style="78" customWidth="1"/>
    <col min="10503" max="10507" width="9" style="78"/>
    <col min="10508" max="10508" width="10.625" style="78" customWidth="1"/>
    <col min="10509" max="10752" width="9" style="78"/>
    <col min="10753" max="10755" width="5.375" style="78" customWidth="1"/>
    <col min="10756" max="10756" width="47.25" style="78" customWidth="1"/>
    <col min="10757" max="10757" width="15.5" style="78" customWidth="1"/>
    <col min="10758" max="10758" width="15.75" style="78" customWidth="1"/>
    <col min="10759" max="10763" width="9" style="78"/>
    <col min="10764" max="10764" width="10.625" style="78" customWidth="1"/>
    <col min="10765" max="11008" width="9" style="78"/>
    <col min="11009" max="11011" width="5.375" style="78" customWidth="1"/>
    <col min="11012" max="11012" width="47.25" style="78" customWidth="1"/>
    <col min="11013" max="11013" width="15.5" style="78" customWidth="1"/>
    <col min="11014" max="11014" width="15.75" style="78" customWidth="1"/>
    <col min="11015" max="11019" width="9" style="78"/>
    <col min="11020" max="11020" width="10.625" style="78" customWidth="1"/>
    <col min="11021" max="11264" width="9" style="78"/>
    <col min="11265" max="11267" width="5.375" style="78" customWidth="1"/>
    <col min="11268" max="11268" width="47.25" style="78" customWidth="1"/>
    <col min="11269" max="11269" width="15.5" style="78" customWidth="1"/>
    <col min="11270" max="11270" width="15.75" style="78" customWidth="1"/>
    <col min="11271" max="11275" width="9" style="78"/>
    <col min="11276" max="11276" width="10.625" style="78" customWidth="1"/>
    <col min="11277" max="11520" width="9" style="78"/>
    <col min="11521" max="11523" width="5.375" style="78" customWidth="1"/>
    <col min="11524" max="11524" width="47.25" style="78" customWidth="1"/>
    <col min="11525" max="11525" width="15.5" style="78" customWidth="1"/>
    <col min="11526" max="11526" width="15.75" style="78" customWidth="1"/>
    <col min="11527" max="11531" width="9" style="78"/>
    <col min="11532" max="11532" width="10.625" style="78" customWidth="1"/>
    <col min="11533" max="11776" width="9" style="78"/>
    <col min="11777" max="11779" width="5.375" style="78" customWidth="1"/>
    <col min="11780" max="11780" width="47.25" style="78" customWidth="1"/>
    <col min="11781" max="11781" width="15.5" style="78" customWidth="1"/>
    <col min="11782" max="11782" width="15.75" style="78" customWidth="1"/>
    <col min="11783" max="11787" width="9" style="78"/>
    <col min="11788" max="11788" width="10.625" style="78" customWidth="1"/>
    <col min="11789" max="12032" width="9" style="78"/>
    <col min="12033" max="12035" width="5.375" style="78" customWidth="1"/>
    <col min="12036" max="12036" width="47.25" style="78" customWidth="1"/>
    <col min="12037" max="12037" width="15.5" style="78" customWidth="1"/>
    <col min="12038" max="12038" width="15.75" style="78" customWidth="1"/>
    <col min="12039" max="12043" width="9" style="78"/>
    <col min="12044" max="12044" width="10.625" style="78" customWidth="1"/>
    <col min="12045" max="12288" width="9" style="78"/>
    <col min="12289" max="12291" width="5.375" style="78" customWidth="1"/>
    <col min="12292" max="12292" width="47.25" style="78" customWidth="1"/>
    <col min="12293" max="12293" width="15.5" style="78" customWidth="1"/>
    <col min="12294" max="12294" width="15.75" style="78" customWidth="1"/>
    <col min="12295" max="12299" width="9" style="78"/>
    <col min="12300" max="12300" width="10.625" style="78" customWidth="1"/>
    <col min="12301" max="12544" width="9" style="78"/>
    <col min="12545" max="12547" width="5.375" style="78" customWidth="1"/>
    <col min="12548" max="12548" width="47.25" style="78" customWidth="1"/>
    <col min="12549" max="12549" width="15.5" style="78" customWidth="1"/>
    <col min="12550" max="12550" width="15.75" style="78" customWidth="1"/>
    <col min="12551" max="12555" width="9" style="78"/>
    <col min="12556" max="12556" width="10.625" style="78" customWidth="1"/>
    <col min="12557" max="12800" width="9" style="78"/>
    <col min="12801" max="12803" width="5.375" style="78" customWidth="1"/>
    <col min="12804" max="12804" width="47.25" style="78" customWidth="1"/>
    <col min="12805" max="12805" width="15.5" style="78" customWidth="1"/>
    <col min="12806" max="12806" width="15.75" style="78" customWidth="1"/>
    <col min="12807" max="12811" width="9" style="78"/>
    <col min="12812" max="12812" width="10.625" style="78" customWidth="1"/>
    <col min="12813" max="13056" width="9" style="78"/>
    <col min="13057" max="13059" width="5.375" style="78" customWidth="1"/>
    <col min="13060" max="13060" width="47.25" style="78" customWidth="1"/>
    <col min="13061" max="13061" width="15.5" style="78" customWidth="1"/>
    <col min="13062" max="13062" width="15.75" style="78" customWidth="1"/>
    <col min="13063" max="13067" width="9" style="78"/>
    <col min="13068" max="13068" width="10.625" style="78" customWidth="1"/>
    <col min="13069" max="13312" width="9" style="78"/>
    <col min="13313" max="13315" width="5.375" style="78" customWidth="1"/>
    <col min="13316" max="13316" width="47.25" style="78" customWidth="1"/>
    <col min="13317" max="13317" width="15.5" style="78" customWidth="1"/>
    <col min="13318" max="13318" width="15.75" style="78" customWidth="1"/>
    <col min="13319" max="13323" width="9" style="78"/>
    <col min="13324" max="13324" width="10.625" style="78" customWidth="1"/>
    <col min="13325" max="13568" width="9" style="78"/>
    <col min="13569" max="13571" width="5.375" style="78" customWidth="1"/>
    <col min="13572" max="13572" width="47.25" style="78" customWidth="1"/>
    <col min="13573" max="13573" width="15.5" style="78" customWidth="1"/>
    <col min="13574" max="13574" width="15.75" style="78" customWidth="1"/>
    <col min="13575" max="13579" width="9" style="78"/>
    <col min="13580" max="13580" width="10.625" style="78" customWidth="1"/>
    <col min="13581" max="13824" width="9" style="78"/>
    <col min="13825" max="13827" width="5.375" style="78" customWidth="1"/>
    <col min="13828" max="13828" width="47.25" style="78" customWidth="1"/>
    <col min="13829" max="13829" width="15.5" style="78" customWidth="1"/>
    <col min="13830" max="13830" width="15.75" style="78" customWidth="1"/>
    <col min="13831" max="13835" width="9" style="78"/>
    <col min="13836" max="13836" width="10.625" style="78" customWidth="1"/>
    <col min="13837" max="14080" width="9" style="78"/>
    <col min="14081" max="14083" width="5.375" style="78" customWidth="1"/>
    <col min="14084" max="14084" width="47.25" style="78" customWidth="1"/>
    <col min="14085" max="14085" width="15.5" style="78" customWidth="1"/>
    <col min="14086" max="14086" width="15.75" style="78" customWidth="1"/>
    <col min="14087" max="14091" width="9" style="78"/>
    <col min="14092" max="14092" width="10.625" style="78" customWidth="1"/>
    <col min="14093" max="14336" width="9" style="78"/>
    <col min="14337" max="14339" width="5.375" style="78" customWidth="1"/>
    <col min="14340" max="14340" width="47.25" style="78" customWidth="1"/>
    <col min="14341" max="14341" width="15.5" style="78" customWidth="1"/>
    <col min="14342" max="14342" width="15.75" style="78" customWidth="1"/>
    <col min="14343" max="14347" width="9" style="78"/>
    <col min="14348" max="14348" width="10.625" style="78" customWidth="1"/>
    <col min="14349" max="14592" width="9" style="78"/>
    <col min="14593" max="14595" width="5.375" style="78" customWidth="1"/>
    <col min="14596" max="14596" width="47.25" style="78" customWidth="1"/>
    <col min="14597" max="14597" width="15.5" style="78" customWidth="1"/>
    <col min="14598" max="14598" width="15.75" style="78" customWidth="1"/>
    <col min="14599" max="14603" width="9" style="78"/>
    <col min="14604" max="14604" width="10.625" style="78" customWidth="1"/>
    <col min="14605" max="14848" width="9" style="78"/>
    <col min="14849" max="14851" width="5.375" style="78" customWidth="1"/>
    <col min="14852" max="14852" width="47.25" style="78" customWidth="1"/>
    <col min="14853" max="14853" width="15.5" style="78" customWidth="1"/>
    <col min="14854" max="14854" width="15.75" style="78" customWidth="1"/>
    <col min="14855" max="14859" width="9" style="78"/>
    <col min="14860" max="14860" width="10.625" style="78" customWidth="1"/>
    <col min="14861" max="15104" width="9" style="78"/>
    <col min="15105" max="15107" width="5.375" style="78" customWidth="1"/>
    <col min="15108" max="15108" width="47.25" style="78" customWidth="1"/>
    <col min="15109" max="15109" width="15.5" style="78" customWidth="1"/>
    <col min="15110" max="15110" width="15.75" style="78" customWidth="1"/>
    <col min="15111" max="15115" width="9" style="78"/>
    <col min="15116" max="15116" width="10.625" style="78" customWidth="1"/>
    <col min="15117" max="15360" width="9" style="78"/>
    <col min="15361" max="15363" width="5.375" style="78" customWidth="1"/>
    <col min="15364" max="15364" width="47.25" style="78" customWidth="1"/>
    <col min="15365" max="15365" width="15.5" style="78" customWidth="1"/>
    <col min="15366" max="15366" width="15.75" style="78" customWidth="1"/>
    <col min="15367" max="15371" width="9" style="78"/>
    <col min="15372" max="15372" width="10.625" style="78" customWidth="1"/>
    <col min="15373" max="15616" width="9" style="78"/>
    <col min="15617" max="15619" width="5.375" style="78" customWidth="1"/>
    <col min="15620" max="15620" width="47.25" style="78" customWidth="1"/>
    <col min="15621" max="15621" width="15.5" style="78" customWidth="1"/>
    <col min="15622" max="15622" width="15.75" style="78" customWidth="1"/>
    <col min="15623" max="15627" width="9" style="78"/>
    <col min="15628" max="15628" width="10.625" style="78" customWidth="1"/>
    <col min="15629" max="15872" width="9" style="78"/>
    <col min="15873" max="15875" width="5.375" style="78" customWidth="1"/>
    <col min="15876" max="15876" width="47.25" style="78" customWidth="1"/>
    <col min="15877" max="15877" width="15.5" style="78" customWidth="1"/>
    <col min="15878" max="15878" width="15.75" style="78" customWidth="1"/>
    <col min="15879" max="15883" width="9" style="78"/>
    <col min="15884" max="15884" width="10.625" style="78" customWidth="1"/>
    <col min="15885" max="16128" width="9" style="78"/>
    <col min="16129" max="16131" width="5.375" style="78" customWidth="1"/>
    <col min="16132" max="16132" width="47.25" style="78" customWidth="1"/>
    <col min="16133" max="16133" width="15.5" style="78" customWidth="1"/>
    <col min="16134" max="16134" width="15.75" style="78" customWidth="1"/>
    <col min="16135" max="16139" width="9" style="78"/>
    <col min="16140" max="16140" width="10.625" style="78" customWidth="1"/>
    <col min="16141" max="16384" width="9" style="78"/>
  </cols>
  <sheetData>
    <row r="1" spans="1:13" ht="17.25">
      <c r="A1" s="77"/>
      <c r="B1" s="77"/>
      <c r="C1" s="77"/>
      <c r="D1" s="77"/>
      <c r="E1" s="110"/>
      <c r="F1" s="162" t="s">
        <v>54</v>
      </c>
      <c r="G1" s="162"/>
    </row>
    <row r="2" spans="1:13" ht="17.25" customHeight="1">
      <c r="A2" s="77"/>
      <c r="B2" s="77"/>
      <c r="C2" s="77"/>
      <c r="D2" s="77"/>
      <c r="E2" s="162" t="s">
        <v>86</v>
      </c>
      <c r="F2" s="162"/>
      <c r="G2" s="162"/>
    </row>
    <row r="3" spans="1:13" ht="17.25" customHeight="1">
      <c r="A3" s="77"/>
      <c r="B3" s="77"/>
      <c r="C3" s="77"/>
      <c r="D3" s="77"/>
      <c r="E3" s="77"/>
      <c r="F3" s="162" t="s">
        <v>41</v>
      </c>
      <c r="G3" s="162"/>
    </row>
    <row r="4" spans="1:13">
      <c r="A4" s="79"/>
      <c r="B4" s="79"/>
      <c r="C4" s="79"/>
      <c r="D4" s="80"/>
      <c r="E4" s="80"/>
      <c r="F4" s="80"/>
      <c r="G4" s="79"/>
    </row>
    <row r="5" spans="1:13" s="81" customFormat="1" ht="75" customHeight="1">
      <c r="A5" s="163" t="s">
        <v>84</v>
      </c>
      <c r="B5" s="163"/>
      <c r="C5" s="163"/>
      <c r="D5" s="163"/>
      <c r="E5" s="163"/>
      <c r="F5" s="163"/>
      <c r="G5" s="163"/>
    </row>
    <row r="6" spans="1:13" s="81" customFormat="1" ht="6.75" customHeight="1">
      <c r="A6" s="82"/>
      <c r="B6" s="82"/>
      <c r="C6" s="82"/>
      <c r="D6" s="83"/>
      <c r="E6" s="83"/>
      <c r="F6" s="83"/>
      <c r="G6" s="82"/>
    </row>
    <row r="7" spans="1:13" s="81" customFormat="1" ht="21.75" customHeight="1">
      <c r="A7" s="84"/>
      <c r="B7" s="84"/>
      <c r="C7" s="84"/>
      <c r="D7" s="84"/>
      <c r="E7" s="84"/>
      <c r="F7" s="84"/>
      <c r="G7" s="85" t="s">
        <v>71</v>
      </c>
      <c r="H7" s="86"/>
    </row>
    <row r="8" spans="1:13" s="81" customFormat="1" ht="102" customHeight="1">
      <c r="A8" s="164" t="s">
        <v>72</v>
      </c>
      <c r="B8" s="164" t="s">
        <v>73</v>
      </c>
      <c r="C8" s="164" t="s">
        <v>74</v>
      </c>
      <c r="D8" s="166" t="s">
        <v>75</v>
      </c>
      <c r="E8" s="167" t="s">
        <v>76</v>
      </c>
      <c r="F8" s="168"/>
      <c r="G8" s="169"/>
      <c r="H8" s="87"/>
    </row>
    <row r="9" spans="1:13" s="81" customFormat="1" ht="37.5" customHeight="1">
      <c r="A9" s="165"/>
      <c r="B9" s="165"/>
      <c r="C9" s="165"/>
      <c r="D9" s="166"/>
      <c r="E9" s="109" t="s">
        <v>85</v>
      </c>
      <c r="F9" s="90" t="s">
        <v>77</v>
      </c>
      <c r="G9" s="90" t="s">
        <v>78</v>
      </c>
    </row>
    <row r="10" spans="1:13" s="81" customFormat="1" ht="22.5" customHeight="1">
      <c r="A10" s="90"/>
      <c r="B10" s="90"/>
      <c r="C10" s="90"/>
      <c r="D10" s="90" t="s">
        <v>79</v>
      </c>
      <c r="E10" s="92"/>
      <c r="F10" s="95"/>
      <c r="G10" s="95">
        <f>SUM(G12)</f>
        <v>2.9103830456733704E-11</v>
      </c>
      <c r="L10" s="88"/>
      <c r="M10" s="88"/>
    </row>
    <row r="11" spans="1:13" s="81" customFormat="1">
      <c r="A11" s="90"/>
      <c r="B11" s="90"/>
      <c r="C11" s="90"/>
      <c r="D11" s="93" t="s">
        <v>2</v>
      </c>
      <c r="E11" s="91"/>
      <c r="F11" s="112"/>
      <c r="G11" s="95"/>
      <c r="L11" s="88"/>
      <c r="M11" s="88"/>
    </row>
    <row r="12" spans="1:13" s="81" customFormat="1" ht="24.75" customHeight="1">
      <c r="A12" s="94" t="s">
        <v>62</v>
      </c>
      <c r="B12" s="94"/>
      <c r="C12" s="94"/>
      <c r="D12" s="90" t="s">
        <v>61</v>
      </c>
      <c r="E12" s="91"/>
      <c r="F12" s="112"/>
      <c r="G12" s="95">
        <f>+G14</f>
        <v>2.9103830456733704E-11</v>
      </c>
      <c r="L12" s="88"/>
      <c r="M12" s="88"/>
    </row>
    <row r="13" spans="1:13" s="81" customFormat="1">
      <c r="A13" s="96"/>
      <c r="B13" s="96"/>
      <c r="C13" s="96"/>
      <c r="D13" s="97" t="s">
        <v>2</v>
      </c>
      <c r="E13" s="98"/>
      <c r="F13" s="113"/>
      <c r="G13" s="99"/>
    </row>
    <row r="14" spans="1:13" s="81" customFormat="1" ht="40.5" customHeight="1">
      <c r="A14" s="96"/>
      <c r="B14" s="100" t="s">
        <v>63</v>
      </c>
      <c r="C14" s="96"/>
      <c r="D14" s="101" t="s">
        <v>80</v>
      </c>
      <c r="E14" s="102"/>
      <c r="F14" s="112"/>
      <c r="G14" s="95">
        <f t="shared" ref="G14:G16" si="0">G15</f>
        <v>2.9103830456733704E-11</v>
      </c>
    </row>
    <row r="15" spans="1:13" s="81" customFormat="1" ht="25.5" customHeight="1">
      <c r="A15" s="96"/>
      <c r="B15" s="96"/>
      <c r="C15" s="96" t="s">
        <v>63</v>
      </c>
      <c r="D15" s="101" t="s">
        <v>64</v>
      </c>
      <c r="E15" s="102"/>
      <c r="F15" s="112"/>
      <c r="G15" s="95">
        <f t="shared" si="0"/>
        <v>2.9103830456733704E-11</v>
      </c>
    </row>
    <row r="16" spans="1:13" s="89" customFormat="1" ht="24" customHeight="1">
      <c r="A16" s="103"/>
      <c r="B16" s="103"/>
      <c r="C16" s="104"/>
      <c r="D16" s="105" t="s">
        <v>65</v>
      </c>
      <c r="E16" s="102"/>
      <c r="F16" s="112"/>
      <c r="G16" s="95">
        <f t="shared" si="0"/>
        <v>2.9103830456733704E-11</v>
      </c>
    </row>
    <row r="17" spans="1:7" s="81" customFormat="1" ht="24.75" customHeight="1">
      <c r="A17" s="100"/>
      <c r="B17" s="100"/>
      <c r="C17" s="100"/>
      <c r="D17" s="106" t="s">
        <v>50</v>
      </c>
      <c r="E17" s="102"/>
      <c r="F17" s="112"/>
      <c r="G17" s="95">
        <f>SUM(G19:G23)*-1</f>
        <v>2.9103830456733704E-11</v>
      </c>
    </row>
    <row r="18" spans="1:7" s="81" customFormat="1" ht="37.5" customHeight="1">
      <c r="A18" s="96"/>
      <c r="B18" s="96"/>
      <c r="C18" s="96"/>
      <c r="D18" s="97" t="s">
        <v>81</v>
      </c>
      <c r="E18" s="98"/>
      <c r="F18" s="98"/>
      <c r="G18" s="99"/>
    </row>
    <row r="19" spans="1:7" s="81" customFormat="1" ht="22.5" customHeight="1">
      <c r="A19" s="96"/>
      <c r="B19" s="96"/>
      <c r="C19" s="100"/>
      <c r="D19" s="107" t="s">
        <v>119</v>
      </c>
      <c r="E19" s="108"/>
      <c r="F19" s="108"/>
      <c r="G19" s="108">
        <f>SUM('12.'!G12)</f>
        <v>-30780</v>
      </c>
    </row>
    <row r="20" spans="1:7" s="81" customFormat="1" ht="23.25" customHeight="1">
      <c r="A20" s="96"/>
      <c r="B20" s="96"/>
      <c r="C20" s="100"/>
      <c r="D20" s="107" t="s">
        <v>107</v>
      </c>
      <c r="E20" s="108"/>
      <c r="F20" s="108"/>
      <c r="G20" s="108">
        <f>SUM('12.'!G13:G23)</f>
        <v>-29031.991600000001</v>
      </c>
    </row>
    <row r="21" spans="1:7" s="81" customFormat="1" ht="22.5" customHeight="1">
      <c r="A21" s="96"/>
      <c r="B21" s="96"/>
      <c r="C21" s="100"/>
      <c r="D21" s="107" t="s">
        <v>82</v>
      </c>
      <c r="E21" s="108"/>
      <c r="F21" s="108"/>
      <c r="G21" s="108">
        <f>SUM('12.'!G24)</f>
        <v>246418.5019</v>
      </c>
    </row>
    <row r="22" spans="1:7" s="81" customFormat="1" ht="22.5" customHeight="1">
      <c r="A22" s="96"/>
      <c r="B22" s="96"/>
      <c r="C22" s="100"/>
      <c r="D22" s="107" t="s">
        <v>83</v>
      </c>
      <c r="E22" s="111"/>
      <c r="F22" s="108"/>
      <c r="G22" s="108">
        <f>SUM('12.'!G25)</f>
        <v>-159606.51030000002</v>
      </c>
    </row>
    <row r="23" spans="1:7" s="81" customFormat="1" ht="22.5" customHeight="1">
      <c r="A23" s="96"/>
      <c r="B23" s="96"/>
      <c r="C23" s="100"/>
      <c r="D23" s="107" t="s">
        <v>87</v>
      </c>
      <c r="E23" s="111"/>
      <c r="F23" s="108"/>
      <c r="G23" s="108">
        <f>SUM('12.'!G26)</f>
        <v>-27000</v>
      </c>
    </row>
  </sheetData>
  <mergeCells count="9">
    <mergeCell ref="F1:G1"/>
    <mergeCell ref="E2:G2"/>
    <mergeCell ref="F3:G3"/>
    <mergeCell ref="A5:G5"/>
    <mergeCell ref="A8:A9"/>
    <mergeCell ref="B8:B9"/>
    <mergeCell ref="C8:C9"/>
    <mergeCell ref="D8:D9"/>
    <mergeCell ref="E8:G8"/>
  </mergeCells>
  <pageMargins left="0.69" right="0.26" top="0.52" bottom="0.51" header="0.17" footer="0.24"/>
  <pageSetup paperSize="9" scale="90" firstPageNumber="5" orientation="portrait" useFirstPageNumber="1" horizontalDpi="4294967294" verticalDpi="4294967294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P41"/>
  <sheetViews>
    <sheetView showZeros="0" topLeftCell="A42" zoomScaleNormal="70" workbookViewId="0">
      <selection activeCell="B56" sqref="B56"/>
    </sheetView>
  </sheetViews>
  <sheetFormatPr defaultColWidth="8" defaultRowHeight="15" outlineLevelCol="1"/>
  <cols>
    <col min="1" max="1" width="12.375" style="2" bestFit="1" customWidth="1" outlineLevel="1"/>
    <col min="2" max="2" width="26.25" style="2" customWidth="1" outlineLevel="1"/>
    <col min="3" max="3" width="9" style="4" bestFit="1" customWidth="1"/>
    <col min="4" max="4" width="9.25" style="4" bestFit="1" customWidth="1"/>
    <col min="5" max="5" width="15.625" style="2" customWidth="1"/>
    <col min="6" max="6" width="12.125" style="2" bestFit="1" customWidth="1"/>
    <col min="7" max="7" width="14.75" style="2" customWidth="1"/>
    <col min="8" max="8" width="8" style="2"/>
    <col min="9" max="9" width="10.125" style="2" bestFit="1" customWidth="1"/>
    <col min="10" max="243" width="8" style="2"/>
    <col min="244" max="244" width="12.375" style="2" bestFit="1" customWidth="1"/>
    <col min="245" max="245" width="26.25" style="2" customWidth="1"/>
    <col min="246" max="246" width="9" style="2" bestFit="1" customWidth="1"/>
    <col min="247" max="247" width="9.25" style="2" bestFit="1" customWidth="1"/>
    <col min="248" max="248" width="15" style="2" bestFit="1" customWidth="1"/>
    <col min="249" max="249" width="12.125" style="2" bestFit="1" customWidth="1"/>
    <col min="250" max="250" width="14.75" style="2" customWidth="1"/>
    <col min="251" max="251" width="9.625" style="2" bestFit="1" customWidth="1"/>
    <col min="252" max="252" width="10.125" style="2" bestFit="1" customWidth="1"/>
    <col min="253" max="499" width="8" style="2"/>
    <col min="500" max="500" width="12.375" style="2" bestFit="1" customWidth="1"/>
    <col min="501" max="501" width="26.25" style="2" customWidth="1"/>
    <col min="502" max="502" width="9" style="2" bestFit="1" customWidth="1"/>
    <col min="503" max="503" width="9.25" style="2" bestFit="1" customWidth="1"/>
    <col min="504" max="504" width="15" style="2" bestFit="1" customWidth="1"/>
    <col min="505" max="505" width="12.125" style="2" bestFit="1" customWidth="1"/>
    <col min="506" max="506" width="14.75" style="2" customWidth="1"/>
    <col min="507" max="507" width="9.625" style="2" bestFit="1" customWidth="1"/>
    <col min="508" max="508" width="10.125" style="2" bestFit="1" customWidth="1"/>
    <col min="509" max="755" width="8" style="2"/>
    <col min="756" max="756" width="12.375" style="2" bestFit="1" customWidth="1"/>
    <col min="757" max="757" width="26.25" style="2" customWidth="1"/>
    <col min="758" max="758" width="9" style="2" bestFit="1" customWidth="1"/>
    <col min="759" max="759" width="9.25" style="2" bestFit="1" customWidth="1"/>
    <col min="760" max="760" width="15" style="2" bestFit="1" customWidth="1"/>
    <col min="761" max="761" width="12.125" style="2" bestFit="1" customWidth="1"/>
    <col min="762" max="762" width="14.75" style="2" customWidth="1"/>
    <col min="763" max="763" width="9.625" style="2" bestFit="1" customWidth="1"/>
    <col min="764" max="764" width="10.125" style="2" bestFit="1" customWidth="1"/>
    <col min="765" max="1011" width="8" style="2"/>
    <col min="1012" max="1012" width="12.375" style="2" bestFit="1" customWidth="1"/>
    <col min="1013" max="1013" width="26.25" style="2" customWidth="1"/>
    <col min="1014" max="1014" width="9" style="2" bestFit="1" customWidth="1"/>
    <col min="1015" max="1015" width="9.25" style="2" bestFit="1" customWidth="1"/>
    <col min="1016" max="1016" width="15" style="2" bestFit="1" customWidth="1"/>
    <col min="1017" max="1017" width="12.125" style="2" bestFit="1" customWidth="1"/>
    <col min="1018" max="1018" width="14.75" style="2" customWidth="1"/>
    <col min="1019" max="1019" width="9.625" style="2" bestFit="1" customWidth="1"/>
    <col min="1020" max="1020" width="10.125" style="2" bestFit="1" customWidth="1"/>
    <col min="1021" max="1267" width="8" style="2"/>
    <col min="1268" max="1268" width="12.375" style="2" bestFit="1" customWidth="1"/>
    <col min="1269" max="1269" width="26.25" style="2" customWidth="1"/>
    <col min="1270" max="1270" width="9" style="2" bestFit="1" customWidth="1"/>
    <col min="1271" max="1271" width="9.25" style="2" bestFit="1" customWidth="1"/>
    <col min="1272" max="1272" width="15" style="2" bestFit="1" customWidth="1"/>
    <col min="1273" max="1273" width="12.125" style="2" bestFit="1" customWidth="1"/>
    <col min="1274" max="1274" width="14.75" style="2" customWidth="1"/>
    <col min="1275" max="1275" width="9.625" style="2" bestFit="1" customWidth="1"/>
    <col min="1276" max="1276" width="10.125" style="2" bestFit="1" customWidth="1"/>
    <col min="1277" max="1523" width="8" style="2"/>
    <col min="1524" max="1524" width="12.375" style="2" bestFit="1" customWidth="1"/>
    <col min="1525" max="1525" width="26.25" style="2" customWidth="1"/>
    <col min="1526" max="1526" width="9" style="2" bestFit="1" customWidth="1"/>
    <col min="1527" max="1527" width="9.25" style="2" bestFit="1" customWidth="1"/>
    <col min="1528" max="1528" width="15" style="2" bestFit="1" customWidth="1"/>
    <col min="1529" max="1529" width="12.125" style="2" bestFit="1" customWidth="1"/>
    <col min="1530" max="1530" width="14.75" style="2" customWidth="1"/>
    <col min="1531" max="1531" width="9.625" style="2" bestFit="1" customWidth="1"/>
    <col min="1532" max="1532" width="10.125" style="2" bestFit="1" customWidth="1"/>
    <col min="1533" max="1779" width="8" style="2"/>
    <col min="1780" max="1780" width="12.375" style="2" bestFit="1" customWidth="1"/>
    <col min="1781" max="1781" width="26.25" style="2" customWidth="1"/>
    <col min="1782" max="1782" width="9" style="2" bestFit="1" customWidth="1"/>
    <col min="1783" max="1783" width="9.25" style="2" bestFit="1" customWidth="1"/>
    <col min="1784" max="1784" width="15" style="2" bestFit="1" customWidth="1"/>
    <col min="1785" max="1785" width="12.125" style="2" bestFit="1" customWidth="1"/>
    <col min="1786" max="1786" width="14.75" style="2" customWidth="1"/>
    <col min="1787" max="1787" width="9.625" style="2" bestFit="1" customWidth="1"/>
    <col min="1788" max="1788" width="10.125" style="2" bestFit="1" customWidth="1"/>
    <col min="1789" max="2035" width="8" style="2"/>
    <col min="2036" max="2036" width="12.375" style="2" bestFit="1" customWidth="1"/>
    <col min="2037" max="2037" width="26.25" style="2" customWidth="1"/>
    <col min="2038" max="2038" width="9" style="2" bestFit="1" customWidth="1"/>
    <col min="2039" max="2039" width="9.25" style="2" bestFit="1" customWidth="1"/>
    <col min="2040" max="2040" width="15" style="2" bestFit="1" customWidth="1"/>
    <col min="2041" max="2041" width="12.125" style="2" bestFit="1" customWidth="1"/>
    <col min="2042" max="2042" width="14.75" style="2" customWidth="1"/>
    <col min="2043" max="2043" width="9.625" style="2" bestFit="1" customWidth="1"/>
    <col min="2044" max="2044" width="10.125" style="2" bestFit="1" customWidth="1"/>
    <col min="2045" max="2291" width="8" style="2"/>
    <col min="2292" max="2292" width="12.375" style="2" bestFit="1" customWidth="1"/>
    <col min="2293" max="2293" width="26.25" style="2" customWidth="1"/>
    <col min="2294" max="2294" width="9" style="2" bestFit="1" customWidth="1"/>
    <col min="2295" max="2295" width="9.25" style="2" bestFit="1" customWidth="1"/>
    <col min="2296" max="2296" width="15" style="2" bestFit="1" customWidth="1"/>
    <col min="2297" max="2297" width="12.125" style="2" bestFit="1" customWidth="1"/>
    <col min="2298" max="2298" width="14.75" style="2" customWidth="1"/>
    <col min="2299" max="2299" width="9.625" style="2" bestFit="1" customWidth="1"/>
    <col min="2300" max="2300" width="10.125" style="2" bestFit="1" customWidth="1"/>
    <col min="2301" max="2547" width="8" style="2"/>
    <col min="2548" max="2548" width="12.375" style="2" bestFit="1" customWidth="1"/>
    <col min="2549" max="2549" width="26.25" style="2" customWidth="1"/>
    <col min="2550" max="2550" width="9" style="2" bestFit="1" customWidth="1"/>
    <col min="2551" max="2551" width="9.25" style="2" bestFit="1" customWidth="1"/>
    <col min="2552" max="2552" width="15" style="2" bestFit="1" customWidth="1"/>
    <col min="2553" max="2553" width="12.125" style="2" bestFit="1" customWidth="1"/>
    <col min="2554" max="2554" width="14.75" style="2" customWidth="1"/>
    <col min="2555" max="2555" width="9.625" style="2" bestFit="1" customWidth="1"/>
    <col min="2556" max="2556" width="10.125" style="2" bestFit="1" customWidth="1"/>
    <col min="2557" max="2803" width="8" style="2"/>
    <col min="2804" max="2804" width="12.375" style="2" bestFit="1" customWidth="1"/>
    <col min="2805" max="2805" width="26.25" style="2" customWidth="1"/>
    <col min="2806" max="2806" width="9" style="2" bestFit="1" customWidth="1"/>
    <col min="2807" max="2807" width="9.25" style="2" bestFit="1" customWidth="1"/>
    <col min="2808" max="2808" width="15" style="2" bestFit="1" customWidth="1"/>
    <col min="2809" max="2809" width="12.125" style="2" bestFit="1" customWidth="1"/>
    <col min="2810" max="2810" width="14.75" style="2" customWidth="1"/>
    <col min="2811" max="2811" width="9.625" style="2" bestFit="1" customWidth="1"/>
    <col min="2812" max="2812" width="10.125" style="2" bestFit="1" customWidth="1"/>
    <col min="2813" max="3059" width="8" style="2"/>
    <col min="3060" max="3060" width="12.375" style="2" bestFit="1" customWidth="1"/>
    <col min="3061" max="3061" width="26.25" style="2" customWidth="1"/>
    <col min="3062" max="3062" width="9" style="2" bestFit="1" customWidth="1"/>
    <col min="3063" max="3063" width="9.25" style="2" bestFit="1" customWidth="1"/>
    <col min="3064" max="3064" width="15" style="2" bestFit="1" customWidth="1"/>
    <col min="3065" max="3065" width="12.125" style="2" bestFit="1" customWidth="1"/>
    <col min="3066" max="3066" width="14.75" style="2" customWidth="1"/>
    <col min="3067" max="3067" width="9.625" style="2" bestFit="1" customWidth="1"/>
    <col min="3068" max="3068" width="10.125" style="2" bestFit="1" customWidth="1"/>
    <col min="3069" max="3315" width="8" style="2"/>
    <col min="3316" max="3316" width="12.375" style="2" bestFit="1" customWidth="1"/>
    <col min="3317" max="3317" width="26.25" style="2" customWidth="1"/>
    <col min="3318" max="3318" width="9" style="2" bestFit="1" customWidth="1"/>
    <col min="3319" max="3319" width="9.25" style="2" bestFit="1" customWidth="1"/>
    <col min="3320" max="3320" width="15" style="2" bestFit="1" customWidth="1"/>
    <col min="3321" max="3321" width="12.125" style="2" bestFit="1" customWidth="1"/>
    <col min="3322" max="3322" width="14.75" style="2" customWidth="1"/>
    <col min="3323" max="3323" width="9.625" style="2" bestFit="1" customWidth="1"/>
    <col min="3324" max="3324" width="10.125" style="2" bestFit="1" customWidth="1"/>
    <col min="3325" max="3571" width="8" style="2"/>
    <col min="3572" max="3572" width="12.375" style="2" bestFit="1" customWidth="1"/>
    <col min="3573" max="3573" width="26.25" style="2" customWidth="1"/>
    <col min="3574" max="3574" width="9" style="2" bestFit="1" customWidth="1"/>
    <col min="3575" max="3575" width="9.25" style="2" bestFit="1" customWidth="1"/>
    <col min="3576" max="3576" width="15" style="2" bestFit="1" customWidth="1"/>
    <col min="3577" max="3577" width="12.125" style="2" bestFit="1" customWidth="1"/>
    <col min="3578" max="3578" width="14.75" style="2" customWidth="1"/>
    <col min="3579" max="3579" width="9.625" style="2" bestFit="1" customWidth="1"/>
    <col min="3580" max="3580" width="10.125" style="2" bestFit="1" customWidth="1"/>
    <col min="3581" max="3827" width="8" style="2"/>
    <col min="3828" max="3828" width="12.375" style="2" bestFit="1" customWidth="1"/>
    <col min="3829" max="3829" width="26.25" style="2" customWidth="1"/>
    <col min="3830" max="3830" width="9" style="2" bestFit="1" customWidth="1"/>
    <col min="3831" max="3831" width="9.25" style="2" bestFit="1" customWidth="1"/>
    <col min="3832" max="3832" width="15" style="2" bestFit="1" customWidth="1"/>
    <col min="3833" max="3833" width="12.125" style="2" bestFit="1" customWidth="1"/>
    <col min="3834" max="3834" width="14.75" style="2" customWidth="1"/>
    <col min="3835" max="3835" width="9.625" style="2" bestFit="1" customWidth="1"/>
    <col min="3836" max="3836" width="10.125" style="2" bestFit="1" customWidth="1"/>
    <col min="3837" max="4083" width="8" style="2"/>
    <col min="4084" max="4084" width="12.375" style="2" bestFit="1" customWidth="1"/>
    <col min="4085" max="4085" width="26.25" style="2" customWidth="1"/>
    <col min="4086" max="4086" width="9" style="2" bestFit="1" customWidth="1"/>
    <col min="4087" max="4087" width="9.25" style="2" bestFit="1" customWidth="1"/>
    <col min="4088" max="4088" width="15" style="2" bestFit="1" customWidth="1"/>
    <col min="4089" max="4089" width="12.125" style="2" bestFit="1" customWidth="1"/>
    <col min="4090" max="4090" width="14.75" style="2" customWidth="1"/>
    <col min="4091" max="4091" width="9.625" style="2" bestFit="1" customWidth="1"/>
    <col min="4092" max="4092" width="10.125" style="2" bestFit="1" customWidth="1"/>
    <col min="4093" max="4339" width="8" style="2"/>
    <col min="4340" max="4340" width="12.375" style="2" bestFit="1" customWidth="1"/>
    <col min="4341" max="4341" width="26.25" style="2" customWidth="1"/>
    <col min="4342" max="4342" width="9" style="2" bestFit="1" customWidth="1"/>
    <col min="4343" max="4343" width="9.25" style="2" bestFit="1" customWidth="1"/>
    <col min="4344" max="4344" width="15" style="2" bestFit="1" customWidth="1"/>
    <col min="4345" max="4345" width="12.125" style="2" bestFit="1" customWidth="1"/>
    <col min="4346" max="4346" width="14.75" style="2" customWidth="1"/>
    <col min="4347" max="4347" width="9.625" style="2" bestFit="1" customWidth="1"/>
    <col min="4348" max="4348" width="10.125" style="2" bestFit="1" customWidth="1"/>
    <col min="4349" max="4595" width="8" style="2"/>
    <col min="4596" max="4596" width="12.375" style="2" bestFit="1" customWidth="1"/>
    <col min="4597" max="4597" width="26.25" style="2" customWidth="1"/>
    <col min="4598" max="4598" width="9" style="2" bestFit="1" customWidth="1"/>
    <col min="4599" max="4599" width="9.25" style="2" bestFit="1" customWidth="1"/>
    <col min="4600" max="4600" width="15" style="2" bestFit="1" customWidth="1"/>
    <col min="4601" max="4601" width="12.125" style="2" bestFit="1" customWidth="1"/>
    <col min="4602" max="4602" width="14.75" style="2" customWidth="1"/>
    <col min="4603" max="4603" width="9.625" style="2" bestFit="1" customWidth="1"/>
    <col min="4604" max="4604" width="10.125" style="2" bestFit="1" customWidth="1"/>
    <col min="4605" max="4851" width="8" style="2"/>
    <col min="4852" max="4852" width="12.375" style="2" bestFit="1" customWidth="1"/>
    <col min="4853" max="4853" width="26.25" style="2" customWidth="1"/>
    <col min="4854" max="4854" width="9" style="2" bestFit="1" customWidth="1"/>
    <col min="4855" max="4855" width="9.25" style="2" bestFit="1" customWidth="1"/>
    <col min="4856" max="4856" width="15" style="2" bestFit="1" customWidth="1"/>
    <col min="4857" max="4857" width="12.125" style="2" bestFit="1" customWidth="1"/>
    <col min="4858" max="4858" width="14.75" style="2" customWidth="1"/>
    <col min="4859" max="4859" width="9.625" style="2" bestFit="1" customWidth="1"/>
    <col min="4860" max="4860" width="10.125" style="2" bestFit="1" customWidth="1"/>
    <col min="4861" max="5107" width="8" style="2"/>
    <col min="5108" max="5108" width="12.375" style="2" bestFit="1" customWidth="1"/>
    <col min="5109" max="5109" width="26.25" style="2" customWidth="1"/>
    <col min="5110" max="5110" width="9" style="2" bestFit="1" customWidth="1"/>
    <col min="5111" max="5111" width="9.25" style="2" bestFit="1" customWidth="1"/>
    <col min="5112" max="5112" width="15" style="2" bestFit="1" customWidth="1"/>
    <col min="5113" max="5113" width="12.125" style="2" bestFit="1" customWidth="1"/>
    <col min="5114" max="5114" width="14.75" style="2" customWidth="1"/>
    <col min="5115" max="5115" width="9.625" style="2" bestFit="1" customWidth="1"/>
    <col min="5116" max="5116" width="10.125" style="2" bestFit="1" customWidth="1"/>
    <col min="5117" max="5363" width="8" style="2"/>
    <col min="5364" max="5364" width="12.375" style="2" bestFit="1" customWidth="1"/>
    <col min="5365" max="5365" width="26.25" style="2" customWidth="1"/>
    <col min="5366" max="5366" width="9" style="2" bestFit="1" customWidth="1"/>
    <col min="5367" max="5367" width="9.25" style="2" bestFit="1" customWidth="1"/>
    <col min="5368" max="5368" width="15" style="2" bestFit="1" customWidth="1"/>
    <col min="5369" max="5369" width="12.125" style="2" bestFit="1" customWidth="1"/>
    <col min="5370" max="5370" width="14.75" style="2" customWidth="1"/>
    <col min="5371" max="5371" width="9.625" style="2" bestFit="1" customWidth="1"/>
    <col min="5372" max="5372" width="10.125" style="2" bestFit="1" customWidth="1"/>
    <col min="5373" max="5619" width="8" style="2"/>
    <col min="5620" max="5620" width="12.375" style="2" bestFit="1" customWidth="1"/>
    <col min="5621" max="5621" width="26.25" style="2" customWidth="1"/>
    <col min="5622" max="5622" width="9" style="2" bestFit="1" customWidth="1"/>
    <col min="5623" max="5623" width="9.25" style="2" bestFit="1" customWidth="1"/>
    <col min="5624" max="5624" width="15" style="2" bestFit="1" customWidth="1"/>
    <col min="5625" max="5625" width="12.125" style="2" bestFit="1" customWidth="1"/>
    <col min="5626" max="5626" width="14.75" style="2" customWidth="1"/>
    <col min="5627" max="5627" width="9.625" style="2" bestFit="1" customWidth="1"/>
    <col min="5628" max="5628" width="10.125" style="2" bestFit="1" customWidth="1"/>
    <col min="5629" max="5875" width="8" style="2"/>
    <col min="5876" max="5876" width="12.375" style="2" bestFit="1" customWidth="1"/>
    <col min="5877" max="5877" width="26.25" style="2" customWidth="1"/>
    <col min="5878" max="5878" width="9" style="2" bestFit="1" customWidth="1"/>
    <col min="5879" max="5879" width="9.25" style="2" bestFit="1" customWidth="1"/>
    <col min="5880" max="5880" width="15" style="2" bestFit="1" customWidth="1"/>
    <col min="5881" max="5881" width="12.125" style="2" bestFit="1" customWidth="1"/>
    <col min="5882" max="5882" width="14.75" style="2" customWidth="1"/>
    <col min="5883" max="5883" width="9.625" style="2" bestFit="1" customWidth="1"/>
    <col min="5884" max="5884" width="10.125" style="2" bestFit="1" customWidth="1"/>
    <col min="5885" max="6131" width="8" style="2"/>
    <col min="6132" max="6132" width="12.375" style="2" bestFit="1" customWidth="1"/>
    <col min="6133" max="6133" width="26.25" style="2" customWidth="1"/>
    <col min="6134" max="6134" width="9" style="2" bestFit="1" customWidth="1"/>
    <col min="6135" max="6135" width="9.25" style="2" bestFit="1" customWidth="1"/>
    <col min="6136" max="6136" width="15" style="2" bestFit="1" customWidth="1"/>
    <col min="6137" max="6137" width="12.125" style="2" bestFit="1" customWidth="1"/>
    <col min="6138" max="6138" width="14.75" style="2" customWidth="1"/>
    <col min="6139" max="6139" width="9.625" style="2" bestFit="1" customWidth="1"/>
    <col min="6140" max="6140" width="10.125" style="2" bestFit="1" customWidth="1"/>
    <col min="6141" max="6387" width="8" style="2"/>
    <col min="6388" max="6388" width="12.375" style="2" bestFit="1" customWidth="1"/>
    <col min="6389" max="6389" width="26.25" style="2" customWidth="1"/>
    <col min="6390" max="6390" width="9" style="2" bestFit="1" customWidth="1"/>
    <col min="6391" max="6391" width="9.25" style="2" bestFit="1" customWidth="1"/>
    <col min="6392" max="6392" width="15" style="2" bestFit="1" customWidth="1"/>
    <col min="6393" max="6393" width="12.125" style="2" bestFit="1" customWidth="1"/>
    <col min="6394" max="6394" width="14.75" style="2" customWidth="1"/>
    <col min="6395" max="6395" width="9.625" style="2" bestFit="1" customWidth="1"/>
    <col min="6396" max="6396" width="10.125" style="2" bestFit="1" customWidth="1"/>
    <col min="6397" max="6643" width="8" style="2"/>
    <col min="6644" max="6644" width="12.375" style="2" bestFit="1" customWidth="1"/>
    <col min="6645" max="6645" width="26.25" style="2" customWidth="1"/>
    <col min="6646" max="6646" width="9" style="2" bestFit="1" customWidth="1"/>
    <col min="6647" max="6647" width="9.25" style="2" bestFit="1" customWidth="1"/>
    <col min="6648" max="6648" width="15" style="2" bestFit="1" customWidth="1"/>
    <col min="6649" max="6649" width="12.125" style="2" bestFit="1" customWidth="1"/>
    <col min="6650" max="6650" width="14.75" style="2" customWidth="1"/>
    <col min="6651" max="6651" width="9.625" style="2" bestFit="1" customWidth="1"/>
    <col min="6652" max="6652" width="10.125" style="2" bestFit="1" customWidth="1"/>
    <col min="6653" max="6899" width="8" style="2"/>
    <col min="6900" max="6900" width="12.375" style="2" bestFit="1" customWidth="1"/>
    <col min="6901" max="6901" width="26.25" style="2" customWidth="1"/>
    <col min="6902" max="6902" width="9" style="2" bestFit="1" customWidth="1"/>
    <col min="6903" max="6903" width="9.25" style="2" bestFit="1" customWidth="1"/>
    <col min="6904" max="6904" width="15" style="2" bestFit="1" customWidth="1"/>
    <col min="6905" max="6905" width="12.125" style="2" bestFit="1" customWidth="1"/>
    <col min="6906" max="6906" width="14.75" style="2" customWidth="1"/>
    <col min="6907" max="6907" width="9.625" style="2" bestFit="1" customWidth="1"/>
    <col min="6908" max="6908" width="10.125" style="2" bestFit="1" customWidth="1"/>
    <col min="6909" max="7155" width="8" style="2"/>
    <col min="7156" max="7156" width="12.375" style="2" bestFit="1" customWidth="1"/>
    <col min="7157" max="7157" width="26.25" style="2" customWidth="1"/>
    <col min="7158" max="7158" width="9" style="2" bestFit="1" customWidth="1"/>
    <col min="7159" max="7159" width="9.25" style="2" bestFit="1" customWidth="1"/>
    <col min="7160" max="7160" width="15" style="2" bestFit="1" customWidth="1"/>
    <col min="7161" max="7161" width="12.125" style="2" bestFit="1" customWidth="1"/>
    <col min="7162" max="7162" width="14.75" style="2" customWidth="1"/>
    <col min="7163" max="7163" width="9.625" style="2" bestFit="1" customWidth="1"/>
    <col min="7164" max="7164" width="10.125" style="2" bestFit="1" customWidth="1"/>
    <col min="7165" max="7411" width="8" style="2"/>
    <col min="7412" max="7412" width="12.375" style="2" bestFit="1" customWidth="1"/>
    <col min="7413" max="7413" width="26.25" style="2" customWidth="1"/>
    <col min="7414" max="7414" width="9" style="2" bestFit="1" customWidth="1"/>
    <col min="7415" max="7415" width="9.25" style="2" bestFit="1" customWidth="1"/>
    <col min="7416" max="7416" width="15" style="2" bestFit="1" customWidth="1"/>
    <col min="7417" max="7417" width="12.125" style="2" bestFit="1" customWidth="1"/>
    <col min="7418" max="7418" width="14.75" style="2" customWidth="1"/>
    <col min="7419" max="7419" width="9.625" style="2" bestFit="1" customWidth="1"/>
    <col min="7420" max="7420" width="10.125" style="2" bestFit="1" customWidth="1"/>
    <col min="7421" max="7667" width="8" style="2"/>
    <col min="7668" max="7668" width="12.375" style="2" bestFit="1" customWidth="1"/>
    <col min="7669" max="7669" width="26.25" style="2" customWidth="1"/>
    <col min="7670" max="7670" width="9" style="2" bestFit="1" customWidth="1"/>
    <col min="7671" max="7671" width="9.25" style="2" bestFit="1" customWidth="1"/>
    <col min="7672" max="7672" width="15" style="2" bestFit="1" customWidth="1"/>
    <col min="7673" max="7673" width="12.125" style="2" bestFit="1" customWidth="1"/>
    <col min="7674" max="7674" width="14.75" style="2" customWidth="1"/>
    <col min="7675" max="7675" width="9.625" style="2" bestFit="1" customWidth="1"/>
    <col min="7676" max="7676" width="10.125" style="2" bestFit="1" customWidth="1"/>
    <col min="7677" max="7923" width="8" style="2"/>
    <col min="7924" max="7924" width="12.375" style="2" bestFit="1" customWidth="1"/>
    <col min="7925" max="7925" width="26.25" style="2" customWidth="1"/>
    <col min="7926" max="7926" width="9" style="2" bestFit="1" customWidth="1"/>
    <col min="7927" max="7927" width="9.25" style="2" bestFit="1" customWidth="1"/>
    <col min="7928" max="7928" width="15" style="2" bestFit="1" customWidth="1"/>
    <col min="7929" max="7929" width="12.125" style="2" bestFit="1" customWidth="1"/>
    <col min="7930" max="7930" width="14.75" style="2" customWidth="1"/>
    <col min="7931" max="7931" width="9.625" style="2" bestFit="1" customWidth="1"/>
    <col min="7932" max="7932" width="10.125" style="2" bestFit="1" customWidth="1"/>
    <col min="7933" max="8179" width="8" style="2"/>
    <col min="8180" max="8180" width="12.375" style="2" bestFit="1" customWidth="1"/>
    <col min="8181" max="8181" width="26.25" style="2" customWidth="1"/>
    <col min="8182" max="8182" width="9" style="2" bestFit="1" customWidth="1"/>
    <col min="8183" max="8183" width="9.25" style="2" bestFit="1" customWidth="1"/>
    <col min="8184" max="8184" width="15" style="2" bestFit="1" customWidth="1"/>
    <col min="8185" max="8185" width="12.125" style="2" bestFit="1" customWidth="1"/>
    <col min="8186" max="8186" width="14.75" style="2" customWidth="1"/>
    <col min="8187" max="8187" width="9.625" style="2" bestFit="1" customWidth="1"/>
    <col min="8188" max="8188" width="10.125" style="2" bestFit="1" customWidth="1"/>
    <col min="8189" max="8435" width="8" style="2"/>
    <col min="8436" max="8436" width="12.375" style="2" bestFit="1" customWidth="1"/>
    <col min="8437" max="8437" width="26.25" style="2" customWidth="1"/>
    <col min="8438" max="8438" width="9" style="2" bestFit="1" customWidth="1"/>
    <col min="8439" max="8439" width="9.25" style="2" bestFit="1" customWidth="1"/>
    <col min="8440" max="8440" width="15" style="2" bestFit="1" customWidth="1"/>
    <col min="8441" max="8441" width="12.125" style="2" bestFit="1" customWidth="1"/>
    <col min="8442" max="8442" width="14.75" style="2" customWidth="1"/>
    <col min="8443" max="8443" width="9.625" style="2" bestFit="1" customWidth="1"/>
    <col min="8444" max="8444" width="10.125" style="2" bestFit="1" customWidth="1"/>
    <col min="8445" max="8691" width="8" style="2"/>
    <col min="8692" max="8692" width="12.375" style="2" bestFit="1" customWidth="1"/>
    <col min="8693" max="8693" width="26.25" style="2" customWidth="1"/>
    <col min="8694" max="8694" width="9" style="2" bestFit="1" customWidth="1"/>
    <col min="8695" max="8695" width="9.25" style="2" bestFit="1" customWidth="1"/>
    <col min="8696" max="8696" width="15" style="2" bestFit="1" customWidth="1"/>
    <col min="8697" max="8697" width="12.125" style="2" bestFit="1" customWidth="1"/>
    <col min="8698" max="8698" width="14.75" style="2" customWidth="1"/>
    <col min="8699" max="8699" width="9.625" style="2" bestFit="1" customWidth="1"/>
    <col min="8700" max="8700" width="10.125" style="2" bestFit="1" customWidth="1"/>
    <col min="8701" max="8947" width="8" style="2"/>
    <col min="8948" max="8948" width="12.375" style="2" bestFit="1" customWidth="1"/>
    <col min="8949" max="8949" width="26.25" style="2" customWidth="1"/>
    <col min="8950" max="8950" width="9" style="2" bestFit="1" customWidth="1"/>
    <col min="8951" max="8951" width="9.25" style="2" bestFit="1" customWidth="1"/>
    <col min="8952" max="8952" width="15" style="2" bestFit="1" customWidth="1"/>
    <col min="8953" max="8953" width="12.125" style="2" bestFit="1" customWidth="1"/>
    <col min="8954" max="8954" width="14.75" style="2" customWidth="1"/>
    <col min="8955" max="8955" width="9.625" style="2" bestFit="1" customWidth="1"/>
    <col min="8956" max="8956" width="10.125" style="2" bestFit="1" customWidth="1"/>
    <col min="8957" max="9203" width="8" style="2"/>
    <col min="9204" max="9204" width="12.375" style="2" bestFit="1" customWidth="1"/>
    <col min="9205" max="9205" width="26.25" style="2" customWidth="1"/>
    <col min="9206" max="9206" width="9" style="2" bestFit="1" customWidth="1"/>
    <col min="9207" max="9207" width="9.25" style="2" bestFit="1" customWidth="1"/>
    <col min="9208" max="9208" width="15" style="2" bestFit="1" customWidth="1"/>
    <col min="9209" max="9209" width="12.125" style="2" bestFit="1" customWidth="1"/>
    <col min="9210" max="9210" width="14.75" style="2" customWidth="1"/>
    <col min="9211" max="9211" width="9.625" style="2" bestFit="1" customWidth="1"/>
    <col min="9212" max="9212" width="10.125" style="2" bestFit="1" customWidth="1"/>
    <col min="9213" max="9459" width="8" style="2"/>
    <col min="9460" max="9460" width="12.375" style="2" bestFit="1" customWidth="1"/>
    <col min="9461" max="9461" width="26.25" style="2" customWidth="1"/>
    <col min="9462" max="9462" width="9" style="2" bestFit="1" customWidth="1"/>
    <col min="9463" max="9463" width="9.25" style="2" bestFit="1" customWidth="1"/>
    <col min="9464" max="9464" width="15" style="2" bestFit="1" customWidth="1"/>
    <col min="9465" max="9465" width="12.125" style="2" bestFit="1" customWidth="1"/>
    <col min="9466" max="9466" width="14.75" style="2" customWidth="1"/>
    <col min="9467" max="9467" width="9.625" style="2" bestFit="1" customWidth="1"/>
    <col min="9468" max="9468" width="10.125" style="2" bestFit="1" customWidth="1"/>
    <col min="9469" max="9715" width="8" style="2"/>
    <col min="9716" max="9716" width="12.375" style="2" bestFit="1" customWidth="1"/>
    <col min="9717" max="9717" width="26.25" style="2" customWidth="1"/>
    <col min="9718" max="9718" width="9" style="2" bestFit="1" customWidth="1"/>
    <col min="9719" max="9719" width="9.25" style="2" bestFit="1" customWidth="1"/>
    <col min="9720" max="9720" width="15" style="2" bestFit="1" customWidth="1"/>
    <col min="9721" max="9721" width="12.125" style="2" bestFit="1" customWidth="1"/>
    <col min="9722" max="9722" width="14.75" style="2" customWidth="1"/>
    <col min="9723" max="9723" width="9.625" style="2" bestFit="1" customWidth="1"/>
    <col min="9724" max="9724" width="10.125" style="2" bestFit="1" customWidth="1"/>
    <col min="9725" max="9971" width="8" style="2"/>
    <col min="9972" max="9972" width="12.375" style="2" bestFit="1" customWidth="1"/>
    <col min="9973" max="9973" width="26.25" style="2" customWidth="1"/>
    <col min="9974" max="9974" width="9" style="2" bestFit="1" customWidth="1"/>
    <col min="9975" max="9975" width="9.25" style="2" bestFit="1" customWidth="1"/>
    <col min="9976" max="9976" width="15" style="2" bestFit="1" customWidth="1"/>
    <col min="9977" max="9977" width="12.125" style="2" bestFit="1" customWidth="1"/>
    <col min="9978" max="9978" width="14.75" style="2" customWidth="1"/>
    <col min="9979" max="9979" width="9.625" style="2" bestFit="1" customWidth="1"/>
    <col min="9980" max="9980" width="10.125" style="2" bestFit="1" customWidth="1"/>
    <col min="9981" max="10227" width="8" style="2"/>
    <col min="10228" max="10228" width="12.375" style="2" bestFit="1" customWidth="1"/>
    <col min="10229" max="10229" width="26.25" style="2" customWidth="1"/>
    <col min="10230" max="10230" width="9" style="2" bestFit="1" customWidth="1"/>
    <col min="10231" max="10231" width="9.25" style="2" bestFit="1" customWidth="1"/>
    <col min="10232" max="10232" width="15" style="2" bestFit="1" customWidth="1"/>
    <col min="10233" max="10233" width="12.125" style="2" bestFit="1" customWidth="1"/>
    <col min="10234" max="10234" width="14.75" style="2" customWidth="1"/>
    <col min="10235" max="10235" width="9.625" style="2" bestFit="1" customWidth="1"/>
    <col min="10236" max="10236" width="10.125" style="2" bestFit="1" customWidth="1"/>
    <col min="10237" max="10483" width="8" style="2"/>
    <col min="10484" max="10484" width="12.375" style="2" bestFit="1" customWidth="1"/>
    <col min="10485" max="10485" width="26.25" style="2" customWidth="1"/>
    <col min="10486" max="10486" width="9" style="2" bestFit="1" customWidth="1"/>
    <col min="10487" max="10487" width="9.25" style="2" bestFit="1" customWidth="1"/>
    <col min="10488" max="10488" width="15" style="2" bestFit="1" customWidth="1"/>
    <col min="10489" max="10489" width="12.125" style="2" bestFit="1" customWidth="1"/>
    <col min="10490" max="10490" width="14.75" style="2" customWidth="1"/>
    <col min="10491" max="10491" width="9.625" style="2" bestFit="1" customWidth="1"/>
    <col min="10492" max="10492" width="10.125" style="2" bestFit="1" customWidth="1"/>
    <col min="10493" max="10739" width="8" style="2"/>
    <col min="10740" max="10740" width="12.375" style="2" bestFit="1" customWidth="1"/>
    <col min="10741" max="10741" width="26.25" style="2" customWidth="1"/>
    <col min="10742" max="10742" width="9" style="2" bestFit="1" customWidth="1"/>
    <col min="10743" max="10743" width="9.25" style="2" bestFit="1" customWidth="1"/>
    <col min="10744" max="10744" width="15" style="2" bestFit="1" customWidth="1"/>
    <col min="10745" max="10745" width="12.125" style="2" bestFit="1" customWidth="1"/>
    <col min="10746" max="10746" width="14.75" style="2" customWidth="1"/>
    <col min="10747" max="10747" width="9.625" style="2" bestFit="1" customWidth="1"/>
    <col min="10748" max="10748" width="10.125" style="2" bestFit="1" customWidth="1"/>
    <col min="10749" max="10995" width="8" style="2"/>
    <col min="10996" max="10996" width="12.375" style="2" bestFit="1" customWidth="1"/>
    <col min="10997" max="10997" width="26.25" style="2" customWidth="1"/>
    <col min="10998" max="10998" width="9" style="2" bestFit="1" customWidth="1"/>
    <col min="10999" max="10999" width="9.25" style="2" bestFit="1" customWidth="1"/>
    <col min="11000" max="11000" width="15" style="2" bestFit="1" customWidth="1"/>
    <col min="11001" max="11001" width="12.125" style="2" bestFit="1" customWidth="1"/>
    <col min="11002" max="11002" width="14.75" style="2" customWidth="1"/>
    <col min="11003" max="11003" width="9.625" style="2" bestFit="1" customWidth="1"/>
    <col min="11004" max="11004" width="10.125" style="2" bestFit="1" customWidth="1"/>
    <col min="11005" max="11251" width="8" style="2"/>
    <col min="11252" max="11252" width="12.375" style="2" bestFit="1" customWidth="1"/>
    <col min="11253" max="11253" width="26.25" style="2" customWidth="1"/>
    <col min="11254" max="11254" width="9" style="2" bestFit="1" customWidth="1"/>
    <col min="11255" max="11255" width="9.25" style="2" bestFit="1" customWidth="1"/>
    <col min="11256" max="11256" width="15" style="2" bestFit="1" customWidth="1"/>
    <col min="11257" max="11257" width="12.125" style="2" bestFit="1" customWidth="1"/>
    <col min="11258" max="11258" width="14.75" style="2" customWidth="1"/>
    <col min="11259" max="11259" width="9.625" style="2" bestFit="1" customWidth="1"/>
    <col min="11260" max="11260" width="10.125" style="2" bestFit="1" customWidth="1"/>
    <col min="11261" max="11507" width="8" style="2"/>
    <col min="11508" max="11508" width="12.375" style="2" bestFit="1" customWidth="1"/>
    <col min="11509" max="11509" width="26.25" style="2" customWidth="1"/>
    <col min="11510" max="11510" width="9" style="2" bestFit="1" customWidth="1"/>
    <col min="11511" max="11511" width="9.25" style="2" bestFit="1" customWidth="1"/>
    <col min="11512" max="11512" width="15" style="2" bestFit="1" customWidth="1"/>
    <col min="11513" max="11513" width="12.125" style="2" bestFit="1" customWidth="1"/>
    <col min="11514" max="11514" width="14.75" style="2" customWidth="1"/>
    <col min="11515" max="11515" width="9.625" style="2" bestFit="1" customWidth="1"/>
    <col min="11516" max="11516" width="10.125" style="2" bestFit="1" customWidth="1"/>
    <col min="11517" max="11763" width="8" style="2"/>
    <col min="11764" max="11764" width="12.375" style="2" bestFit="1" customWidth="1"/>
    <col min="11765" max="11765" width="26.25" style="2" customWidth="1"/>
    <col min="11766" max="11766" width="9" style="2" bestFit="1" customWidth="1"/>
    <col min="11767" max="11767" width="9.25" style="2" bestFit="1" customWidth="1"/>
    <col min="11768" max="11768" width="15" style="2" bestFit="1" customWidth="1"/>
    <col min="11769" max="11769" width="12.125" style="2" bestFit="1" customWidth="1"/>
    <col min="11770" max="11770" width="14.75" style="2" customWidth="1"/>
    <col min="11771" max="11771" width="9.625" style="2" bestFit="1" customWidth="1"/>
    <col min="11772" max="11772" width="10.125" style="2" bestFit="1" customWidth="1"/>
    <col min="11773" max="12019" width="8" style="2"/>
    <col min="12020" max="12020" width="12.375" style="2" bestFit="1" customWidth="1"/>
    <col min="12021" max="12021" width="26.25" style="2" customWidth="1"/>
    <col min="12022" max="12022" width="9" style="2" bestFit="1" customWidth="1"/>
    <col min="12023" max="12023" width="9.25" style="2" bestFit="1" customWidth="1"/>
    <col min="12024" max="12024" width="15" style="2" bestFit="1" customWidth="1"/>
    <col min="12025" max="12025" width="12.125" style="2" bestFit="1" customWidth="1"/>
    <col min="12026" max="12026" width="14.75" style="2" customWidth="1"/>
    <col min="12027" max="12027" width="9.625" style="2" bestFit="1" customWidth="1"/>
    <col min="12028" max="12028" width="10.125" style="2" bestFit="1" customWidth="1"/>
    <col min="12029" max="12275" width="8" style="2"/>
    <col min="12276" max="12276" width="12.375" style="2" bestFit="1" customWidth="1"/>
    <col min="12277" max="12277" width="26.25" style="2" customWidth="1"/>
    <col min="12278" max="12278" width="9" style="2" bestFit="1" customWidth="1"/>
    <col min="12279" max="12279" width="9.25" style="2" bestFit="1" customWidth="1"/>
    <col min="12280" max="12280" width="15" style="2" bestFit="1" customWidth="1"/>
    <col min="12281" max="12281" width="12.125" style="2" bestFit="1" customWidth="1"/>
    <col min="12282" max="12282" width="14.75" style="2" customWidth="1"/>
    <col min="12283" max="12283" width="9.625" style="2" bestFit="1" customWidth="1"/>
    <col min="12284" max="12284" width="10.125" style="2" bestFit="1" customWidth="1"/>
    <col min="12285" max="12531" width="8" style="2"/>
    <col min="12532" max="12532" width="12.375" style="2" bestFit="1" customWidth="1"/>
    <col min="12533" max="12533" width="26.25" style="2" customWidth="1"/>
    <col min="12534" max="12534" width="9" style="2" bestFit="1" customWidth="1"/>
    <col min="12535" max="12535" width="9.25" style="2" bestFit="1" customWidth="1"/>
    <col min="12536" max="12536" width="15" style="2" bestFit="1" customWidth="1"/>
    <col min="12537" max="12537" width="12.125" style="2" bestFit="1" customWidth="1"/>
    <col min="12538" max="12538" width="14.75" style="2" customWidth="1"/>
    <col min="12539" max="12539" width="9.625" style="2" bestFit="1" customWidth="1"/>
    <col min="12540" max="12540" width="10.125" style="2" bestFit="1" customWidth="1"/>
    <col min="12541" max="12787" width="8" style="2"/>
    <col min="12788" max="12788" width="12.375" style="2" bestFit="1" customWidth="1"/>
    <col min="12789" max="12789" width="26.25" style="2" customWidth="1"/>
    <col min="12790" max="12790" width="9" style="2" bestFit="1" customWidth="1"/>
    <col min="12791" max="12791" width="9.25" style="2" bestFit="1" customWidth="1"/>
    <col min="12792" max="12792" width="15" style="2" bestFit="1" customWidth="1"/>
    <col min="12793" max="12793" width="12.125" style="2" bestFit="1" customWidth="1"/>
    <col min="12794" max="12794" width="14.75" style="2" customWidth="1"/>
    <col min="12795" max="12795" width="9.625" style="2" bestFit="1" customWidth="1"/>
    <col min="12796" max="12796" width="10.125" style="2" bestFit="1" customWidth="1"/>
    <col min="12797" max="13043" width="8" style="2"/>
    <col min="13044" max="13044" width="12.375" style="2" bestFit="1" customWidth="1"/>
    <col min="13045" max="13045" width="26.25" style="2" customWidth="1"/>
    <col min="13046" max="13046" width="9" style="2" bestFit="1" customWidth="1"/>
    <col min="13047" max="13047" width="9.25" style="2" bestFit="1" customWidth="1"/>
    <col min="13048" max="13048" width="15" style="2" bestFit="1" customWidth="1"/>
    <col min="13049" max="13049" width="12.125" style="2" bestFit="1" customWidth="1"/>
    <col min="13050" max="13050" width="14.75" style="2" customWidth="1"/>
    <col min="13051" max="13051" width="9.625" style="2" bestFit="1" customWidth="1"/>
    <col min="13052" max="13052" width="10.125" style="2" bestFit="1" customWidth="1"/>
    <col min="13053" max="13299" width="8" style="2"/>
    <col min="13300" max="13300" width="12.375" style="2" bestFit="1" customWidth="1"/>
    <col min="13301" max="13301" width="26.25" style="2" customWidth="1"/>
    <col min="13302" max="13302" width="9" style="2" bestFit="1" customWidth="1"/>
    <col min="13303" max="13303" width="9.25" style="2" bestFit="1" customWidth="1"/>
    <col min="13304" max="13304" width="15" style="2" bestFit="1" customWidth="1"/>
    <col min="13305" max="13305" width="12.125" style="2" bestFit="1" customWidth="1"/>
    <col min="13306" max="13306" width="14.75" style="2" customWidth="1"/>
    <col min="13307" max="13307" width="9.625" style="2" bestFit="1" customWidth="1"/>
    <col min="13308" max="13308" width="10.125" style="2" bestFit="1" customWidth="1"/>
    <col min="13309" max="13555" width="8" style="2"/>
    <col min="13556" max="13556" width="12.375" style="2" bestFit="1" customWidth="1"/>
    <col min="13557" max="13557" width="26.25" style="2" customWidth="1"/>
    <col min="13558" max="13558" width="9" style="2" bestFit="1" customWidth="1"/>
    <col min="13559" max="13559" width="9.25" style="2" bestFit="1" customWidth="1"/>
    <col min="13560" max="13560" width="15" style="2" bestFit="1" customWidth="1"/>
    <col min="13561" max="13561" width="12.125" style="2" bestFit="1" customWidth="1"/>
    <col min="13562" max="13562" width="14.75" style="2" customWidth="1"/>
    <col min="13563" max="13563" width="9.625" style="2" bestFit="1" customWidth="1"/>
    <col min="13564" max="13564" width="10.125" style="2" bestFit="1" customWidth="1"/>
    <col min="13565" max="13811" width="8" style="2"/>
    <col min="13812" max="13812" width="12.375" style="2" bestFit="1" customWidth="1"/>
    <col min="13813" max="13813" width="26.25" style="2" customWidth="1"/>
    <col min="13814" max="13814" width="9" style="2" bestFit="1" customWidth="1"/>
    <col min="13815" max="13815" width="9.25" style="2" bestFit="1" customWidth="1"/>
    <col min="13816" max="13816" width="15" style="2" bestFit="1" customWidth="1"/>
    <col min="13817" max="13817" width="12.125" style="2" bestFit="1" customWidth="1"/>
    <col min="13818" max="13818" width="14.75" style="2" customWidth="1"/>
    <col min="13819" max="13819" width="9.625" style="2" bestFit="1" customWidth="1"/>
    <col min="13820" max="13820" width="10.125" style="2" bestFit="1" customWidth="1"/>
    <col min="13821" max="14067" width="8" style="2"/>
    <col min="14068" max="14068" width="12.375" style="2" bestFit="1" customWidth="1"/>
    <col min="14069" max="14069" width="26.25" style="2" customWidth="1"/>
    <col min="14070" max="14070" width="9" style="2" bestFit="1" customWidth="1"/>
    <col min="14071" max="14071" width="9.25" style="2" bestFit="1" customWidth="1"/>
    <col min="14072" max="14072" width="15" style="2" bestFit="1" customWidth="1"/>
    <col min="14073" max="14073" width="12.125" style="2" bestFit="1" customWidth="1"/>
    <col min="14074" max="14074" width="14.75" style="2" customWidth="1"/>
    <col min="14075" max="14075" width="9.625" style="2" bestFit="1" customWidth="1"/>
    <col min="14076" max="14076" width="10.125" style="2" bestFit="1" customWidth="1"/>
    <col min="14077" max="14323" width="8" style="2"/>
    <col min="14324" max="14324" width="12.375" style="2" bestFit="1" customWidth="1"/>
    <col min="14325" max="14325" width="26.25" style="2" customWidth="1"/>
    <col min="14326" max="14326" width="9" style="2" bestFit="1" customWidth="1"/>
    <col min="14327" max="14327" width="9.25" style="2" bestFit="1" customWidth="1"/>
    <col min="14328" max="14328" width="15" style="2" bestFit="1" customWidth="1"/>
    <col min="14329" max="14329" width="12.125" style="2" bestFit="1" customWidth="1"/>
    <col min="14330" max="14330" width="14.75" style="2" customWidth="1"/>
    <col min="14331" max="14331" width="9.625" style="2" bestFit="1" customWidth="1"/>
    <col min="14332" max="14332" width="10.125" style="2" bestFit="1" customWidth="1"/>
    <col min="14333" max="14579" width="8" style="2"/>
    <col min="14580" max="14580" width="12.375" style="2" bestFit="1" customWidth="1"/>
    <col min="14581" max="14581" width="26.25" style="2" customWidth="1"/>
    <col min="14582" max="14582" width="9" style="2" bestFit="1" customWidth="1"/>
    <col min="14583" max="14583" width="9.25" style="2" bestFit="1" customWidth="1"/>
    <col min="14584" max="14584" width="15" style="2" bestFit="1" customWidth="1"/>
    <col min="14585" max="14585" width="12.125" style="2" bestFit="1" customWidth="1"/>
    <col min="14586" max="14586" width="14.75" style="2" customWidth="1"/>
    <col min="14587" max="14587" width="9.625" style="2" bestFit="1" customWidth="1"/>
    <col min="14588" max="14588" width="10.125" style="2" bestFit="1" customWidth="1"/>
    <col min="14589" max="14835" width="8" style="2"/>
    <col min="14836" max="14836" width="12.375" style="2" bestFit="1" customWidth="1"/>
    <col min="14837" max="14837" width="26.25" style="2" customWidth="1"/>
    <col min="14838" max="14838" width="9" style="2" bestFit="1" customWidth="1"/>
    <col min="14839" max="14839" width="9.25" style="2" bestFit="1" customWidth="1"/>
    <col min="14840" max="14840" width="15" style="2" bestFit="1" customWidth="1"/>
    <col min="14841" max="14841" width="12.125" style="2" bestFit="1" customWidth="1"/>
    <col min="14842" max="14842" width="14.75" style="2" customWidth="1"/>
    <col min="14843" max="14843" width="9.625" style="2" bestFit="1" customWidth="1"/>
    <col min="14844" max="14844" width="10.125" style="2" bestFit="1" customWidth="1"/>
    <col min="14845" max="15091" width="8" style="2"/>
    <col min="15092" max="15092" width="12.375" style="2" bestFit="1" customWidth="1"/>
    <col min="15093" max="15093" width="26.25" style="2" customWidth="1"/>
    <col min="15094" max="15094" width="9" style="2" bestFit="1" customWidth="1"/>
    <col min="15095" max="15095" width="9.25" style="2" bestFit="1" customWidth="1"/>
    <col min="15096" max="15096" width="15" style="2" bestFit="1" customWidth="1"/>
    <col min="15097" max="15097" width="12.125" style="2" bestFit="1" customWidth="1"/>
    <col min="15098" max="15098" width="14.75" style="2" customWidth="1"/>
    <col min="15099" max="15099" width="9.625" style="2" bestFit="1" customWidth="1"/>
    <col min="15100" max="15100" width="10.125" style="2" bestFit="1" customWidth="1"/>
    <col min="15101" max="15347" width="8" style="2"/>
    <col min="15348" max="15348" width="12.375" style="2" bestFit="1" customWidth="1"/>
    <col min="15349" max="15349" width="26.25" style="2" customWidth="1"/>
    <col min="15350" max="15350" width="9" style="2" bestFit="1" customWidth="1"/>
    <col min="15351" max="15351" width="9.25" style="2" bestFit="1" customWidth="1"/>
    <col min="15352" max="15352" width="15" style="2" bestFit="1" customWidth="1"/>
    <col min="15353" max="15353" width="12.125" style="2" bestFit="1" customWidth="1"/>
    <col min="15354" max="15354" width="14.75" style="2" customWidth="1"/>
    <col min="15355" max="15355" width="9.625" style="2" bestFit="1" customWidth="1"/>
    <col min="15356" max="15356" width="10.125" style="2" bestFit="1" customWidth="1"/>
    <col min="15357" max="15603" width="8" style="2"/>
    <col min="15604" max="15604" width="12.375" style="2" bestFit="1" customWidth="1"/>
    <col min="15605" max="15605" width="26.25" style="2" customWidth="1"/>
    <col min="15606" max="15606" width="9" style="2" bestFit="1" customWidth="1"/>
    <col min="15607" max="15607" width="9.25" style="2" bestFit="1" customWidth="1"/>
    <col min="15608" max="15608" width="15" style="2" bestFit="1" customWidth="1"/>
    <col min="15609" max="15609" width="12.125" style="2" bestFit="1" customWidth="1"/>
    <col min="15610" max="15610" width="14.75" style="2" customWidth="1"/>
    <col min="15611" max="15611" width="9.625" style="2" bestFit="1" customWidth="1"/>
    <col min="15612" max="15612" width="10.125" style="2" bestFit="1" customWidth="1"/>
    <col min="15613" max="15859" width="8" style="2"/>
    <col min="15860" max="15860" width="12.375" style="2" bestFit="1" customWidth="1"/>
    <col min="15861" max="15861" width="26.25" style="2" customWidth="1"/>
    <col min="15862" max="15862" width="9" style="2" bestFit="1" customWidth="1"/>
    <col min="15863" max="15863" width="9.25" style="2" bestFit="1" customWidth="1"/>
    <col min="15864" max="15864" width="15" style="2" bestFit="1" customWidth="1"/>
    <col min="15865" max="15865" width="12.125" style="2" bestFit="1" customWidth="1"/>
    <col min="15866" max="15866" width="14.75" style="2" customWidth="1"/>
    <col min="15867" max="15867" width="9.625" style="2" bestFit="1" customWidth="1"/>
    <col min="15868" max="15868" width="10.125" style="2" bestFit="1" customWidth="1"/>
    <col min="15869" max="16115" width="8" style="2"/>
    <col min="16116" max="16116" width="12.375" style="2" bestFit="1" customWidth="1"/>
    <col min="16117" max="16117" width="26.25" style="2" customWidth="1"/>
    <col min="16118" max="16118" width="9" style="2" bestFit="1" customWidth="1"/>
    <col min="16119" max="16119" width="9.25" style="2" bestFit="1" customWidth="1"/>
    <col min="16120" max="16120" width="15" style="2" bestFit="1" customWidth="1"/>
    <col min="16121" max="16121" width="12.125" style="2" bestFit="1" customWidth="1"/>
    <col min="16122" max="16122" width="14.75" style="2" customWidth="1"/>
    <col min="16123" max="16123" width="9.625" style="2" bestFit="1" customWidth="1"/>
    <col min="16124" max="16124" width="10.125" style="2" bestFit="1" customWidth="1"/>
    <col min="16125" max="16384" width="8" style="2"/>
  </cols>
  <sheetData>
    <row r="1" spans="1:198" ht="15.75" hidden="1">
      <c r="A1" s="115"/>
      <c r="B1" s="115"/>
      <c r="C1" s="115"/>
      <c r="D1" s="2"/>
      <c r="F1" s="115"/>
      <c r="G1" s="123" t="s">
        <v>112</v>
      </c>
    </row>
    <row r="2" spans="1:198" ht="15.75" hidden="1">
      <c r="A2" s="115"/>
      <c r="B2" s="115"/>
      <c r="C2" s="115"/>
      <c r="D2" s="2"/>
      <c r="F2" s="152" t="s">
        <v>86</v>
      </c>
      <c r="G2" s="152"/>
    </row>
    <row r="3" spans="1:198" ht="15.75" hidden="1">
      <c r="A3" s="115"/>
      <c r="B3" s="115"/>
      <c r="C3" s="115"/>
      <c r="D3" s="2"/>
      <c r="F3" s="152" t="s">
        <v>41</v>
      </c>
      <c r="G3" s="152"/>
    </row>
    <row r="4" spans="1:198" ht="15.75" hidden="1">
      <c r="A4" s="115"/>
      <c r="B4" s="115"/>
      <c r="C4" s="115"/>
      <c r="D4" s="115"/>
      <c r="E4" s="115"/>
    </row>
    <row r="5" spans="1:198" ht="21" hidden="1" customHeight="1">
      <c r="A5" s="153" t="s">
        <v>120</v>
      </c>
      <c r="B5" s="153"/>
      <c r="C5" s="153"/>
      <c r="D5" s="153"/>
      <c r="E5" s="153"/>
      <c r="F5" s="153"/>
      <c r="G5" s="153"/>
    </row>
    <row r="6" spans="1:198" ht="21" hidden="1" customHeight="1">
      <c r="G6" s="5"/>
    </row>
    <row r="7" spans="1:198" s="6" customFormat="1" ht="21" hidden="1" customHeight="1">
      <c r="A7" s="133" t="s">
        <v>49</v>
      </c>
      <c r="B7" s="133" t="s">
        <v>45</v>
      </c>
      <c r="C7" s="133" t="s">
        <v>53</v>
      </c>
      <c r="D7" s="133" t="s">
        <v>15</v>
      </c>
      <c r="E7" s="160" t="s">
        <v>20</v>
      </c>
      <c r="F7" s="156" t="s">
        <v>47</v>
      </c>
      <c r="G7" s="156"/>
    </row>
    <row r="8" spans="1:198" s="6" customFormat="1" ht="21" hidden="1" customHeight="1">
      <c r="A8" s="133"/>
      <c r="B8" s="133"/>
      <c r="C8" s="133"/>
      <c r="D8" s="133"/>
      <c r="E8" s="161"/>
      <c r="F8" s="114" t="s">
        <v>26</v>
      </c>
      <c r="G8" s="114" t="s">
        <v>48</v>
      </c>
    </row>
    <row r="9" spans="1:198" s="20" customFormat="1" ht="21" hidden="1" customHeight="1">
      <c r="A9" s="59"/>
      <c r="B9" s="157" t="s">
        <v>50</v>
      </c>
      <c r="C9" s="158"/>
      <c r="D9" s="158"/>
      <c r="E9" s="158"/>
      <c r="F9" s="159"/>
      <c r="G9" s="116">
        <f>+G10</f>
        <v>0</v>
      </c>
    </row>
    <row r="10" spans="1:198" s="28" customFormat="1" ht="21" hidden="1" customHeight="1">
      <c r="A10" s="59"/>
      <c r="B10" s="157" t="s">
        <v>51</v>
      </c>
      <c r="C10" s="158"/>
      <c r="D10" s="158"/>
      <c r="E10" s="158"/>
      <c r="F10" s="159"/>
      <c r="G10" s="116">
        <f>+G11</f>
        <v>0</v>
      </c>
    </row>
    <row r="11" spans="1:198" s="6" customFormat="1" ht="21" hidden="1" customHeight="1">
      <c r="A11" s="60"/>
      <c r="B11" s="157" t="s">
        <v>52</v>
      </c>
      <c r="C11" s="158"/>
      <c r="D11" s="158"/>
      <c r="E11" s="158"/>
      <c r="F11" s="159"/>
      <c r="G11" s="116">
        <f>SUM(G12:G26)</f>
        <v>0</v>
      </c>
    </row>
    <row r="12" spans="1:198" s="67" customFormat="1" ht="21" hidden="1" customHeight="1">
      <c r="A12" s="117" t="s">
        <v>99</v>
      </c>
      <c r="B12" s="118" t="s">
        <v>100</v>
      </c>
      <c r="C12" s="119" t="s">
        <v>88</v>
      </c>
      <c r="D12" s="119" t="s">
        <v>96</v>
      </c>
      <c r="E12" s="120">
        <v>-30780000</v>
      </c>
      <c r="F12" s="125">
        <v>1</v>
      </c>
      <c r="G12" s="121">
        <f t="shared" ref="G12" si="0">+E12*F12/1000</f>
        <v>-30780</v>
      </c>
      <c r="H12" s="66"/>
      <c r="I12" s="124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</row>
    <row r="13" spans="1:198" s="67" customFormat="1" ht="21" hidden="1" customHeight="1">
      <c r="A13" s="117" t="s">
        <v>113</v>
      </c>
      <c r="B13" s="118" t="s">
        <v>114</v>
      </c>
      <c r="C13" s="119" t="s">
        <v>92</v>
      </c>
      <c r="D13" s="119" t="s">
        <v>91</v>
      </c>
      <c r="E13" s="120">
        <v>-1.75</v>
      </c>
      <c r="F13" s="120"/>
      <c r="G13" s="121">
        <v>-8.75</v>
      </c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</row>
    <row r="14" spans="1:198" s="67" customFormat="1" ht="21" hidden="1" customHeight="1">
      <c r="A14" s="117" t="s">
        <v>115</v>
      </c>
      <c r="B14" s="118" t="s">
        <v>114</v>
      </c>
      <c r="C14" s="119" t="s">
        <v>92</v>
      </c>
      <c r="D14" s="119" t="s">
        <v>91</v>
      </c>
      <c r="E14" s="120">
        <v>-2</v>
      </c>
      <c r="F14" s="120"/>
      <c r="G14" s="121">
        <v>-8</v>
      </c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</row>
    <row r="15" spans="1:198" s="67" customFormat="1" ht="21" hidden="1" customHeight="1">
      <c r="A15" s="117" t="s">
        <v>121</v>
      </c>
      <c r="B15" s="118" t="s">
        <v>116</v>
      </c>
      <c r="C15" s="119" t="s">
        <v>92</v>
      </c>
      <c r="D15" s="119" t="s">
        <v>91</v>
      </c>
      <c r="E15" s="120">
        <v>-800</v>
      </c>
      <c r="F15" s="120"/>
      <c r="G15" s="121">
        <v>-800</v>
      </c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6"/>
      <c r="DH15" s="66"/>
      <c r="DI15" s="66"/>
      <c r="DJ15" s="66"/>
      <c r="DK15" s="66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66"/>
      <c r="FE15" s="66"/>
      <c r="FF15" s="66"/>
      <c r="FG15" s="66"/>
      <c r="FH15" s="66"/>
      <c r="FI15" s="66"/>
      <c r="FJ15" s="66"/>
      <c r="FK15" s="66"/>
      <c r="FL15" s="66"/>
      <c r="FM15" s="66"/>
      <c r="FN15" s="66"/>
      <c r="FO15" s="66"/>
      <c r="FP15" s="66"/>
      <c r="FQ15" s="66"/>
      <c r="FR15" s="66"/>
      <c r="FS15" s="66"/>
      <c r="FT15" s="66"/>
      <c r="FU15" s="66"/>
      <c r="FV15" s="66"/>
      <c r="FW15" s="66"/>
      <c r="FX15" s="66"/>
      <c r="FY15" s="66"/>
      <c r="FZ15" s="66"/>
      <c r="GA15" s="66"/>
      <c r="GB15" s="66"/>
      <c r="GC15" s="66"/>
      <c r="GD15" s="66"/>
      <c r="GE15" s="66"/>
      <c r="GF15" s="66"/>
      <c r="GG15" s="66"/>
      <c r="GH15" s="66"/>
      <c r="GI15" s="66"/>
      <c r="GJ15" s="66"/>
      <c r="GK15" s="66"/>
      <c r="GL15" s="66"/>
      <c r="GM15" s="66"/>
      <c r="GN15" s="66"/>
      <c r="GO15" s="66"/>
      <c r="GP15" s="66"/>
    </row>
    <row r="16" spans="1:198" s="67" customFormat="1" ht="21" hidden="1" customHeight="1">
      <c r="A16" s="117" t="s">
        <v>122</v>
      </c>
      <c r="B16" s="118" t="s">
        <v>116</v>
      </c>
      <c r="C16" s="119" t="s">
        <v>92</v>
      </c>
      <c r="D16" s="119" t="s">
        <v>91</v>
      </c>
      <c r="E16" s="120">
        <v>-5</v>
      </c>
      <c r="F16" s="120"/>
      <c r="G16" s="121">
        <v>-5</v>
      </c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66"/>
      <c r="ED16" s="66"/>
      <c r="EE16" s="66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66"/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66"/>
      <c r="FD16" s="66"/>
      <c r="FE16" s="66"/>
      <c r="FF16" s="66"/>
      <c r="FG16" s="66"/>
      <c r="FH16" s="66"/>
      <c r="FI16" s="66"/>
      <c r="FJ16" s="66"/>
      <c r="FK16" s="66"/>
      <c r="FL16" s="66"/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</row>
    <row r="17" spans="1:198" s="67" customFormat="1" ht="21" hidden="1" customHeight="1">
      <c r="A17" s="117" t="s">
        <v>123</v>
      </c>
      <c r="B17" s="118" t="s">
        <v>116</v>
      </c>
      <c r="C17" s="119" t="s">
        <v>92</v>
      </c>
      <c r="D17" s="119" t="s">
        <v>91</v>
      </c>
      <c r="E17" s="120">
        <v>-10</v>
      </c>
      <c r="F17" s="120"/>
      <c r="G17" s="121">
        <v>-10</v>
      </c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</row>
    <row r="18" spans="1:198" s="67" customFormat="1" ht="21" hidden="1" customHeight="1">
      <c r="A18" s="117" t="s">
        <v>124</v>
      </c>
      <c r="B18" s="118" t="s">
        <v>116</v>
      </c>
      <c r="C18" s="119" t="s">
        <v>92</v>
      </c>
      <c r="D18" s="119" t="s">
        <v>91</v>
      </c>
      <c r="E18" s="120">
        <v>-5</v>
      </c>
      <c r="F18" s="120"/>
      <c r="G18" s="121">
        <v>-5</v>
      </c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  <c r="DK18" s="66"/>
      <c r="DL18" s="66"/>
      <c r="DM18" s="66"/>
      <c r="DN18" s="66"/>
      <c r="DO18" s="66"/>
      <c r="DP18" s="66"/>
      <c r="DQ18" s="66"/>
      <c r="DR18" s="66"/>
      <c r="DS18" s="66"/>
      <c r="DT18" s="66"/>
      <c r="DU18" s="66"/>
      <c r="DV18" s="66"/>
      <c r="DW18" s="66"/>
      <c r="DX18" s="66"/>
      <c r="DY18" s="66"/>
      <c r="DZ18" s="66"/>
      <c r="EA18" s="66"/>
      <c r="EB18" s="66"/>
      <c r="EC18" s="66"/>
      <c r="ED18" s="66"/>
      <c r="EE18" s="66"/>
      <c r="EF18" s="66"/>
      <c r="EG18" s="66"/>
      <c r="EH18" s="66"/>
      <c r="EI18" s="66"/>
      <c r="EJ18" s="66"/>
      <c r="EK18" s="66"/>
      <c r="EL18" s="66"/>
      <c r="EM18" s="66"/>
      <c r="EN18" s="66"/>
      <c r="EO18" s="66"/>
      <c r="EP18" s="66"/>
      <c r="EQ18" s="66"/>
      <c r="ER18" s="66"/>
      <c r="ES18" s="66"/>
      <c r="ET18" s="66"/>
      <c r="EU18" s="66"/>
      <c r="EV18" s="66"/>
      <c r="EW18" s="66"/>
      <c r="EX18" s="66"/>
      <c r="EY18" s="66"/>
      <c r="EZ18" s="66"/>
      <c r="FA18" s="66"/>
      <c r="FB18" s="66"/>
      <c r="FC18" s="66"/>
      <c r="FD18" s="66"/>
      <c r="FE18" s="66"/>
      <c r="FF18" s="66"/>
      <c r="FG18" s="66"/>
      <c r="FH18" s="66"/>
      <c r="FI18" s="66"/>
      <c r="FJ18" s="66"/>
      <c r="FK18" s="66"/>
      <c r="FL18" s="66"/>
      <c r="FM18" s="66"/>
      <c r="FN18" s="66"/>
      <c r="FO18" s="66"/>
      <c r="FP18" s="66"/>
      <c r="FQ18" s="66"/>
      <c r="FR18" s="66"/>
      <c r="FS18" s="66"/>
      <c r="FT18" s="66"/>
      <c r="FU18" s="66"/>
      <c r="FV18" s="66"/>
      <c r="FW18" s="66"/>
      <c r="FX18" s="66"/>
      <c r="FY18" s="66"/>
      <c r="FZ18" s="66"/>
      <c r="GA18" s="66"/>
      <c r="GB18" s="66"/>
      <c r="GC18" s="66"/>
      <c r="GD18" s="66"/>
      <c r="GE18" s="66"/>
      <c r="GF18" s="66"/>
      <c r="GG18" s="66"/>
      <c r="GH18" s="66"/>
      <c r="GI18" s="66"/>
      <c r="GJ18" s="66"/>
      <c r="GK18" s="66"/>
      <c r="GL18" s="66"/>
      <c r="GM18" s="66"/>
      <c r="GN18" s="66"/>
      <c r="GO18" s="66"/>
      <c r="GP18" s="66"/>
    </row>
    <row r="19" spans="1:198" s="67" customFormat="1" ht="21" hidden="1" customHeight="1">
      <c r="A19" s="117" t="s">
        <v>117</v>
      </c>
      <c r="B19" s="118" t="s">
        <v>118</v>
      </c>
      <c r="C19" s="119" t="s">
        <v>92</v>
      </c>
      <c r="D19" s="119" t="s">
        <v>91</v>
      </c>
      <c r="E19" s="120">
        <v>-4</v>
      </c>
      <c r="F19" s="120"/>
      <c r="G19" s="121">
        <v>-0.200000000000045</v>
      </c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66"/>
      <c r="CO19" s="66"/>
      <c r="CP19" s="66"/>
      <c r="CQ19" s="66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  <c r="DD19" s="66"/>
      <c r="DE19" s="66"/>
      <c r="DF19" s="66"/>
      <c r="DG19" s="66"/>
      <c r="DH19" s="66"/>
      <c r="DI19" s="66"/>
      <c r="DJ19" s="66"/>
      <c r="DK19" s="66"/>
      <c r="DL19" s="66"/>
      <c r="DM19" s="66"/>
      <c r="DN19" s="66"/>
      <c r="DO19" s="66"/>
      <c r="DP19" s="66"/>
      <c r="DQ19" s="66"/>
      <c r="DR19" s="66"/>
      <c r="DS19" s="66"/>
      <c r="DT19" s="66"/>
      <c r="DU19" s="66"/>
      <c r="DV19" s="66"/>
      <c r="DW19" s="66"/>
      <c r="DX19" s="66"/>
      <c r="DY19" s="66"/>
      <c r="DZ19" s="66"/>
      <c r="EA19" s="66"/>
      <c r="EB19" s="66"/>
      <c r="EC19" s="66"/>
      <c r="ED19" s="66"/>
      <c r="EE19" s="66"/>
      <c r="EF19" s="66"/>
      <c r="EG19" s="66"/>
      <c r="EH19" s="66"/>
      <c r="EI19" s="66"/>
      <c r="EJ19" s="66"/>
      <c r="EK19" s="66"/>
      <c r="EL19" s="66"/>
      <c r="EM19" s="66"/>
      <c r="EN19" s="66"/>
      <c r="EO19" s="66"/>
      <c r="EP19" s="66"/>
      <c r="EQ19" s="66"/>
      <c r="ER19" s="66"/>
      <c r="ES19" s="66"/>
      <c r="ET19" s="66"/>
      <c r="EU19" s="66"/>
      <c r="EV19" s="66"/>
      <c r="EW19" s="66"/>
      <c r="EX19" s="66"/>
      <c r="EY19" s="66"/>
      <c r="EZ19" s="66"/>
      <c r="FA19" s="66"/>
      <c r="FB19" s="66"/>
      <c r="FC19" s="66"/>
      <c r="FD19" s="66"/>
      <c r="FE19" s="66"/>
      <c r="FF19" s="66"/>
      <c r="FG19" s="66"/>
      <c r="FH19" s="66"/>
      <c r="FI19" s="66"/>
      <c r="FJ19" s="66"/>
      <c r="FK19" s="66"/>
      <c r="FL19" s="66"/>
      <c r="FM19" s="66"/>
      <c r="FN19" s="66"/>
      <c r="FO19" s="66"/>
      <c r="FP19" s="66"/>
      <c r="FQ19" s="66"/>
      <c r="FR19" s="66"/>
      <c r="FS19" s="66"/>
      <c r="FT19" s="66"/>
      <c r="FU19" s="66"/>
      <c r="FV19" s="66"/>
      <c r="FW19" s="66"/>
      <c r="FX19" s="66"/>
      <c r="FY19" s="66"/>
      <c r="FZ19" s="66"/>
      <c r="GA19" s="66"/>
      <c r="GB19" s="66"/>
      <c r="GC19" s="66"/>
      <c r="GD19" s="66"/>
      <c r="GE19" s="66"/>
      <c r="GF19" s="66"/>
      <c r="GG19" s="66"/>
      <c r="GH19" s="66"/>
      <c r="GI19" s="66"/>
      <c r="GJ19" s="66"/>
      <c r="GK19" s="66"/>
      <c r="GL19" s="66"/>
      <c r="GM19" s="66"/>
      <c r="GN19" s="66"/>
      <c r="GO19" s="66"/>
      <c r="GP19" s="66"/>
    </row>
    <row r="20" spans="1:198" s="67" customFormat="1" ht="21" hidden="1" customHeight="1">
      <c r="A20" s="117" t="s">
        <v>101</v>
      </c>
      <c r="B20" s="118" t="s">
        <v>106</v>
      </c>
      <c r="C20" s="119" t="s">
        <v>92</v>
      </c>
      <c r="D20" s="119" t="s">
        <v>102</v>
      </c>
      <c r="E20" s="126">
        <v>728</v>
      </c>
      <c r="F20" s="120">
        <v>-4980</v>
      </c>
      <c r="G20" s="121">
        <f>+E20*F20/1000</f>
        <v>-3625.44</v>
      </c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6"/>
      <c r="BL20" s="66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6"/>
      <c r="CA20" s="66"/>
      <c r="CB20" s="66"/>
      <c r="CC20" s="66"/>
      <c r="CD20" s="66"/>
      <c r="CE20" s="66"/>
      <c r="CF20" s="66"/>
      <c r="CG20" s="66"/>
      <c r="CH20" s="66"/>
      <c r="CI20" s="66"/>
      <c r="CJ20" s="66"/>
      <c r="CK20" s="66"/>
      <c r="CL20" s="66"/>
      <c r="CM20" s="66"/>
      <c r="CN20" s="66"/>
      <c r="CO20" s="66"/>
      <c r="CP20" s="66"/>
      <c r="CQ20" s="66"/>
      <c r="CR20" s="66"/>
      <c r="CS20" s="66"/>
      <c r="CT20" s="66"/>
      <c r="CU20" s="66"/>
      <c r="CV20" s="66"/>
      <c r="CW20" s="66"/>
      <c r="CX20" s="66"/>
      <c r="CY20" s="66"/>
      <c r="CZ20" s="66"/>
      <c r="DA20" s="66"/>
      <c r="DB20" s="66"/>
      <c r="DC20" s="66"/>
      <c r="DD20" s="66"/>
      <c r="DE20" s="66"/>
      <c r="DF20" s="66"/>
      <c r="DG20" s="66"/>
      <c r="DH20" s="66"/>
      <c r="DI20" s="66"/>
      <c r="DJ20" s="66"/>
      <c r="DK20" s="66"/>
      <c r="DL20" s="66"/>
      <c r="DM20" s="66"/>
      <c r="DN20" s="66"/>
      <c r="DO20" s="66"/>
      <c r="DP20" s="66"/>
      <c r="DQ20" s="66"/>
      <c r="DR20" s="66"/>
      <c r="DS20" s="66"/>
      <c r="DT20" s="66"/>
      <c r="DU20" s="66"/>
      <c r="DV20" s="66"/>
      <c r="DW20" s="66"/>
      <c r="DX20" s="66"/>
      <c r="DY20" s="66"/>
      <c r="DZ20" s="66"/>
      <c r="EA20" s="66"/>
      <c r="EB20" s="66"/>
      <c r="EC20" s="66"/>
      <c r="ED20" s="66"/>
      <c r="EE20" s="66"/>
      <c r="EF20" s="66"/>
      <c r="EG20" s="66"/>
      <c r="EH20" s="66"/>
      <c r="EI20" s="66"/>
      <c r="EJ20" s="66"/>
      <c r="EK20" s="66"/>
      <c r="EL20" s="66"/>
      <c r="EM20" s="66"/>
      <c r="EN20" s="66"/>
      <c r="EO20" s="66"/>
      <c r="EP20" s="66"/>
      <c r="EQ20" s="66"/>
      <c r="ER20" s="66"/>
      <c r="ES20" s="66"/>
      <c r="ET20" s="66"/>
      <c r="EU20" s="66"/>
      <c r="EV20" s="66"/>
      <c r="EW20" s="66"/>
      <c r="EX20" s="66"/>
      <c r="EY20" s="66"/>
      <c r="EZ20" s="66"/>
      <c r="FA20" s="66"/>
      <c r="FB20" s="66"/>
      <c r="FC20" s="66"/>
      <c r="FD20" s="66"/>
      <c r="FE20" s="66"/>
      <c r="FF20" s="66"/>
      <c r="FG20" s="66"/>
      <c r="FH20" s="66"/>
      <c r="FI20" s="66"/>
      <c r="FJ20" s="66"/>
      <c r="FK20" s="66"/>
      <c r="FL20" s="66"/>
      <c r="FM20" s="66"/>
      <c r="FN20" s="66"/>
      <c r="FO20" s="66"/>
      <c r="FP20" s="66"/>
      <c r="FQ20" s="66"/>
      <c r="FR20" s="66"/>
      <c r="FS20" s="66"/>
      <c r="FT20" s="66"/>
      <c r="FU20" s="66"/>
      <c r="FV20" s="66"/>
      <c r="FW20" s="66"/>
      <c r="FX20" s="66"/>
      <c r="FY20" s="66"/>
      <c r="FZ20" s="66"/>
      <c r="GA20" s="66"/>
      <c r="GB20" s="66"/>
      <c r="GC20" s="66"/>
      <c r="GD20" s="66"/>
      <c r="GE20" s="66"/>
      <c r="GF20" s="66"/>
      <c r="GG20" s="66"/>
      <c r="GH20" s="66"/>
      <c r="GI20" s="66"/>
      <c r="GJ20" s="66"/>
      <c r="GK20" s="66"/>
      <c r="GL20" s="66"/>
      <c r="GM20" s="66"/>
      <c r="GN20" s="66"/>
      <c r="GO20" s="66"/>
      <c r="GP20" s="66"/>
    </row>
    <row r="21" spans="1:198" s="67" customFormat="1" ht="21" hidden="1" customHeight="1">
      <c r="A21" s="117" t="s">
        <v>103</v>
      </c>
      <c r="B21" s="118" t="s">
        <v>106</v>
      </c>
      <c r="C21" s="119" t="s">
        <v>92</v>
      </c>
      <c r="D21" s="119" t="s">
        <v>89</v>
      </c>
      <c r="E21" s="126">
        <v>410</v>
      </c>
      <c r="F21" s="120">
        <v>-1260</v>
      </c>
      <c r="G21" s="121">
        <f>+E21*F21/1000</f>
        <v>-516.6</v>
      </c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66"/>
      <c r="CC21" s="66"/>
      <c r="CD21" s="66"/>
      <c r="CE21" s="66"/>
      <c r="CF21" s="66"/>
      <c r="CG21" s="66"/>
      <c r="CH21" s="66"/>
      <c r="CI21" s="66"/>
      <c r="CJ21" s="66"/>
      <c r="CK21" s="66"/>
      <c r="CL21" s="66"/>
      <c r="CM21" s="66"/>
      <c r="CN21" s="66"/>
      <c r="CO21" s="66"/>
      <c r="CP21" s="66"/>
      <c r="CQ21" s="66"/>
      <c r="CR21" s="66"/>
      <c r="CS21" s="66"/>
      <c r="CT21" s="66"/>
      <c r="CU21" s="66"/>
      <c r="CV21" s="66"/>
      <c r="CW21" s="66"/>
      <c r="CX21" s="66"/>
      <c r="CY21" s="66"/>
      <c r="CZ21" s="66"/>
      <c r="DA21" s="66"/>
      <c r="DB21" s="66"/>
      <c r="DC21" s="66"/>
      <c r="DD21" s="66"/>
      <c r="DE21" s="66"/>
      <c r="DF21" s="66"/>
      <c r="DG21" s="66"/>
      <c r="DH21" s="66"/>
      <c r="DI21" s="66"/>
      <c r="DJ21" s="66"/>
      <c r="DK21" s="66"/>
      <c r="DL21" s="66"/>
      <c r="DM21" s="66"/>
      <c r="DN21" s="66"/>
      <c r="DO21" s="66"/>
      <c r="DP21" s="66"/>
      <c r="DQ21" s="66"/>
      <c r="DR21" s="66"/>
      <c r="DS21" s="66"/>
      <c r="DT21" s="66"/>
      <c r="DU21" s="66"/>
      <c r="DV21" s="66"/>
      <c r="DW21" s="66"/>
      <c r="DX21" s="66"/>
      <c r="DY21" s="66"/>
      <c r="DZ21" s="66"/>
      <c r="EA21" s="66"/>
      <c r="EB21" s="66"/>
      <c r="EC21" s="66"/>
      <c r="ED21" s="66"/>
      <c r="EE21" s="66"/>
      <c r="EF21" s="66"/>
      <c r="EG21" s="66"/>
      <c r="EH21" s="66"/>
      <c r="EI21" s="66"/>
      <c r="EJ21" s="66"/>
      <c r="EK21" s="66"/>
      <c r="EL21" s="66"/>
      <c r="EM21" s="66"/>
      <c r="EN21" s="66"/>
      <c r="EO21" s="66"/>
      <c r="EP21" s="66"/>
      <c r="EQ21" s="66"/>
      <c r="ER21" s="66"/>
      <c r="ES21" s="66"/>
      <c r="ET21" s="66"/>
      <c r="EU21" s="66"/>
      <c r="EV21" s="66"/>
      <c r="EW21" s="66"/>
      <c r="EX21" s="66"/>
      <c r="EY21" s="66"/>
      <c r="EZ21" s="66"/>
      <c r="FA21" s="66"/>
      <c r="FB21" s="66"/>
      <c r="FC21" s="66"/>
      <c r="FD21" s="66"/>
      <c r="FE21" s="66"/>
      <c r="FF21" s="66"/>
      <c r="FG21" s="66"/>
      <c r="FH21" s="66"/>
      <c r="FI21" s="66"/>
      <c r="FJ21" s="66"/>
      <c r="FK21" s="66"/>
      <c r="FL21" s="66"/>
      <c r="FM21" s="66"/>
      <c r="FN21" s="66"/>
      <c r="FO21" s="66"/>
      <c r="FP21" s="66"/>
      <c r="FQ21" s="66"/>
      <c r="FR21" s="66"/>
      <c r="FS21" s="66"/>
      <c r="FT21" s="66"/>
      <c r="FU21" s="66"/>
      <c r="FV21" s="66"/>
      <c r="FW21" s="66"/>
      <c r="FX21" s="66"/>
      <c r="FY21" s="66"/>
      <c r="FZ21" s="66"/>
      <c r="GA21" s="66"/>
      <c r="GB21" s="66"/>
      <c r="GC21" s="66"/>
      <c r="GD21" s="66"/>
      <c r="GE21" s="66"/>
      <c r="GF21" s="66"/>
      <c r="GG21" s="66"/>
      <c r="GH21" s="66"/>
      <c r="GI21" s="66"/>
      <c r="GJ21" s="66"/>
      <c r="GK21" s="66"/>
      <c r="GL21" s="66"/>
      <c r="GM21" s="66"/>
      <c r="GN21" s="66"/>
      <c r="GO21" s="66"/>
      <c r="GP21" s="66"/>
    </row>
    <row r="22" spans="1:198" s="67" customFormat="1" ht="21" hidden="1" customHeight="1">
      <c r="A22" s="117" t="s">
        <v>104</v>
      </c>
      <c r="B22" s="118" t="s">
        <v>105</v>
      </c>
      <c r="C22" s="119" t="s">
        <v>92</v>
      </c>
      <c r="D22" s="119" t="s">
        <v>102</v>
      </c>
      <c r="E22" s="126">
        <v>900</v>
      </c>
      <c r="F22" s="120">
        <v>-20400</v>
      </c>
      <c r="G22" s="121">
        <f t="shared" ref="G22" si="1">+E22*F22/1000</f>
        <v>-18360</v>
      </c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66"/>
      <c r="CC22" s="66"/>
      <c r="CD22" s="66"/>
      <c r="CE22" s="66"/>
      <c r="CF22" s="66"/>
      <c r="CG22" s="66"/>
      <c r="CH22" s="66"/>
      <c r="CI22" s="66"/>
      <c r="CJ22" s="66"/>
      <c r="CK22" s="66"/>
      <c r="CL22" s="66"/>
      <c r="CM22" s="66"/>
      <c r="CN22" s="66"/>
      <c r="CO22" s="66"/>
      <c r="CP22" s="66"/>
      <c r="CQ22" s="66"/>
      <c r="CR22" s="66"/>
      <c r="CS22" s="66"/>
      <c r="CT22" s="66"/>
      <c r="CU22" s="66"/>
      <c r="CV22" s="66"/>
      <c r="CW22" s="66"/>
      <c r="CX22" s="66"/>
      <c r="CY22" s="66"/>
      <c r="CZ22" s="66"/>
      <c r="DA22" s="66"/>
      <c r="DB22" s="66"/>
      <c r="DC22" s="66"/>
      <c r="DD22" s="66"/>
      <c r="DE22" s="66"/>
      <c r="DF22" s="66"/>
      <c r="DG22" s="66"/>
      <c r="DH22" s="66"/>
      <c r="DI22" s="66"/>
      <c r="DJ22" s="66"/>
      <c r="DK22" s="66"/>
      <c r="DL22" s="66"/>
      <c r="DM22" s="66"/>
      <c r="DN22" s="66"/>
      <c r="DO22" s="66"/>
      <c r="DP22" s="66"/>
      <c r="DQ22" s="66"/>
      <c r="DR22" s="66"/>
      <c r="DS22" s="66"/>
      <c r="DT22" s="66"/>
      <c r="DU22" s="66"/>
      <c r="DV22" s="66"/>
      <c r="DW22" s="66"/>
      <c r="DX22" s="66"/>
      <c r="DY22" s="66"/>
      <c r="DZ22" s="66"/>
      <c r="EA22" s="66"/>
      <c r="EB22" s="66"/>
      <c r="EC22" s="66"/>
      <c r="ED22" s="66"/>
      <c r="EE22" s="66"/>
      <c r="EF22" s="66"/>
      <c r="EG22" s="66"/>
      <c r="EH22" s="66"/>
      <c r="EI22" s="66"/>
      <c r="EJ22" s="66"/>
      <c r="EK22" s="66"/>
      <c r="EL22" s="66"/>
      <c r="EM22" s="66"/>
      <c r="EN22" s="66"/>
      <c r="EO22" s="66"/>
      <c r="EP22" s="66"/>
      <c r="EQ22" s="66"/>
      <c r="ER22" s="66"/>
      <c r="ES22" s="66"/>
      <c r="ET22" s="66"/>
      <c r="EU22" s="66"/>
      <c r="EV22" s="66"/>
      <c r="EW22" s="66"/>
      <c r="EX22" s="66"/>
      <c r="EY22" s="66"/>
      <c r="EZ22" s="66"/>
      <c r="FA22" s="66"/>
      <c r="FB22" s="66"/>
      <c r="FC22" s="66"/>
      <c r="FD22" s="66"/>
      <c r="FE22" s="66"/>
      <c r="FF22" s="66"/>
      <c r="FG22" s="66"/>
      <c r="FH22" s="66"/>
      <c r="FI22" s="66"/>
      <c r="FJ22" s="66"/>
      <c r="FK22" s="66"/>
      <c r="FL22" s="66"/>
      <c r="FM22" s="66"/>
      <c r="FN22" s="66"/>
      <c r="FO22" s="66"/>
      <c r="FP22" s="66"/>
      <c r="FQ22" s="66"/>
      <c r="FR22" s="66"/>
      <c r="FS22" s="66"/>
      <c r="FT22" s="66"/>
      <c r="FU22" s="66"/>
      <c r="FV22" s="66"/>
      <c r="FW22" s="66"/>
      <c r="FX22" s="66"/>
      <c r="FY22" s="66"/>
      <c r="FZ22" s="66"/>
      <c r="GA22" s="66"/>
      <c r="GB22" s="66"/>
      <c r="GC22" s="66"/>
      <c r="GD22" s="66"/>
      <c r="GE22" s="66"/>
      <c r="GF22" s="66"/>
      <c r="GG22" s="66"/>
      <c r="GH22" s="66"/>
      <c r="GI22" s="66"/>
      <c r="GJ22" s="66"/>
      <c r="GK22" s="66"/>
      <c r="GL22" s="66"/>
      <c r="GM22" s="66"/>
      <c r="GN22" s="66"/>
      <c r="GO22" s="66"/>
      <c r="GP22" s="66"/>
    </row>
    <row r="23" spans="1:198" s="67" customFormat="1" ht="21" hidden="1" customHeight="1">
      <c r="A23" s="117" t="s">
        <v>109</v>
      </c>
      <c r="B23" s="118" t="s">
        <v>110</v>
      </c>
      <c r="C23" s="119" t="s">
        <v>92</v>
      </c>
      <c r="D23" s="119" t="s">
        <v>89</v>
      </c>
      <c r="E23" s="126">
        <v>2028</v>
      </c>
      <c r="F23" s="120">
        <v>-2807.2</v>
      </c>
      <c r="G23" s="121">
        <f>+E23*F23/1000</f>
        <v>-5693.0015999999996</v>
      </c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66"/>
      <c r="CM23" s="66"/>
      <c r="CN23" s="66"/>
      <c r="CO23" s="66"/>
      <c r="CP23" s="66"/>
      <c r="CQ23" s="66"/>
      <c r="CR23" s="66"/>
      <c r="CS23" s="66"/>
      <c r="CT23" s="66"/>
      <c r="CU23" s="66"/>
      <c r="CV23" s="66"/>
      <c r="CW23" s="66"/>
      <c r="CX23" s="66"/>
      <c r="CY23" s="66"/>
      <c r="CZ23" s="66"/>
      <c r="DA23" s="66"/>
      <c r="DB23" s="66"/>
      <c r="DC23" s="66"/>
      <c r="DD23" s="66"/>
      <c r="DE23" s="66"/>
      <c r="DF23" s="66"/>
      <c r="DG23" s="66"/>
      <c r="DH23" s="66"/>
      <c r="DI23" s="66"/>
      <c r="DJ23" s="66"/>
      <c r="DK23" s="66"/>
      <c r="DL23" s="66"/>
      <c r="DM23" s="66"/>
      <c r="DN23" s="66"/>
      <c r="DO23" s="66"/>
      <c r="DP23" s="66"/>
      <c r="DQ23" s="66"/>
      <c r="DR23" s="66"/>
      <c r="DS23" s="66"/>
      <c r="DT23" s="66"/>
      <c r="DU23" s="66"/>
      <c r="DV23" s="66"/>
      <c r="DW23" s="66"/>
      <c r="DX23" s="66"/>
      <c r="DY23" s="66"/>
      <c r="DZ23" s="66"/>
      <c r="EA23" s="66"/>
      <c r="EB23" s="66"/>
      <c r="EC23" s="66"/>
      <c r="ED23" s="66"/>
      <c r="EE23" s="66"/>
      <c r="EF23" s="66"/>
      <c r="EG23" s="66"/>
      <c r="EH23" s="66"/>
      <c r="EI23" s="66"/>
      <c r="EJ23" s="66"/>
      <c r="EK23" s="66"/>
      <c r="EL23" s="66"/>
      <c r="EM23" s="66"/>
      <c r="EN23" s="66"/>
      <c r="EO23" s="66"/>
      <c r="EP23" s="66"/>
      <c r="EQ23" s="66"/>
      <c r="ER23" s="66"/>
      <c r="ES23" s="66"/>
      <c r="ET23" s="66"/>
      <c r="EU23" s="66"/>
      <c r="EV23" s="66"/>
      <c r="EW23" s="66"/>
      <c r="EX23" s="66"/>
      <c r="EY23" s="66"/>
      <c r="EZ23" s="66"/>
      <c r="FA23" s="66"/>
      <c r="FB23" s="66"/>
      <c r="FC23" s="66"/>
      <c r="FD23" s="66"/>
      <c r="FE23" s="66"/>
      <c r="FF23" s="66"/>
      <c r="FG23" s="66"/>
      <c r="FH23" s="66"/>
      <c r="FI23" s="66"/>
      <c r="FJ23" s="66"/>
      <c r="FK23" s="66"/>
      <c r="FL23" s="66"/>
      <c r="FM23" s="66"/>
      <c r="FN23" s="66"/>
      <c r="FO23" s="66"/>
      <c r="FP23" s="66"/>
      <c r="FQ23" s="66"/>
      <c r="FR23" s="66"/>
      <c r="FS23" s="66"/>
      <c r="FT23" s="66"/>
      <c r="FU23" s="66"/>
      <c r="FV23" s="66"/>
      <c r="FW23" s="66"/>
      <c r="FX23" s="66"/>
      <c r="FY23" s="66"/>
      <c r="FZ23" s="66"/>
      <c r="GA23" s="66"/>
      <c r="GB23" s="66"/>
      <c r="GC23" s="66"/>
      <c r="GD23" s="66"/>
      <c r="GE23" s="66"/>
      <c r="GF23" s="66"/>
      <c r="GG23" s="66"/>
      <c r="GH23" s="66"/>
      <c r="GI23" s="66"/>
      <c r="GJ23" s="66"/>
      <c r="GK23" s="66"/>
      <c r="GL23" s="66"/>
      <c r="GM23" s="66"/>
      <c r="GN23" s="66"/>
      <c r="GO23" s="66"/>
      <c r="GP23" s="66"/>
    </row>
    <row r="24" spans="1:198" s="67" customFormat="1" ht="21" hidden="1" customHeight="1">
      <c r="A24" s="117" t="s">
        <v>93</v>
      </c>
      <c r="B24" s="118" t="s">
        <v>94</v>
      </c>
      <c r="C24" s="119" t="s">
        <v>95</v>
      </c>
      <c r="D24" s="119" t="s">
        <v>96</v>
      </c>
      <c r="E24" s="120">
        <f>246418501.9</f>
        <v>246418501.90000001</v>
      </c>
      <c r="F24" s="125">
        <v>1</v>
      </c>
      <c r="G24" s="121">
        <f>+E24/1000</f>
        <v>246418.5019</v>
      </c>
      <c r="H24" s="66"/>
      <c r="I24" s="124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6"/>
      <c r="CA24" s="66"/>
      <c r="CB24" s="66"/>
      <c r="CC24" s="66"/>
      <c r="CD24" s="66"/>
      <c r="CE24" s="66"/>
      <c r="CF24" s="66"/>
      <c r="CG24" s="66"/>
      <c r="CH24" s="66"/>
      <c r="CI24" s="66"/>
      <c r="CJ24" s="66"/>
      <c r="CK24" s="66"/>
      <c r="CL24" s="66"/>
      <c r="CM24" s="66"/>
      <c r="CN24" s="66"/>
      <c r="CO24" s="66"/>
      <c r="CP24" s="66"/>
      <c r="CQ24" s="66"/>
      <c r="CR24" s="66"/>
      <c r="CS24" s="66"/>
      <c r="CT24" s="66"/>
      <c r="CU24" s="66"/>
      <c r="CV24" s="66"/>
      <c r="CW24" s="66"/>
      <c r="CX24" s="66"/>
      <c r="CY24" s="66"/>
      <c r="CZ24" s="66"/>
      <c r="DA24" s="66"/>
      <c r="DB24" s="66"/>
      <c r="DC24" s="66"/>
      <c r="DD24" s="66"/>
      <c r="DE24" s="66"/>
      <c r="DF24" s="66"/>
      <c r="DG24" s="66"/>
      <c r="DH24" s="66"/>
      <c r="DI24" s="66"/>
      <c r="DJ24" s="66"/>
      <c r="DK24" s="66"/>
      <c r="DL24" s="66"/>
      <c r="DM24" s="66"/>
      <c r="DN24" s="66"/>
      <c r="DO24" s="66"/>
      <c r="DP24" s="66"/>
      <c r="DQ24" s="66"/>
      <c r="DR24" s="66"/>
      <c r="DS24" s="66"/>
      <c r="DT24" s="66"/>
      <c r="DU24" s="66"/>
      <c r="DV24" s="66"/>
      <c r="DW24" s="66"/>
      <c r="DX24" s="66"/>
      <c r="DY24" s="66"/>
      <c r="DZ24" s="66"/>
      <c r="EA24" s="66"/>
      <c r="EB24" s="66"/>
      <c r="EC24" s="66"/>
      <c r="ED24" s="66"/>
      <c r="EE24" s="66"/>
      <c r="EF24" s="66"/>
      <c r="EG24" s="66"/>
      <c r="EH24" s="66"/>
      <c r="EI24" s="66"/>
      <c r="EJ24" s="66"/>
      <c r="EK24" s="66"/>
      <c r="EL24" s="66"/>
      <c r="EM24" s="66"/>
      <c r="EN24" s="66"/>
      <c r="EO24" s="66"/>
      <c r="EP24" s="66"/>
      <c r="EQ24" s="66"/>
      <c r="ER24" s="66"/>
      <c r="ES24" s="66"/>
      <c r="ET24" s="66"/>
      <c r="EU24" s="66"/>
      <c r="EV24" s="66"/>
      <c r="EW24" s="66"/>
      <c r="EX24" s="66"/>
      <c r="EY24" s="66"/>
      <c r="EZ24" s="66"/>
      <c r="FA24" s="66"/>
      <c r="FB24" s="66"/>
      <c r="FC24" s="66"/>
      <c r="FD24" s="66"/>
      <c r="FE24" s="66"/>
      <c r="FF24" s="66"/>
      <c r="FG24" s="66"/>
      <c r="FH24" s="66"/>
      <c r="FI24" s="66"/>
      <c r="FJ24" s="66"/>
      <c r="FK24" s="66"/>
      <c r="FL24" s="66"/>
      <c r="FM24" s="66"/>
      <c r="FN24" s="66"/>
      <c r="FO24" s="66"/>
      <c r="FP24" s="66"/>
      <c r="FQ24" s="66"/>
      <c r="FR24" s="66"/>
      <c r="FS24" s="66"/>
      <c r="FT24" s="66"/>
      <c r="FU24" s="66"/>
      <c r="FV24" s="66"/>
      <c r="FW24" s="66"/>
      <c r="FX24" s="66"/>
      <c r="FY24" s="66"/>
      <c r="FZ24" s="66"/>
      <c r="GA24" s="66"/>
      <c r="GB24" s="66"/>
      <c r="GC24" s="66"/>
      <c r="GD24" s="66"/>
      <c r="GE24" s="66"/>
      <c r="GF24" s="66"/>
      <c r="GG24" s="66"/>
      <c r="GH24" s="66"/>
      <c r="GI24" s="66"/>
      <c r="GJ24" s="66"/>
      <c r="GK24" s="66"/>
      <c r="GL24" s="66"/>
      <c r="GM24" s="66"/>
      <c r="GN24" s="66"/>
      <c r="GO24" s="66"/>
      <c r="GP24" s="66"/>
    </row>
    <row r="25" spans="1:198" s="67" customFormat="1" ht="21" hidden="1" customHeight="1">
      <c r="A25" s="117" t="s">
        <v>97</v>
      </c>
      <c r="B25" s="118" t="s">
        <v>94</v>
      </c>
      <c r="C25" s="119" t="s">
        <v>95</v>
      </c>
      <c r="D25" s="119" t="s">
        <v>91</v>
      </c>
      <c r="E25" s="120">
        <f>-159606510.3</f>
        <v>-159606510.30000001</v>
      </c>
      <c r="F25" s="125">
        <v>1</v>
      </c>
      <c r="G25" s="121">
        <f>+E25*F25/1000</f>
        <v>-159606.51030000002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6"/>
      <c r="CA25" s="66"/>
      <c r="CB25" s="66"/>
      <c r="CC25" s="66"/>
      <c r="CD25" s="66"/>
      <c r="CE25" s="66"/>
      <c r="CF25" s="66"/>
      <c r="CG25" s="66"/>
      <c r="CH25" s="66"/>
      <c r="CI25" s="66"/>
      <c r="CJ25" s="66"/>
      <c r="CK25" s="66"/>
      <c r="CL25" s="66"/>
      <c r="CM25" s="66"/>
      <c r="CN25" s="66"/>
      <c r="CO25" s="66"/>
      <c r="CP25" s="66"/>
      <c r="CQ25" s="66"/>
      <c r="CR25" s="66"/>
      <c r="CS25" s="66"/>
      <c r="CT25" s="66"/>
      <c r="CU25" s="66"/>
      <c r="CV25" s="66"/>
      <c r="CW25" s="66"/>
      <c r="CX25" s="66"/>
      <c r="CY25" s="66"/>
      <c r="CZ25" s="66"/>
      <c r="DA25" s="66"/>
      <c r="DB25" s="66"/>
      <c r="DC25" s="66"/>
      <c r="DD25" s="66"/>
      <c r="DE25" s="66"/>
      <c r="DF25" s="66"/>
      <c r="DG25" s="66"/>
      <c r="DH25" s="66"/>
      <c r="DI25" s="66"/>
      <c r="DJ25" s="66"/>
      <c r="DK25" s="66"/>
      <c r="DL25" s="66"/>
      <c r="DM25" s="66"/>
      <c r="DN25" s="66"/>
      <c r="DO25" s="66"/>
      <c r="DP25" s="66"/>
      <c r="DQ25" s="66"/>
      <c r="DR25" s="66"/>
      <c r="DS25" s="66"/>
      <c r="DT25" s="66"/>
      <c r="DU25" s="66"/>
      <c r="DV25" s="66"/>
      <c r="DW25" s="66"/>
      <c r="DX25" s="66"/>
      <c r="DY25" s="66"/>
      <c r="DZ25" s="66"/>
      <c r="EA25" s="66"/>
      <c r="EB25" s="66"/>
      <c r="EC25" s="66"/>
      <c r="ED25" s="66"/>
      <c r="EE25" s="66"/>
      <c r="EF25" s="66"/>
      <c r="EG25" s="66"/>
      <c r="EH25" s="66"/>
      <c r="EI25" s="66"/>
      <c r="EJ25" s="66"/>
      <c r="EK25" s="66"/>
      <c r="EL25" s="66"/>
      <c r="EM25" s="66"/>
      <c r="EN25" s="66"/>
      <c r="EO25" s="66"/>
      <c r="EP25" s="66"/>
      <c r="EQ25" s="66"/>
      <c r="ER25" s="66"/>
      <c r="ES25" s="66"/>
      <c r="ET25" s="66"/>
      <c r="EU25" s="66"/>
      <c r="EV25" s="66"/>
      <c r="EW25" s="66"/>
      <c r="EX25" s="66"/>
      <c r="EY25" s="66"/>
      <c r="EZ25" s="66"/>
      <c r="FA25" s="66"/>
      <c r="FB25" s="66"/>
      <c r="FC25" s="66"/>
      <c r="FD25" s="66"/>
      <c r="FE25" s="66"/>
      <c r="FF25" s="66"/>
      <c r="FG25" s="66"/>
      <c r="FH25" s="66"/>
      <c r="FI25" s="66"/>
      <c r="FJ25" s="66"/>
      <c r="FK25" s="66"/>
      <c r="FL25" s="66"/>
      <c r="FM25" s="66"/>
      <c r="FN25" s="66"/>
      <c r="FO25" s="66"/>
      <c r="FP25" s="66"/>
      <c r="FQ25" s="66"/>
      <c r="FR25" s="66"/>
      <c r="FS25" s="66"/>
      <c r="FT25" s="66"/>
      <c r="FU25" s="66"/>
      <c r="FV25" s="66"/>
      <c r="FW25" s="66"/>
      <c r="FX25" s="66"/>
      <c r="FY25" s="66"/>
      <c r="FZ25" s="66"/>
      <c r="GA25" s="66"/>
      <c r="GB25" s="66"/>
      <c r="GC25" s="66"/>
      <c r="GD25" s="66"/>
      <c r="GE25" s="66"/>
      <c r="GF25" s="66"/>
      <c r="GG25" s="66"/>
      <c r="GH25" s="66"/>
      <c r="GI25" s="66"/>
      <c r="GJ25" s="66"/>
      <c r="GK25" s="66"/>
      <c r="GL25" s="66"/>
      <c r="GM25" s="66"/>
      <c r="GN25" s="66"/>
      <c r="GO25" s="66"/>
      <c r="GP25" s="66"/>
    </row>
    <row r="26" spans="1:198" s="67" customFormat="1" ht="21" hidden="1" customHeight="1">
      <c r="A26" s="117" t="s">
        <v>108</v>
      </c>
      <c r="B26" s="118" t="s">
        <v>111</v>
      </c>
      <c r="C26" s="119" t="s">
        <v>90</v>
      </c>
      <c r="D26" s="119" t="s">
        <v>96</v>
      </c>
      <c r="E26" s="126">
        <v>27000000</v>
      </c>
      <c r="F26" s="120">
        <v>-1</v>
      </c>
      <c r="G26" s="121">
        <f>+E26*F26/1000</f>
        <v>-27000</v>
      </c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  <c r="CC26" s="66"/>
      <c r="CD26" s="66"/>
      <c r="CE26" s="66"/>
      <c r="CF26" s="66"/>
      <c r="CG26" s="66"/>
      <c r="CH26" s="66"/>
      <c r="CI26" s="66"/>
      <c r="CJ26" s="66"/>
      <c r="CK26" s="66"/>
      <c r="CL26" s="66"/>
      <c r="CM26" s="66"/>
      <c r="CN26" s="66"/>
      <c r="CO26" s="66"/>
      <c r="CP26" s="66"/>
      <c r="CQ26" s="66"/>
      <c r="CR26" s="66"/>
      <c r="CS26" s="66"/>
      <c r="CT26" s="66"/>
      <c r="CU26" s="66"/>
      <c r="CV26" s="66"/>
      <c r="CW26" s="66"/>
      <c r="CX26" s="66"/>
      <c r="CY26" s="66"/>
      <c r="CZ26" s="66"/>
      <c r="DA26" s="66"/>
      <c r="DB26" s="66"/>
      <c r="DC26" s="66"/>
      <c r="DD26" s="66"/>
      <c r="DE26" s="66"/>
      <c r="DF26" s="66"/>
      <c r="DG26" s="66"/>
      <c r="DH26" s="66"/>
      <c r="DI26" s="66"/>
      <c r="DJ26" s="66"/>
      <c r="DK26" s="66"/>
      <c r="DL26" s="66"/>
      <c r="DM26" s="66"/>
      <c r="DN26" s="66"/>
      <c r="DO26" s="66"/>
      <c r="DP26" s="66"/>
      <c r="DQ26" s="66"/>
      <c r="DR26" s="66"/>
      <c r="DS26" s="66"/>
      <c r="DT26" s="66"/>
      <c r="DU26" s="66"/>
      <c r="DV26" s="66"/>
      <c r="DW26" s="66"/>
      <c r="DX26" s="66"/>
      <c r="DY26" s="66"/>
      <c r="DZ26" s="66"/>
      <c r="EA26" s="66"/>
      <c r="EB26" s="66"/>
      <c r="EC26" s="66"/>
      <c r="ED26" s="66"/>
      <c r="EE26" s="66"/>
      <c r="EF26" s="66"/>
      <c r="EG26" s="66"/>
      <c r="EH26" s="66"/>
      <c r="EI26" s="66"/>
      <c r="EJ26" s="66"/>
      <c r="EK26" s="66"/>
      <c r="EL26" s="66"/>
      <c r="EM26" s="66"/>
      <c r="EN26" s="66"/>
      <c r="EO26" s="66"/>
      <c r="EP26" s="66"/>
      <c r="EQ26" s="66"/>
      <c r="ER26" s="66"/>
      <c r="ES26" s="66"/>
      <c r="ET26" s="66"/>
      <c r="EU26" s="66"/>
      <c r="EV26" s="66"/>
      <c r="EW26" s="66"/>
      <c r="EX26" s="66"/>
      <c r="EY26" s="66"/>
      <c r="EZ26" s="66"/>
      <c r="FA26" s="66"/>
      <c r="FB26" s="66"/>
      <c r="FC26" s="66"/>
      <c r="FD26" s="66"/>
      <c r="FE26" s="66"/>
      <c r="FF26" s="66"/>
      <c r="FG26" s="66"/>
      <c r="FH26" s="66"/>
      <c r="FI26" s="66"/>
      <c r="FJ26" s="66"/>
      <c r="FK26" s="66"/>
      <c r="FL26" s="66"/>
      <c r="FM26" s="66"/>
      <c r="FN26" s="66"/>
      <c r="FO26" s="66"/>
      <c r="FP26" s="66"/>
      <c r="FQ26" s="66"/>
      <c r="FR26" s="66"/>
      <c r="FS26" s="66"/>
      <c r="FT26" s="66"/>
      <c r="FU26" s="66"/>
      <c r="FV26" s="66"/>
      <c r="FW26" s="66"/>
      <c r="FX26" s="66"/>
      <c r="FY26" s="66"/>
      <c r="FZ26" s="66"/>
      <c r="GA26" s="66"/>
      <c r="GB26" s="66"/>
      <c r="GC26" s="66"/>
      <c r="GD26" s="66"/>
      <c r="GE26" s="66"/>
      <c r="GF26" s="66"/>
      <c r="GG26" s="66"/>
      <c r="GH26" s="66"/>
      <c r="GI26" s="66"/>
      <c r="GJ26" s="66"/>
      <c r="GK26" s="66"/>
      <c r="GL26" s="66"/>
      <c r="GM26" s="66"/>
      <c r="GN26" s="66"/>
      <c r="GO26" s="66"/>
      <c r="GP26" s="66"/>
    </row>
    <row r="27" spans="1:198" ht="21" hidden="1" customHeight="1"/>
    <row r="28" spans="1:198" ht="21" hidden="1" customHeight="1">
      <c r="G28" s="122"/>
    </row>
    <row r="29" spans="1:198" ht="15" hidden="1" customHeight="1"/>
    <row r="30" spans="1:198" ht="18.75" hidden="1" customHeight="1">
      <c r="A30" s="151" t="s">
        <v>98</v>
      </c>
      <c r="B30" s="151"/>
      <c r="C30" s="151"/>
      <c r="D30" s="151"/>
      <c r="E30" s="151"/>
      <c r="F30" s="151"/>
      <c r="G30" s="151"/>
    </row>
    <row r="31" spans="1:198" hidden="1"/>
    <row r="32" spans="1:198" hidden="1"/>
    <row r="33" hidden="1"/>
    <row r="34" hidden="1"/>
    <row r="35" hidden="1"/>
    <row r="36" hidden="1"/>
    <row r="37" hidden="1"/>
    <row r="38" hidden="1"/>
    <row r="39" hidden="1"/>
    <row r="40" hidden="1"/>
    <row r="41" hidden="1"/>
  </sheetData>
  <mergeCells count="13">
    <mergeCell ref="B9:F9"/>
    <mergeCell ref="B10:F10"/>
    <mergeCell ref="B11:F11"/>
    <mergeCell ref="A30:G30"/>
    <mergeCell ref="F2:G2"/>
    <mergeCell ref="F3:G3"/>
    <mergeCell ref="A5:G5"/>
    <mergeCell ref="A7:A8"/>
    <mergeCell ref="B7:B8"/>
    <mergeCell ref="C7:C8"/>
    <mergeCell ref="D7:D8"/>
    <mergeCell ref="E7:E8"/>
    <mergeCell ref="F7:G7"/>
  </mergeCells>
  <pageMargins left="0.19685039370078741" right="0.15748031496062992" top="0.39370078740157483" bottom="0.35433070866141736" header="0.31496062992125984" footer="0.15748031496062992"/>
  <pageSetup paperSize="9" scale="90" firstPageNumber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4"/>
  <dimension ref="A1"/>
  <sheetViews>
    <sheetView workbookViewId="0">
      <selection activeCell="J12" sqref="J12:J17"/>
    </sheetView>
  </sheetViews>
  <sheetFormatPr defaultRowHeight="15.75"/>
  <sheetData/>
  <phoneticPr fontId="3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5"/>
  <dimension ref="A1"/>
  <sheetViews>
    <sheetView workbookViewId="0">
      <selection activeCell="J12" sqref="J12:J17"/>
    </sheetView>
  </sheetViews>
  <sheetFormatPr defaultRowHeight="15.7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3</vt:i4>
      </vt:variant>
    </vt:vector>
  </HeadingPairs>
  <TitlesOfParts>
    <vt:vector size="12" baseType="lpstr">
      <vt:lpstr>Plan aLL</vt:lpstr>
      <vt:lpstr>Plan GAXTNI</vt:lpstr>
      <vt:lpstr>5 (2)</vt:lpstr>
      <vt:lpstr>12</vt:lpstr>
      <vt:lpstr>12. ճիշտ</vt:lpstr>
      <vt:lpstr>5 ոչ գաղտնի</vt:lpstr>
      <vt:lpstr>12.</vt:lpstr>
      <vt:lpstr>Sheet2</vt:lpstr>
      <vt:lpstr>Sheet3</vt:lpstr>
      <vt:lpstr>'12'!Заголовки_для_печати</vt:lpstr>
      <vt:lpstr>'Plan aLL'!Заголовки_для_печати</vt:lpstr>
      <vt:lpstr>'Plan GAXTNI'!Заголовки_для_печати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ASTGHIK</dc:creator>
  <cp:lastModifiedBy>Artur</cp:lastModifiedBy>
  <cp:lastPrinted>2018-10-25T05:51:48Z</cp:lastPrinted>
  <dcterms:created xsi:type="dcterms:W3CDTF">2017-02-07T08:32:44Z</dcterms:created>
  <dcterms:modified xsi:type="dcterms:W3CDTF">2018-10-25T06:00:38Z</dcterms:modified>
  <cp:keywords>https://mul.gov.am/tasks/docs/attachment.php?id=485170&amp;fn=Hav13.xlsx&amp;out=1&amp;token=05c5adba79bb34648d59</cp:keywords>
</cp:coreProperties>
</file>