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 firstSheet="1" activeTab="1"/>
  </bookViews>
  <sheets>
    <sheet name="Sheet1" sheetId="1" state="hidden" r:id="rId1"/>
    <sheet name="Վերջնական" sheetId="3" r:id="rId2"/>
  </sheets>
  <calcPr calcId="145621"/>
</workbook>
</file>

<file path=xl/calcChain.xml><?xml version="1.0" encoding="utf-8"?>
<calcChain xmlns="http://schemas.openxmlformats.org/spreadsheetml/2006/main">
  <c r="I13" i="3" l="1"/>
  <c r="H13" i="3"/>
  <c r="G13" i="3"/>
  <c r="F13" i="3"/>
  <c r="E13" i="3"/>
  <c r="D13" i="3"/>
  <c r="J13" i="3" s="1"/>
  <c r="C13" i="3"/>
  <c r="J11" i="3"/>
  <c r="J12" i="3"/>
  <c r="J10" i="3"/>
  <c r="I9" i="3"/>
  <c r="H9" i="3"/>
  <c r="H6" i="3"/>
  <c r="G9" i="3"/>
  <c r="F9" i="3"/>
  <c r="E9" i="3"/>
  <c r="D9" i="3"/>
  <c r="J9" i="3" s="1"/>
  <c r="C9" i="3"/>
  <c r="J8" i="3"/>
  <c r="J7" i="3"/>
  <c r="I6" i="3"/>
  <c r="I17" i="3" s="1"/>
  <c r="G6" i="3"/>
  <c r="F6" i="3"/>
  <c r="F17" i="3" s="1"/>
  <c r="E6" i="3"/>
  <c r="D6" i="3"/>
  <c r="C6" i="3"/>
  <c r="C17" i="3" s="1"/>
  <c r="H17" i="3" l="1"/>
  <c r="E17" i="3"/>
  <c r="G17" i="3"/>
  <c r="D17" i="3"/>
  <c r="J6" i="3"/>
  <c r="J17" i="3" s="1"/>
  <c r="J15" i="3" l="1"/>
  <c r="J14" i="3"/>
  <c r="J16" i="3"/>
</calcChain>
</file>

<file path=xl/sharedStrings.xml><?xml version="1.0" encoding="utf-8"?>
<sst xmlns="http://schemas.openxmlformats.org/spreadsheetml/2006/main" count="52" uniqueCount="44">
  <si>
    <t>N</t>
  </si>
  <si>
    <t>Կազմակերպության անվանումը</t>
  </si>
  <si>
    <t>Գովազդային վահանակների ընդհանուր քանակը (հատ)</t>
  </si>
  <si>
    <t>Ապամոնտաժման և տեղափոխման արժեքը (հազար ՀՀ դրամ)</t>
  </si>
  <si>
    <t>Ձեռնարկատիրական գործունեության դադարեցման փոխհատուցում (հազար ՀՀ դրամ)</t>
  </si>
  <si>
    <t>Ընդամենը փոխհատուցում առանց նյութերի արժեքի (հազար ՀՀ դրամ)</t>
  </si>
  <si>
    <t>Ընդամենը փոխհատուցում ներառյալ նյութերի արժեքը (հազար ՀՀ դրամ)</t>
  </si>
  <si>
    <t>Ընդհանուրը՝</t>
  </si>
  <si>
    <t>ՏԵՂԵԿԱՆՔ</t>
  </si>
  <si>
    <t>Տրանշ 1 և Տրանշ 2-ի շրջանակներում ապամոնտաժվելիք գովազդային վահանակների վերաբերյալ</t>
  </si>
  <si>
    <t>ՅՈՒՆԻՔՈՐՆ ԳՐՈՒՊ ՓԲԸ</t>
  </si>
  <si>
    <t>ԷԳԱ ՍՊԸ</t>
  </si>
  <si>
    <t>18+300-ի համար տվյալ չկա մոտավոր կավելանա 200.000-ի չափով</t>
  </si>
  <si>
    <t>ՄԵԴԻԱՄԵԴ ՍՊԸ</t>
  </si>
  <si>
    <t>ԻՄԻՋ ՍՊԸ</t>
  </si>
  <si>
    <t>Ծանոթություն</t>
  </si>
  <si>
    <t>Հաշվարկված է ֆիրմայի ներկայացրած ծախսերի և եկամուտների հիմամբ</t>
  </si>
  <si>
    <t>Հաշվարկված է շահութահարկի հիմամբ</t>
  </si>
  <si>
    <t>կավելանա ևս երկուսը</t>
  </si>
  <si>
    <t xml:space="preserve">կավելանա ևս ութը </t>
  </si>
  <si>
    <t>Վահանակի հիմքի(ստորգետնյա մասի) արժեքը (հազար ՀՀ դրամ)</t>
  </si>
  <si>
    <t>Գովազդային վահանակի վերգետնյա մասի արժեքը (հազար ՀՀ դրամ)</t>
  </si>
  <si>
    <t>Գովազդային վահանակի արգելափակոցի արժեքը  (հազար ՀՀ դրամ)</t>
  </si>
  <si>
    <t>ԲԻԼԻՆԳ ՍՊԸ</t>
  </si>
  <si>
    <t>բիզնեսի մասով տվյալներ չունենք</t>
  </si>
  <si>
    <t>83 հատից տեղազննել ենք  70ը,որից երկու հատի մոտ է  առկա եղել արգելափակոց</t>
  </si>
  <si>
    <t>Միավոր վահանակի վերգետնյա մասի արժեքը (հազար ՀՀ դրամ)</t>
  </si>
  <si>
    <t>Երևան-Աշտարակ</t>
  </si>
  <si>
    <t>Երևան-Արարատ</t>
  </si>
  <si>
    <t>Միավոր վահանակի տեղադրման արժեքը  (հազար ՀՀ դրամ)</t>
  </si>
  <si>
    <t>Միավոր վահանակի հիմքի (ստոր-գետնյա մասի) արժեքը (հազար ՀՀ դրամ)</t>
  </si>
  <si>
    <t>Միավորի վահանակի ապամոնտաժ-ման և տեղափոխ-ման արժեքը (հազար ՀՀ դրամ)</t>
  </si>
  <si>
    <t>ՅՈՒՆԻՔՈՐՆ ԳՐՈՒՊ ՓԲԸ, այդ թվում՝</t>
  </si>
  <si>
    <t>ԷԳԱ ՍՊԸ, այդ թվում՝</t>
  </si>
  <si>
    <t>ԻՄԻՋ ՍՊԸ, այդ թվում՝</t>
  </si>
  <si>
    <t>Միավոր վահանակի արգելա-փակոցի արժեքը  (հազար ՀՀ դրամ)*</t>
  </si>
  <si>
    <t>Միավոր վահանակի ձեռնարկա-տիրական գործունեու-թյան դադարեցման փոխհատու-ցում (հազար ՀՀ դրամ)</t>
  </si>
  <si>
    <t>Կազմակերպության անվանումը և ճանապարհահատվածը</t>
  </si>
  <si>
    <t>Գովազ-դային վահանակ-ների  քանակը (հատ)</t>
  </si>
  <si>
    <t>Աշտարակ-Թալին</t>
  </si>
  <si>
    <t>ԸՆԴՀԱՆՈՒՐԸ</t>
  </si>
  <si>
    <t>ԸՆԴԱՄԵՆԸ փոխհատուցում՝  ձեռնարկատիրական գործունեության դադարեցման, վահանակների վերգետնյա մասի, արգելափակոցի, տեղադրման , ապամոնտաժման արժեքը, ներառյալ ԱԱՀ                (հազար ՀՀ դրամ)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</si>
  <si>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2015 թվական ----------- թիվ ---- -Ն որոշման  </t>
  </si>
  <si>
    <t>Հավելված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</si>
</sst>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3" fontId="0" fillId="0" borderId="0" xfId="0" applyNumberForma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top" wrapText="1"/>
    </xf>
    <xf numFmtId="164" fontId="4" fillId="0" borderId="0" xfId="0" applyNumberFormat="1" applyFont="1" applyAlignment="1">
      <alignment vertical="top" wrapText="1"/>
    </xf>
    <xf numFmtId="164" fontId="6" fillId="0" borderId="4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9" fillId="0" borderId="0" xfId="0" applyNumberFormat="1" applyFont="1" applyAlignment="1">
      <alignment horizontal="left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164" fontId="9" fillId="0" borderId="3" xfId="0" applyNumberFormat="1" applyFont="1" applyBorder="1" applyAlignment="1">
      <alignment horizontal="right" vertical="center" wrapText="1"/>
    </xf>
    <xf numFmtId="164" fontId="3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0"/>
  <sheetViews>
    <sheetView topLeftCell="A4" workbookViewId="0">
      <selection activeCell="H8" sqref="H8"/>
    </sheetView>
  </sheetViews>
  <sheetFormatPr defaultRowHeight="15" x14ac:dyDescent="0.25"/>
  <cols>
    <col min="1" max="1" width="3.85546875" style="2" customWidth="1"/>
    <col min="2" max="2" width="19.7109375" style="2" customWidth="1"/>
    <col min="3" max="3" width="13.42578125" style="2" customWidth="1"/>
    <col min="4" max="4" width="12.42578125" style="2" customWidth="1"/>
    <col min="5" max="5" width="17" style="2" customWidth="1"/>
    <col min="6" max="6" width="12.7109375" style="2" customWidth="1"/>
    <col min="7" max="7" width="12.85546875" style="2" customWidth="1"/>
    <col min="8" max="8" width="19.28515625" style="2" customWidth="1"/>
    <col min="9" max="9" width="15" style="2" customWidth="1"/>
    <col min="10" max="10" width="15.28515625" style="2" customWidth="1"/>
    <col min="11" max="11" width="17.5703125" style="2" customWidth="1"/>
    <col min="12" max="16384" width="9.140625" style="2"/>
  </cols>
  <sheetData>
    <row r="2" spans="1:16" x14ac:dyDescent="0.25">
      <c r="A2" s="38" t="s">
        <v>8</v>
      </c>
      <c r="B2" s="38"/>
      <c r="C2" s="38"/>
      <c r="D2" s="38"/>
      <c r="E2" s="38"/>
      <c r="F2" s="38"/>
      <c r="G2" s="38"/>
      <c r="H2" s="38"/>
      <c r="I2" s="38"/>
      <c r="J2" s="38"/>
    </row>
    <row r="3" spans="1:16" x14ac:dyDescent="0.25">
      <c r="A3" s="38" t="s">
        <v>9</v>
      </c>
      <c r="B3" s="38"/>
      <c r="C3" s="38"/>
      <c r="D3" s="38"/>
      <c r="E3" s="38"/>
      <c r="F3" s="38"/>
      <c r="G3" s="38"/>
      <c r="H3" s="38"/>
      <c r="I3" s="38"/>
      <c r="J3" s="38"/>
    </row>
    <row r="5" spans="1:16" ht="105" x14ac:dyDescent="0.25">
      <c r="A5" s="1" t="s">
        <v>0</v>
      </c>
      <c r="B5" s="1" t="s">
        <v>1</v>
      </c>
      <c r="C5" s="1" t="s">
        <v>2</v>
      </c>
      <c r="D5" s="1" t="s">
        <v>20</v>
      </c>
      <c r="E5" s="1" t="s">
        <v>3</v>
      </c>
      <c r="F5" s="1" t="s">
        <v>21</v>
      </c>
      <c r="G5" s="1" t="s">
        <v>22</v>
      </c>
      <c r="H5" s="1" t="s">
        <v>4</v>
      </c>
      <c r="I5" s="1" t="s">
        <v>5</v>
      </c>
      <c r="J5" s="1" t="s">
        <v>6</v>
      </c>
      <c r="K5" s="1" t="s">
        <v>15</v>
      </c>
    </row>
    <row r="6" spans="1:16" x14ac:dyDescent="0.2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3">
        <v>11</v>
      </c>
    </row>
    <row r="7" spans="1:16" ht="45" x14ac:dyDescent="0.25">
      <c r="A7" s="1">
        <v>1</v>
      </c>
      <c r="B7" s="1" t="s">
        <v>10</v>
      </c>
      <c r="C7" s="1">
        <v>38</v>
      </c>
      <c r="D7" s="7">
        <v>275</v>
      </c>
      <c r="E7" s="7">
        <v>90</v>
      </c>
      <c r="F7" s="8">
        <v>650</v>
      </c>
      <c r="G7" s="8">
        <v>350</v>
      </c>
      <c r="H7" s="7">
        <v>4933.1000000000004</v>
      </c>
      <c r="I7" s="1"/>
      <c r="J7" s="1"/>
      <c r="K7" s="1" t="s">
        <v>17</v>
      </c>
      <c r="L7" s="39" t="s">
        <v>12</v>
      </c>
      <c r="M7" s="40"/>
      <c r="N7" s="40"/>
      <c r="O7" s="40"/>
      <c r="P7" s="40"/>
    </row>
    <row r="8" spans="1:16" ht="45" x14ac:dyDescent="0.25">
      <c r="A8" s="1">
        <v>2</v>
      </c>
      <c r="B8" s="1" t="s">
        <v>11</v>
      </c>
      <c r="C8" s="1">
        <v>7</v>
      </c>
      <c r="D8" s="7">
        <v>275</v>
      </c>
      <c r="E8" s="7">
        <v>90</v>
      </c>
      <c r="F8" s="8">
        <v>650</v>
      </c>
      <c r="G8" s="8">
        <v>350</v>
      </c>
      <c r="H8" s="7">
        <v>1540.7</v>
      </c>
      <c r="I8" s="1"/>
      <c r="J8" s="1"/>
      <c r="K8" s="1" t="s">
        <v>17</v>
      </c>
    </row>
    <row r="9" spans="1:16" ht="45" x14ac:dyDescent="0.25">
      <c r="A9" s="1">
        <v>3</v>
      </c>
      <c r="B9" s="1" t="s">
        <v>13</v>
      </c>
      <c r="C9" s="1">
        <v>6</v>
      </c>
      <c r="D9" s="7">
        <v>275</v>
      </c>
      <c r="E9" s="7">
        <v>90</v>
      </c>
      <c r="F9" s="8">
        <v>650</v>
      </c>
      <c r="G9" s="8">
        <v>350</v>
      </c>
      <c r="H9" s="7">
        <v>15820.5</v>
      </c>
      <c r="I9" s="1"/>
      <c r="J9" s="1"/>
      <c r="K9" s="1" t="s">
        <v>17</v>
      </c>
      <c r="L9" s="39" t="s">
        <v>18</v>
      </c>
      <c r="M9" s="40"/>
      <c r="N9" s="40"/>
      <c r="O9" s="40"/>
      <c r="P9" s="40"/>
    </row>
    <row r="10" spans="1:16" ht="92.25" customHeight="1" x14ac:dyDescent="0.25">
      <c r="A10" s="1">
        <v>4</v>
      </c>
      <c r="B10" s="1" t="s">
        <v>14</v>
      </c>
      <c r="C10" s="1">
        <v>18</v>
      </c>
      <c r="D10" s="7">
        <v>275</v>
      </c>
      <c r="E10" s="7">
        <v>90</v>
      </c>
      <c r="F10" s="8">
        <v>650</v>
      </c>
      <c r="G10" s="8">
        <v>350</v>
      </c>
      <c r="H10" s="7">
        <v>9257.9</v>
      </c>
      <c r="I10" s="1"/>
      <c r="J10" s="1"/>
      <c r="K10" s="1" t="s">
        <v>16</v>
      </c>
      <c r="L10" s="39" t="s">
        <v>19</v>
      </c>
      <c r="M10" s="40"/>
      <c r="N10" s="40"/>
      <c r="O10" s="40"/>
      <c r="P10" s="40"/>
    </row>
    <row r="11" spans="1:16" ht="30" x14ac:dyDescent="0.25">
      <c r="A11" s="1">
        <v>5</v>
      </c>
      <c r="B11" s="1" t="s">
        <v>23</v>
      </c>
      <c r="C11" s="1">
        <v>2</v>
      </c>
      <c r="D11" s="7">
        <v>275</v>
      </c>
      <c r="E11" s="7">
        <v>90</v>
      </c>
      <c r="F11" s="8">
        <v>650</v>
      </c>
      <c r="G11" s="8">
        <v>350</v>
      </c>
      <c r="H11" s="6">
        <v>0</v>
      </c>
      <c r="I11" s="1"/>
      <c r="J11" s="1"/>
      <c r="K11" s="1" t="s">
        <v>24</v>
      </c>
    </row>
    <row r="12" spans="1:16" x14ac:dyDescent="0.25">
      <c r="A12" s="1">
        <v>6</v>
      </c>
      <c r="B12" s="1"/>
      <c r="C12" s="1"/>
      <c r="D12" s="1"/>
      <c r="E12" s="1"/>
      <c r="F12" s="1"/>
      <c r="G12" s="1"/>
      <c r="H12" s="6"/>
      <c r="I12" s="1"/>
      <c r="J12" s="1"/>
      <c r="K12" s="1"/>
    </row>
    <row r="13" spans="1:16" x14ac:dyDescent="0.25">
      <c r="A13" s="1">
        <v>7</v>
      </c>
      <c r="B13" s="1"/>
      <c r="C13" s="1"/>
      <c r="D13" s="1"/>
      <c r="E13" s="1"/>
      <c r="F13" s="1"/>
      <c r="G13" s="1"/>
      <c r="H13" s="6"/>
      <c r="I13" s="1"/>
      <c r="J13" s="1"/>
      <c r="K13" s="1"/>
    </row>
    <row r="14" spans="1:16" x14ac:dyDescent="0.25">
      <c r="A14" s="1">
        <v>8</v>
      </c>
      <c r="B14" s="1"/>
      <c r="C14" s="1"/>
      <c r="D14" s="1"/>
      <c r="E14" s="1"/>
      <c r="F14" s="1"/>
      <c r="G14" s="1"/>
      <c r="H14" s="6"/>
      <c r="I14" s="1"/>
      <c r="J14" s="1"/>
      <c r="K14" s="1"/>
    </row>
    <row r="15" spans="1:16" x14ac:dyDescent="0.25">
      <c r="A15" s="1">
        <v>9</v>
      </c>
      <c r="B15" s="1"/>
      <c r="C15" s="1"/>
      <c r="D15" s="1"/>
      <c r="E15" s="1"/>
      <c r="F15" s="1"/>
      <c r="G15" s="1"/>
      <c r="H15" s="6"/>
      <c r="I15" s="1"/>
      <c r="J15" s="1"/>
      <c r="K15" s="1"/>
    </row>
    <row r="16" spans="1:16" s="5" customFormat="1" x14ac:dyDescent="0.25">
      <c r="A16" s="36" t="s">
        <v>7</v>
      </c>
      <c r="B16" s="37"/>
      <c r="C16" s="4"/>
      <c r="D16" s="4"/>
      <c r="E16" s="4"/>
      <c r="F16" s="4"/>
      <c r="G16" s="4"/>
      <c r="H16" s="4"/>
      <c r="I16" s="4"/>
      <c r="J16" s="4"/>
      <c r="K16" s="4"/>
    </row>
    <row r="20" spans="2:6" ht="44.25" customHeight="1" x14ac:dyDescent="0.25">
      <c r="B20" s="35" t="s">
        <v>25</v>
      </c>
      <c r="C20" s="35"/>
      <c r="D20" s="35"/>
      <c r="E20" s="35"/>
      <c r="F20" s="35"/>
    </row>
  </sheetData>
  <mergeCells count="7">
    <mergeCell ref="B20:F20"/>
    <mergeCell ref="A16:B16"/>
    <mergeCell ref="A2:J2"/>
    <mergeCell ref="A3:J3"/>
    <mergeCell ref="L7:P7"/>
    <mergeCell ref="L10:P10"/>
    <mergeCell ref="L9:P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G1" sqref="G1"/>
    </sheetView>
  </sheetViews>
  <sheetFormatPr defaultRowHeight="15" x14ac:dyDescent="0.25"/>
  <cols>
    <col min="1" max="1" width="3.85546875" style="9" customWidth="1"/>
    <col min="2" max="2" width="30.85546875" style="9" customWidth="1"/>
    <col min="3" max="3" width="12.7109375" style="15" customWidth="1"/>
    <col min="4" max="4" width="12.5703125" style="9" customWidth="1"/>
    <col min="5" max="5" width="12.7109375" style="9" customWidth="1"/>
    <col min="6" max="6" width="12.42578125" style="9" customWidth="1"/>
    <col min="7" max="7" width="13.5703125" style="9" bestFit="1" customWidth="1"/>
    <col min="8" max="8" width="14.7109375" style="9" customWidth="1"/>
    <col min="9" max="9" width="15.5703125" style="9" customWidth="1"/>
    <col min="10" max="10" width="27.7109375" style="9" bestFit="1" customWidth="1"/>
    <col min="11" max="11" width="17.85546875" style="11" customWidth="1"/>
    <col min="12" max="16384" width="9.140625" style="11"/>
  </cols>
  <sheetData>
    <row r="1" spans="1:12" ht="20.25" customHeight="1" x14ac:dyDescent="0.25">
      <c r="B1" s="19"/>
      <c r="C1" s="19"/>
      <c r="D1" s="19"/>
      <c r="E1" s="19"/>
      <c r="F1" s="19"/>
      <c r="G1" s="45" t="s">
        <v>43</v>
      </c>
      <c r="H1" s="19"/>
      <c r="I1" s="19"/>
      <c r="J1" s="19"/>
    </row>
    <row r="2" spans="1:12" s="18" customFormat="1" ht="65.25" customHeight="1" x14ac:dyDescent="0.25">
      <c r="B2" s="19"/>
      <c r="C2" s="19"/>
      <c r="D2" s="19"/>
      <c r="E2" s="19"/>
      <c r="G2" s="41" t="s">
        <v>42</v>
      </c>
      <c r="H2" s="41"/>
      <c r="I2" s="41"/>
      <c r="J2" s="19"/>
    </row>
    <row r="3" spans="1:12" ht="15.75" thickBot="1" x14ac:dyDescent="0.3"/>
    <row r="4" spans="1:12" ht="198" x14ac:dyDescent="0.25">
      <c r="A4" s="20" t="s">
        <v>0</v>
      </c>
      <c r="B4" s="21" t="s">
        <v>37</v>
      </c>
      <c r="C4" s="22" t="s">
        <v>38</v>
      </c>
      <c r="D4" s="21" t="s">
        <v>30</v>
      </c>
      <c r="E4" s="21" t="s">
        <v>26</v>
      </c>
      <c r="F4" s="21" t="s">
        <v>35</v>
      </c>
      <c r="G4" s="21" t="s">
        <v>29</v>
      </c>
      <c r="H4" s="21" t="s">
        <v>31</v>
      </c>
      <c r="I4" s="21" t="s">
        <v>36</v>
      </c>
      <c r="J4" s="21" t="s">
        <v>41</v>
      </c>
    </row>
    <row r="5" spans="1:12" ht="16.5" x14ac:dyDescent="0.25">
      <c r="A5" s="23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</row>
    <row r="6" spans="1:12" s="10" customFormat="1" ht="33" x14ac:dyDescent="0.25">
      <c r="A6" s="24">
        <v>1</v>
      </c>
      <c r="B6" s="25" t="s">
        <v>32</v>
      </c>
      <c r="C6" s="24">
        <f>SUM(C7:C8)</f>
        <v>38</v>
      </c>
      <c r="D6" s="26">
        <f>D7*C7+D8*C8</f>
        <v>12920</v>
      </c>
      <c r="E6" s="26">
        <f>+C7*E7+C8*E8</f>
        <v>11400</v>
      </c>
      <c r="F6" s="26">
        <f>+C7*F7+C8*F8</f>
        <v>10005</v>
      </c>
      <c r="G6" s="26">
        <f>C7*G7+C8*G8</f>
        <v>5700</v>
      </c>
      <c r="H6" s="26">
        <f>H7*C7+H8*C8</f>
        <v>0</v>
      </c>
      <c r="I6" s="27">
        <f>C7*I7+C8*I8</f>
        <v>4933.07</v>
      </c>
      <c r="J6" s="27">
        <f>SUM(D6:I6)</f>
        <v>44958.07</v>
      </c>
    </row>
    <row r="7" spans="1:12" ht="16.5" x14ac:dyDescent="0.25">
      <c r="A7" s="28"/>
      <c r="B7" s="29" t="s">
        <v>27</v>
      </c>
      <c r="C7" s="30">
        <v>23</v>
      </c>
      <c r="D7" s="29">
        <v>340</v>
      </c>
      <c r="E7" s="29">
        <v>300</v>
      </c>
      <c r="F7" s="29">
        <v>435</v>
      </c>
      <c r="G7" s="29">
        <v>150</v>
      </c>
      <c r="H7" s="29">
        <v>0</v>
      </c>
      <c r="I7" s="31">
        <v>123.04</v>
      </c>
      <c r="J7" s="31">
        <f>C7*(D7+E7+F7+G7+H7+I7)</f>
        <v>31004.92</v>
      </c>
    </row>
    <row r="8" spans="1:12" ht="16.5" x14ac:dyDescent="0.25">
      <c r="A8" s="28"/>
      <c r="B8" s="29" t="s">
        <v>28</v>
      </c>
      <c r="C8" s="30">
        <v>15</v>
      </c>
      <c r="D8" s="29">
        <v>340</v>
      </c>
      <c r="E8" s="29">
        <v>300</v>
      </c>
      <c r="F8" s="29">
        <v>0</v>
      </c>
      <c r="G8" s="29">
        <v>150</v>
      </c>
      <c r="H8" s="29">
        <v>0</v>
      </c>
      <c r="I8" s="31">
        <v>140.21</v>
      </c>
      <c r="J8" s="31">
        <f>C8*(D8+E8+F8+G8+H8+I8)</f>
        <v>13953.150000000001</v>
      </c>
    </row>
    <row r="9" spans="1:12" ht="15" customHeight="1" x14ac:dyDescent="0.25">
      <c r="A9" s="24">
        <v>2</v>
      </c>
      <c r="B9" s="32" t="s">
        <v>33</v>
      </c>
      <c r="C9" s="24">
        <f>SUM(C10:C12)</f>
        <v>6</v>
      </c>
      <c r="D9" s="26">
        <f>D10*C10+D11*C11+C12*D12</f>
        <v>1935</v>
      </c>
      <c r="E9" s="26">
        <f>+C10*E10+C11*E11</f>
        <v>0</v>
      </c>
      <c r="F9" s="26">
        <f>+C10*F10+C11*F11</f>
        <v>0</v>
      </c>
      <c r="G9" s="26">
        <f>C10*G10+C11*G11+C12*G12</f>
        <v>900</v>
      </c>
      <c r="H9" s="26">
        <f>H10*C10+H11*C11+C12*H12</f>
        <v>630</v>
      </c>
      <c r="I9" s="27">
        <f>C10*I10+C11*I11+C12*I12</f>
        <v>145.51999999999998</v>
      </c>
      <c r="J9" s="27">
        <f>SUM(D9:I9)</f>
        <v>3610.52</v>
      </c>
      <c r="L9" s="9"/>
    </row>
    <row r="10" spans="1:12" ht="16.5" x14ac:dyDescent="0.25">
      <c r="A10" s="28"/>
      <c r="B10" s="29" t="s">
        <v>27</v>
      </c>
      <c r="C10" s="30">
        <v>2</v>
      </c>
      <c r="D10" s="29">
        <v>340</v>
      </c>
      <c r="E10" s="29">
        <v>0</v>
      </c>
      <c r="F10" s="29">
        <v>0</v>
      </c>
      <c r="G10" s="29">
        <v>150</v>
      </c>
      <c r="H10" s="29">
        <v>105</v>
      </c>
      <c r="I10" s="31">
        <v>29.1</v>
      </c>
      <c r="J10" s="31">
        <f>C10*(D10+E10+F10+G10+H10+I10)</f>
        <v>1248.2</v>
      </c>
    </row>
    <row r="11" spans="1:12" ht="16.5" x14ac:dyDescent="0.25">
      <c r="A11" s="28"/>
      <c r="B11" s="29" t="s">
        <v>28</v>
      </c>
      <c r="C11" s="30">
        <v>3</v>
      </c>
      <c r="D11" s="29">
        <v>340</v>
      </c>
      <c r="E11" s="29">
        <v>0</v>
      </c>
      <c r="F11" s="29">
        <v>0</v>
      </c>
      <c r="G11" s="29">
        <v>150</v>
      </c>
      <c r="H11" s="29">
        <v>105</v>
      </c>
      <c r="I11" s="31">
        <v>21.83</v>
      </c>
      <c r="J11" s="31">
        <f t="shared" ref="J11:J12" si="0">C11*(D11+E11+F11+G11+H11+I11)</f>
        <v>1850.4900000000002</v>
      </c>
    </row>
    <row r="12" spans="1:12" ht="16.5" x14ac:dyDescent="0.25">
      <c r="A12" s="28"/>
      <c r="B12" s="29" t="s">
        <v>28</v>
      </c>
      <c r="C12" s="30">
        <v>1</v>
      </c>
      <c r="D12" s="29">
        <v>235</v>
      </c>
      <c r="E12" s="29">
        <v>0</v>
      </c>
      <c r="F12" s="29">
        <v>0</v>
      </c>
      <c r="G12" s="29">
        <v>150</v>
      </c>
      <c r="H12" s="29">
        <v>105</v>
      </c>
      <c r="I12" s="31">
        <v>21.83</v>
      </c>
      <c r="J12" s="31">
        <f t="shared" si="0"/>
        <v>511.83</v>
      </c>
    </row>
    <row r="13" spans="1:12" ht="15" customHeight="1" x14ac:dyDescent="0.25">
      <c r="A13" s="24">
        <v>3</v>
      </c>
      <c r="B13" s="32" t="s">
        <v>34</v>
      </c>
      <c r="C13" s="24">
        <f>SUM(C14:C16)</f>
        <v>22</v>
      </c>
      <c r="D13" s="26">
        <f>D14*C14+D15*C15+C16*D16</f>
        <v>7480</v>
      </c>
      <c r="E13" s="26">
        <f>+C14*E14+C15*E15</f>
        <v>0</v>
      </c>
      <c r="F13" s="26">
        <f>+C14*F14+C15*F15</f>
        <v>0</v>
      </c>
      <c r="G13" s="26">
        <f>C14*G14+C15*G15+C16*G16</f>
        <v>3300</v>
      </c>
      <c r="H13" s="26">
        <f>H14*C14+H15*C15+C16*H16</f>
        <v>2310</v>
      </c>
      <c r="I13" s="27">
        <f>C14*I14+C15*I15+C16*I16</f>
        <v>10572</v>
      </c>
      <c r="J13" s="27">
        <f>SUM(D13:I13)</f>
        <v>23662</v>
      </c>
    </row>
    <row r="14" spans="1:12" ht="16.5" x14ac:dyDescent="0.25">
      <c r="A14" s="28"/>
      <c r="B14" s="29" t="s">
        <v>39</v>
      </c>
      <c r="C14" s="30">
        <v>1</v>
      </c>
      <c r="D14" s="29">
        <v>340</v>
      </c>
      <c r="E14" s="29">
        <v>0</v>
      </c>
      <c r="F14" s="29">
        <v>0</v>
      </c>
      <c r="G14" s="29">
        <v>150</v>
      </c>
      <c r="H14" s="29">
        <v>105</v>
      </c>
      <c r="I14" s="31">
        <v>873.3</v>
      </c>
      <c r="J14" s="29">
        <f>C14*(D14+E14+F14+G14)+I14</f>
        <v>1363.3</v>
      </c>
    </row>
    <row r="15" spans="1:12" s="13" customFormat="1" ht="16.5" x14ac:dyDescent="0.25">
      <c r="A15" s="28"/>
      <c r="B15" s="29" t="s">
        <v>27</v>
      </c>
      <c r="C15" s="30">
        <v>1</v>
      </c>
      <c r="D15" s="29">
        <v>340</v>
      </c>
      <c r="E15" s="29">
        <v>0</v>
      </c>
      <c r="F15" s="29">
        <v>0</v>
      </c>
      <c r="G15" s="29">
        <v>150</v>
      </c>
      <c r="H15" s="29">
        <v>105</v>
      </c>
      <c r="I15" s="31">
        <v>873.3</v>
      </c>
      <c r="J15" s="29">
        <f>C15*(D15+E15+F15+G15)+I15</f>
        <v>1363.3</v>
      </c>
    </row>
    <row r="16" spans="1:12" ht="16.5" x14ac:dyDescent="0.25">
      <c r="A16" s="28"/>
      <c r="B16" s="29" t="s">
        <v>28</v>
      </c>
      <c r="C16" s="30">
        <v>20</v>
      </c>
      <c r="D16" s="29">
        <v>340</v>
      </c>
      <c r="E16" s="29">
        <v>0</v>
      </c>
      <c r="F16" s="29">
        <v>0</v>
      </c>
      <c r="G16" s="29">
        <v>150</v>
      </c>
      <c r="H16" s="29">
        <v>105</v>
      </c>
      <c r="I16" s="31">
        <v>441.27</v>
      </c>
      <c r="J16" s="29">
        <f>C16*(D16+E16+F16+G16)+I16</f>
        <v>10241.27</v>
      </c>
    </row>
    <row r="17" spans="1:10" s="12" customFormat="1" ht="17.25" x14ac:dyDescent="0.25">
      <c r="A17" s="42" t="s">
        <v>40</v>
      </c>
      <c r="B17" s="43"/>
      <c r="C17" s="33">
        <f>C6+C9+C13</f>
        <v>66</v>
      </c>
      <c r="D17" s="34">
        <f t="shared" ref="D17:I17" si="1">D6+D9+D13</f>
        <v>22335</v>
      </c>
      <c r="E17" s="34">
        <f t="shared" si="1"/>
        <v>11400</v>
      </c>
      <c r="F17" s="34">
        <f t="shared" si="1"/>
        <v>10005</v>
      </c>
      <c r="G17" s="34">
        <f t="shared" si="1"/>
        <v>9900</v>
      </c>
      <c r="H17" s="34">
        <f t="shared" si="1"/>
        <v>2940</v>
      </c>
      <c r="I17" s="34">
        <f t="shared" si="1"/>
        <v>15650.59</v>
      </c>
      <c r="J17" s="34">
        <f>J6+J9+J13</f>
        <v>72230.59</v>
      </c>
    </row>
    <row r="19" spans="1:10" ht="15" customHeight="1" x14ac:dyDescent="0.25">
      <c r="B19" s="16"/>
      <c r="C19" s="16"/>
      <c r="D19" s="16"/>
      <c r="E19" s="16"/>
      <c r="F19" s="16"/>
      <c r="G19" s="14"/>
      <c r="H19" s="16"/>
    </row>
    <row r="20" spans="1:10" ht="15.75" customHeight="1" x14ac:dyDescent="0.25">
      <c r="B20" s="44"/>
      <c r="C20" s="44"/>
      <c r="D20" s="44"/>
      <c r="E20" s="44"/>
      <c r="F20" s="44"/>
      <c r="G20" s="44"/>
      <c r="H20" s="44"/>
    </row>
    <row r="21" spans="1:10" ht="35.25" customHeight="1" x14ac:dyDescent="0.25">
      <c r="B21" s="17"/>
      <c r="C21" s="17"/>
      <c r="D21" s="17"/>
      <c r="E21" s="17"/>
      <c r="H21" s="17"/>
    </row>
  </sheetData>
  <mergeCells count="3">
    <mergeCell ref="G2:I2"/>
    <mergeCell ref="A17:B17"/>
    <mergeCell ref="B20:H20"/>
  </mergeCells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Վերջնական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Sargsyan</dc:creator>
  <cp:lastModifiedBy>Arevik</cp:lastModifiedBy>
  <cp:lastPrinted>2013-09-06T08:35:08Z</cp:lastPrinted>
  <dcterms:created xsi:type="dcterms:W3CDTF">2013-07-29T13:37:47Z</dcterms:created>
  <dcterms:modified xsi:type="dcterms:W3CDTF">2015-09-16T05:58:24Z</dcterms:modified>
</cp:coreProperties>
</file>