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120" windowHeight="9390"/>
  </bookViews>
  <sheets>
    <sheet name="Ամբողջը" sheetId="2" r:id="rId1"/>
    <sheet name="Տրանսպորտային միջ. ցանկ" sheetId="3" r:id="rId2"/>
  </sheets>
  <definedNames>
    <definedName name="_xlnm.Print_Area" localSheetId="0">Ամբողջը!$A$1:$H$17</definedName>
    <definedName name="_xlnm.Print_Area" localSheetId="1">'Տրանսպորտային միջ. ցանկ'!$A$1:$F$10</definedName>
  </definedNames>
  <calcPr calcId="144525"/>
</workbook>
</file>

<file path=xl/calcChain.xml><?xml version="1.0" encoding="utf-8"?>
<calcChain xmlns="http://schemas.openxmlformats.org/spreadsheetml/2006/main">
  <c r="G9" i="2" l="1"/>
  <c r="C8" i="2" l="1"/>
  <c r="C7" i="2"/>
  <c r="C6" i="2"/>
  <c r="G6" i="2" l="1"/>
  <c r="D12" i="2"/>
  <c r="C9" i="2" l="1"/>
  <c r="F7" i="3"/>
  <c r="F6" i="3"/>
  <c r="F8" i="3" s="1"/>
  <c r="E7" i="2" l="1"/>
  <c r="E8" i="2"/>
  <c r="E9" i="2"/>
  <c r="E10" i="2"/>
  <c r="E6" i="2"/>
  <c r="G10" i="2" l="1"/>
  <c r="G8" i="2"/>
  <c r="G7" i="2"/>
  <c r="F11" i="2" l="1"/>
  <c r="F12" i="2"/>
  <c r="G11" i="2" l="1"/>
  <c r="G12" i="2" s="1"/>
  <c r="C11" i="2"/>
  <c r="C12" i="2" l="1"/>
  <c r="E11" i="2"/>
  <c r="E12" i="2" s="1"/>
</calcChain>
</file>

<file path=xl/sharedStrings.xml><?xml version="1.0" encoding="utf-8"?>
<sst xmlns="http://schemas.openxmlformats.org/spreadsheetml/2006/main" count="36" uniqueCount="32">
  <si>
    <t>N</t>
  </si>
  <si>
    <t>Անվանումը</t>
  </si>
  <si>
    <t>Հեռուստատեսային տեխնիկա</t>
  </si>
  <si>
    <t>Մոնտաժային ու սերվերային համակարգեր</t>
  </si>
  <si>
    <t>Անվտանգության տեսահսկման համակարգեր</t>
  </si>
  <si>
    <t>Տրանսպորտային միջոցներ</t>
  </si>
  <si>
    <t>Օդորակման համակարգեր</t>
  </si>
  <si>
    <t>ԸՆԴԱՄԵՆԸ</t>
  </si>
  <si>
    <t>ՑԱՆԿ</t>
  </si>
  <si>
    <t>«Հայաստանի հանրային հեռուստաընկերություն» ՓԲ ընկերության 2017թ. տեխնիկական վերազինման</t>
  </si>
  <si>
    <t>*</t>
  </si>
  <si>
    <t>նախահաշվային արժեքը հիմնված է միջին շուկայական գների վրա, ձեռքբերումը մրցութային փուլում է:</t>
  </si>
  <si>
    <t>Փաստացի ձեռքբերված տեխնիկական միջոցների արժեք,
ներառյալ հարկեր 
հազ. դրամ</t>
  </si>
  <si>
    <t>**</t>
  </si>
  <si>
    <t>Տրանսպորտային միջոցներ.</t>
  </si>
  <si>
    <t>ՀԱՇՎԱՐԿ</t>
  </si>
  <si>
    <t>Չափման միավորը</t>
  </si>
  <si>
    <t>Քանակը</t>
  </si>
  <si>
    <t>Միավորի գինը, ներառյալ հարկերը, 
ՀՀ դրամ</t>
  </si>
  <si>
    <t>Մարդատար տրանսպորտային միջոց (Սեդան, Նիսսան մակնիշի)</t>
  </si>
  <si>
    <t>հատ</t>
  </si>
  <si>
    <t>Մարդատար տրանսպորտայի միջոց (Նիսսան մակնիշի միկրոավտոբուս)</t>
  </si>
  <si>
    <t>***</t>
  </si>
  <si>
    <r>
      <t>Մինչև տարեվերջ ձեռքբերման ենթակա տեխնիկկան միջոցների նախահաշվային արժեք</t>
    </r>
    <r>
      <rPr>
        <b/>
        <sz val="13"/>
        <color theme="1"/>
        <rFont val="GHEA Grapalat"/>
        <family val="3"/>
      </rPr>
      <t>*</t>
    </r>
    <r>
      <rPr>
        <b/>
        <sz val="11"/>
        <color theme="1"/>
        <rFont val="GHEA Grapalat"/>
        <family val="3"/>
      </rPr>
      <t>,
ներառյալ հարկեր 
հազ. դրամ</t>
    </r>
  </si>
  <si>
    <t>Ձեռքբերման գծով առաջացած պարտավորությունների 2017թ-ին վճարված/վճարման ենթակա ընդհանուր գումար,
հազ.դրամ***</t>
  </si>
  <si>
    <r>
      <t xml:space="preserve">Ձեռքբերման գծով առաջացած </t>
    </r>
    <r>
      <rPr>
        <b/>
        <sz val="11"/>
        <color rgb="FFFF0000"/>
        <rFont val="GHEA Grapalat"/>
        <family val="3"/>
      </rPr>
      <t xml:space="preserve"> </t>
    </r>
    <r>
      <rPr>
        <b/>
        <sz val="11"/>
        <color theme="1"/>
        <rFont val="GHEA Grapalat"/>
        <family val="3"/>
      </rPr>
      <t>պարտավորությունների մարման համար անհրաժեշտ գումարը, 
հազ. դրամ</t>
    </r>
  </si>
  <si>
    <t>Փաստացի վճարումը իրականացվել է 2017 թվականին տեխնիկական վերազինման շրջանակներում ««Հայաստանի հանրային հեռուստաընկերություն» ՓԲ ընկերության տեխնիկական վերազինում» ծրագրով հատկացված դրամաշնորհի միջոցներից և ներգրավված վարկային միջոցների հաշվին:</t>
  </si>
  <si>
    <t>Ընդամենը
(3+4)</t>
  </si>
  <si>
    <t>Ծրագրային ապահովման համակարգեր</t>
  </si>
  <si>
    <t xml:space="preserve">«Հայաստանի հանրային հեռուստաընկերություն» ՓԲ ընկերության կողմից տրանսպորտային միջոցների ձեռքբերման </t>
  </si>
  <si>
    <t>Ընդամենը գումարը, ներառյալ հարկերը, 
հազ. դրամ</t>
  </si>
  <si>
    <t>«Հայաստանի հանրային հեռուստաընկերություն» ՓԲ ընկերությունը 2015-2016թթ. ընթացքում աճուրդային եղանակով օտարել է «Օրակարգ» լրատվական ծառայության, ինչպես նաև ստեղծագործական խմբերի կողմից հեռուստահաղորդումների արտատաղավարային նկարահանումների ապահովման նպատակով իրեն սեփականության իրավունքով պատկանող թվով 7 տրանսպորտային միջոց՝ 7,595.0 հազ. դրամ ընդհանուր արժեքով:  Օտարումը պայմանավորված է այն հանգամանքով, որ տրանսպորտային միջոցները հիմնականում ձեռք էին բերվել 2006-2010թթ. ընթացքում, ֆիզիկապես մաշվել են, վերջիններիս շահագործման և սպասարկման ծախսերը զգալիորեն աճել են և վերջիններիս պահպանումը դարձել է տնտեսապես ոչ նպատակահարմար:
Արդյունքում վերոհիշյալ նպատակներով տրանսպորտային ծառայությունների իրականացման համար Հանրային հեռուստաընկերությունը ձեռք է բերել նոր տրանսպորտային միջոցներ՝ թվով 9 հատ մարդատար տրանսպորտային միջոց և թվով 1 հատ մարդատար միկրոավտոբուս՝ 77,210.0 հազ. դրամ, ներառյալ ԱԱՀ, որից 7,595.0 հազ. դրամն իրականացվել է օտարումից ստացված միջոցների հաշվին, 36,559.7 հազ. դրամն՝ այլ աղբյուրներից ստացված միջոցների հաշվին, իսկ  33,055.3 հազ. դրամը առաջարկվում է փոխհատուցել ՀՀ պետակամ բյուջեից ստացված միջոցների հաշվին: Ձեռքբերված տրանսպորտային միջոցների ցանկը տես կից: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</si>
</sst>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rgb="FFFF0000"/>
      <name val="GHEA Grapalat"/>
      <family val="3"/>
    </font>
    <font>
      <b/>
      <i/>
      <sz val="11"/>
      <color theme="1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65" fontId="1" fillId="0" borderId="0" xfId="1" applyNumberFormat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topLeftCell="B1" zoomScaleNormal="100" zoomScaleSheetLayoutView="100" workbookViewId="0">
      <selection activeCell="I7" sqref="I7:J11"/>
    </sheetView>
  </sheetViews>
  <sheetFormatPr defaultColWidth="8.85546875" defaultRowHeight="16.5" x14ac:dyDescent="0.25"/>
  <cols>
    <col min="1" max="1" width="4.7109375" style="1" customWidth="1"/>
    <col min="2" max="2" width="49" style="1" customWidth="1"/>
    <col min="3" max="3" width="21.28515625" style="2" customWidth="1"/>
    <col min="4" max="4" width="25.5703125" style="2" customWidth="1"/>
    <col min="5" max="5" width="16.7109375" style="2" customWidth="1"/>
    <col min="6" max="6" width="24.7109375" style="2" customWidth="1"/>
    <col min="7" max="7" width="24.5703125" style="2" customWidth="1"/>
    <col min="8" max="8" width="1.140625" style="1" customWidth="1"/>
    <col min="9" max="9" width="12.7109375" style="1" bestFit="1" customWidth="1"/>
    <col min="10" max="10" width="13.140625" style="1" bestFit="1" customWidth="1"/>
    <col min="11" max="16384" width="8.85546875" style="1"/>
  </cols>
  <sheetData>
    <row r="1" spans="1:10" ht="20.45" customHeight="1" x14ac:dyDescent="0.25">
      <c r="A1" s="44" t="s">
        <v>8</v>
      </c>
      <c r="B1" s="44"/>
      <c r="C1" s="44"/>
      <c r="D1" s="44"/>
      <c r="E1" s="44"/>
      <c r="F1" s="44"/>
      <c r="G1" s="44"/>
    </row>
    <row r="2" spans="1:10" ht="18.75" customHeight="1" x14ac:dyDescent="0.25">
      <c r="A2" s="43" t="s">
        <v>9</v>
      </c>
      <c r="B2" s="43"/>
      <c r="C2" s="43"/>
      <c r="D2" s="43"/>
      <c r="E2" s="43"/>
      <c r="F2" s="43"/>
      <c r="G2" s="43"/>
    </row>
    <row r="3" spans="1:10" ht="17.25" thickBot="1" x14ac:dyDescent="0.3"/>
    <row r="4" spans="1:10" s="5" customFormat="1" ht="137.25" customHeight="1" thickBot="1" x14ac:dyDescent="0.3">
      <c r="A4" s="23" t="s">
        <v>0</v>
      </c>
      <c r="B4" s="26" t="s">
        <v>1</v>
      </c>
      <c r="C4" s="27" t="s">
        <v>12</v>
      </c>
      <c r="D4" s="27" t="s">
        <v>23</v>
      </c>
      <c r="E4" s="27" t="s">
        <v>27</v>
      </c>
      <c r="F4" s="27" t="s">
        <v>24</v>
      </c>
      <c r="G4" s="24" t="s">
        <v>25</v>
      </c>
    </row>
    <row r="5" spans="1:10" s="22" customFormat="1" ht="17.25" thickTop="1" x14ac:dyDescent="0.25">
      <c r="A5" s="20">
        <v>1</v>
      </c>
      <c r="B5" s="28">
        <v>2</v>
      </c>
      <c r="C5" s="29">
        <v>3</v>
      </c>
      <c r="D5" s="29">
        <v>4</v>
      </c>
      <c r="E5" s="29">
        <v>5</v>
      </c>
      <c r="F5" s="29">
        <v>6</v>
      </c>
      <c r="G5" s="21">
        <v>7</v>
      </c>
    </row>
    <row r="6" spans="1:10" x14ac:dyDescent="0.25">
      <c r="A6" s="3">
        <v>1</v>
      </c>
      <c r="B6" s="30" t="s">
        <v>2</v>
      </c>
      <c r="C6" s="25">
        <f>F6</f>
        <v>265000</v>
      </c>
      <c r="D6" s="25"/>
      <c r="E6" s="25">
        <f>C6+D6</f>
        <v>265000</v>
      </c>
      <c r="F6" s="25">
        <v>265000</v>
      </c>
      <c r="G6" s="4">
        <f>+F6-199850</f>
        <v>65150</v>
      </c>
    </row>
    <row r="7" spans="1:10" x14ac:dyDescent="0.25">
      <c r="A7" s="3">
        <v>2</v>
      </c>
      <c r="B7" s="30" t="s">
        <v>3</v>
      </c>
      <c r="C7" s="25">
        <f>F7-D7</f>
        <v>21500</v>
      </c>
      <c r="D7" s="25">
        <v>25000</v>
      </c>
      <c r="E7" s="25">
        <f t="shared" ref="E7:E11" si="0">C7+D7</f>
        <v>46500</v>
      </c>
      <c r="F7" s="25">
        <v>46500</v>
      </c>
      <c r="G7" s="4">
        <f>+F7</f>
        <v>46500</v>
      </c>
    </row>
    <row r="8" spans="1:10" x14ac:dyDescent="0.25">
      <c r="A8" s="3">
        <v>3</v>
      </c>
      <c r="B8" s="30" t="s">
        <v>4</v>
      </c>
      <c r="C8" s="25">
        <f>F8</f>
        <v>5355.36</v>
      </c>
      <c r="D8" s="25"/>
      <c r="E8" s="25">
        <f t="shared" si="0"/>
        <v>5355.36</v>
      </c>
      <c r="F8" s="25">
        <v>5355.36</v>
      </c>
      <c r="G8" s="4">
        <f>+F8</f>
        <v>5355.36</v>
      </c>
      <c r="I8" s="46"/>
      <c r="J8" s="46"/>
    </row>
    <row r="9" spans="1:10" x14ac:dyDescent="0.25">
      <c r="A9" s="3">
        <v>4</v>
      </c>
      <c r="B9" s="30" t="s">
        <v>5</v>
      </c>
      <c r="C9" s="25">
        <f>'Տրանսպորտային միջ. ցանկ'!F8</f>
        <v>77210</v>
      </c>
      <c r="D9" s="25"/>
      <c r="E9" s="25">
        <f t="shared" si="0"/>
        <v>77210</v>
      </c>
      <c r="F9" s="25">
        <v>53110</v>
      </c>
      <c r="G9" s="4">
        <f>+F9-11185.2-8869.5</f>
        <v>33055.300000000003</v>
      </c>
      <c r="I9" s="46"/>
      <c r="J9" s="46"/>
    </row>
    <row r="10" spans="1:10" x14ac:dyDescent="0.25">
      <c r="A10" s="3">
        <v>5</v>
      </c>
      <c r="B10" s="30" t="s">
        <v>6</v>
      </c>
      <c r="C10" s="25">
        <v>30028.400000000001</v>
      </c>
      <c r="D10" s="25"/>
      <c r="E10" s="25">
        <f t="shared" si="0"/>
        <v>30028.400000000001</v>
      </c>
      <c r="F10" s="25">
        <v>15000</v>
      </c>
      <c r="G10" s="4">
        <f>+F10</f>
        <v>15000</v>
      </c>
      <c r="I10" s="46"/>
      <c r="J10" s="46"/>
    </row>
    <row r="11" spans="1:10" ht="17.25" thickBot="1" x14ac:dyDescent="0.3">
      <c r="A11" s="34">
        <v>6</v>
      </c>
      <c r="B11" s="35" t="s">
        <v>28</v>
      </c>
      <c r="C11" s="36">
        <f>F11</f>
        <v>9668</v>
      </c>
      <c r="D11" s="36"/>
      <c r="E11" s="36">
        <f t="shared" si="0"/>
        <v>9668</v>
      </c>
      <c r="F11" s="36">
        <f>7300+2368</f>
        <v>9668</v>
      </c>
      <c r="G11" s="37">
        <f>+F11</f>
        <v>9668</v>
      </c>
    </row>
    <row r="12" spans="1:10" s="5" customFormat="1" ht="17.25" thickBot="1" x14ac:dyDescent="0.3">
      <c r="A12" s="38"/>
      <c r="B12" s="39" t="s">
        <v>7</v>
      </c>
      <c r="C12" s="40">
        <f t="shared" ref="C12:E12" si="1">SUM(C6:C11)</f>
        <v>408761.76</v>
      </c>
      <c r="D12" s="40">
        <f>SUM(D6:D11)</f>
        <v>25000</v>
      </c>
      <c r="E12" s="40">
        <f t="shared" si="1"/>
        <v>433761.76</v>
      </c>
      <c r="F12" s="40">
        <f>SUM(F6:F11)</f>
        <v>394633.36</v>
      </c>
      <c r="G12" s="41">
        <f>SUM(G6:G11)</f>
        <v>174728.66</v>
      </c>
      <c r="H12" s="2"/>
    </row>
    <row r="13" spans="1:10" x14ac:dyDescent="0.25">
      <c r="B13" s="31"/>
      <c r="C13" s="32"/>
      <c r="D13" s="32"/>
      <c r="E13" s="32"/>
      <c r="F13" s="32"/>
      <c r="H13" s="2"/>
    </row>
    <row r="14" spans="1:10" ht="25.5" customHeight="1" x14ac:dyDescent="0.25">
      <c r="A14" s="33" t="s">
        <v>10</v>
      </c>
      <c r="B14" s="42" t="s">
        <v>11</v>
      </c>
      <c r="C14" s="42"/>
      <c r="D14" s="42"/>
      <c r="E14" s="42"/>
      <c r="F14" s="42"/>
      <c r="G14" s="42"/>
    </row>
    <row r="15" spans="1:10" ht="24.75" customHeight="1" x14ac:dyDescent="0.25">
      <c r="A15" s="33" t="s">
        <v>13</v>
      </c>
      <c r="B15" s="42" t="s">
        <v>14</v>
      </c>
      <c r="C15" s="42"/>
      <c r="D15" s="42"/>
      <c r="E15" s="42"/>
      <c r="F15" s="42"/>
      <c r="G15" s="42"/>
    </row>
    <row r="16" spans="1:10" ht="177.75" customHeight="1" x14ac:dyDescent="0.25">
      <c r="A16" s="33"/>
      <c r="B16" s="45" t="s">
        <v>31</v>
      </c>
      <c r="C16" s="45"/>
      <c r="D16" s="45"/>
      <c r="E16" s="45"/>
      <c r="F16" s="45"/>
      <c r="G16" s="45"/>
    </row>
    <row r="17" spans="1:7" ht="35.25" customHeight="1" x14ac:dyDescent="0.25">
      <c r="A17" s="33" t="s">
        <v>22</v>
      </c>
      <c r="B17" s="42" t="s">
        <v>26</v>
      </c>
      <c r="C17" s="42"/>
      <c r="D17" s="42"/>
      <c r="E17" s="42"/>
      <c r="F17" s="42"/>
      <c r="G17" s="42"/>
    </row>
  </sheetData>
  <mergeCells count="6">
    <mergeCell ref="B17:G17"/>
    <mergeCell ref="A2:G2"/>
    <mergeCell ref="A1:G1"/>
    <mergeCell ref="B14:G14"/>
    <mergeCell ref="B15:G15"/>
    <mergeCell ref="B16:G16"/>
  </mergeCells>
  <pageMargins left="0.31" right="0.26" top="0.34" bottom="0.31" header="0.2" footer="0.2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0"/>
  <sheetViews>
    <sheetView view="pageBreakPreview" zoomScale="85" zoomScaleNormal="100" zoomScaleSheetLayoutView="85" workbookViewId="0">
      <selection activeCell="B5" sqref="B5"/>
    </sheetView>
  </sheetViews>
  <sheetFormatPr defaultColWidth="9.140625" defaultRowHeight="16.5" x14ac:dyDescent="0.25"/>
  <cols>
    <col min="1" max="1" width="5.28515625" style="1" customWidth="1"/>
    <col min="2" max="2" width="26.42578125" style="1" customWidth="1"/>
    <col min="3" max="3" width="13.42578125" style="1" customWidth="1"/>
    <col min="4" max="4" width="15.5703125" style="1" customWidth="1"/>
    <col min="5" max="5" width="18" style="2" customWidth="1"/>
    <col min="6" max="6" width="20.7109375" style="2" customWidth="1"/>
    <col min="7" max="16384" width="9.140625" style="1"/>
  </cols>
  <sheetData>
    <row r="2" spans="1:6" ht="20.25" customHeight="1" x14ac:dyDescent="0.25">
      <c r="A2" s="44" t="s">
        <v>15</v>
      </c>
      <c r="B2" s="44"/>
      <c r="C2" s="44"/>
      <c r="D2" s="44"/>
      <c r="E2" s="44"/>
      <c r="F2" s="44"/>
    </row>
    <row r="3" spans="1:6" ht="33.75" customHeight="1" x14ac:dyDescent="0.25">
      <c r="A3" s="43" t="s">
        <v>29</v>
      </c>
      <c r="B3" s="43"/>
      <c r="C3" s="43"/>
      <c r="D3" s="43"/>
      <c r="E3" s="43"/>
      <c r="F3" s="43"/>
    </row>
    <row r="4" spans="1:6" ht="16.149999999999999" thickBot="1" x14ac:dyDescent="0.35"/>
    <row r="5" spans="1:6" s="9" customFormat="1" ht="87.75" customHeight="1" thickBot="1" x14ac:dyDescent="0.3">
      <c r="A5" s="6" t="s">
        <v>0</v>
      </c>
      <c r="B5" s="7" t="s">
        <v>1</v>
      </c>
      <c r="C5" s="7" t="s">
        <v>16</v>
      </c>
      <c r="D5" s="7" t="s">
        <v>17</v>
      </c>
      <c r="E5" s="8" t="s">
        <v>18</v>
      </c>
      <c r="F5" s="8" t="s">
        <v>30</v>
      </c>
    </row>
    <row r="6" spans="1:6" s="13" customFormat="1" ht="55.5" customHeight="1" thickTop="1" x14ac:dyDescent="0.25">
      <c r="A6" s="10">
        <v>1</v>
      </c>
      <c r="B6" s="11" t="s">
        <v>19</v>
      </c>
      <c r="C6" s="11" t="s">
        <v>20</v>
      </c>
      <c r="D6" s="11">
        <v>9</v>
      </c>
      <c r="E6" s="12">
        <v>6990000</v>
      </c>
      <c r="F6" s="12">
        <f>+D6*E6/1000</f>
        <v>62910</v>
      </c>
    </row>
    <row r="7" spans="1:6" s="13" customFormat="1" ht="54" x14ac:dyDescent="0.25">
      <c r="A7" s="10">
        <v>2</v>
      </c>
      <c r="B7" s="14" t="s">
        <v>21</v>
      </c>
      <c r="C7" s="14" t="s">
        <v>20</v>
      </c>
      <c r="D7" s="14">
        <v>1</v>
      </c>
      <c r="E7" s="15">
        <v>14300000</v>
      </c>
      <c r="F7" s="15">
        <f>+D7*E7/1000</f>
        <v>14300</v>
      </c>
    </row>
    <row r="8" spans="1:6" s="9" customFormat="1" ht="30" customHeight="1" thickBot="1" x14ac:dyDescent="0.3">
      <c r="A8" s="16"/>
      <c r="B8" s="17" t="s">
        <v>7</v>
      </c>
      <c r="C8" s="17"/>
      <c r="D8" s="17"/>
      <c r="E8" s="18"/>
      <c r="F8" s="18">
        <f>SUM(F6:F7)</f>
        <v>77210</v>
      </c>
    </row>
    <row r="9" spans="1:6" s="13" customFormat="1" ht="15" x14ac:dyDescent="0.3">
      <c r="E9" s="19"/>
      <c r="F9" s="19"/>
    </row>
    <row r="10" spans="1:6" s="13" customFormat="1" ht="15" x14ac:dyDescent="0.3">
      <c r="E10" s="19"/>
      <c r="F10" s="19"/>
    </row>
  </sheetData>
  <mergeCells count="2">
    <mergeCell ref="A2:F2"/>
    <mergeCell ref="A3:F3"/>
  </mergeCells>
  <pageMargins left="0.36" right="0.7" top="0.75" bottom="0.75" header="0.3" footer="0.3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Ամբողջը</vt:lpstr>
      <vt:lpstr>Տրանսպորտային միջ. ցանկ</vt:lpstr>
      <vt:lpstr>Ամբողջը!Print_Area</vt:lpstr>
      <vt:lpstr>'Տրանսպորտային միջ. ցանկ'!Print_Area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2017-11-14T09:10:32Z</dcterms:modified>
</cp:coreProperties>
</file>