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05" windowWidth="15075" windowHeight="9435" firstSheet="4" activeTab="4"/>
  </bookViews>
  <sheets>
    <sheet name="Plan aLL" sheetId="4" state="hidden" r:id="rId1"/>
    <sheet name="Plan GAXTNI" sheetId="5" state="hidden" r:id="rId2"/>
    <sheet name="5 (2)" sheetId="8" state="hidden" r:id="rId3"/>
    <sheet name="12" sheetId="9" state="hidden" r:id="rId4"/>
    <sheet name="5 ոչ գաղտնի" sheetId="13" r:id="rId5"/>
    <sheet name="Sheet2" sheetId="2" state="hidden" r:id="rId6"/>
    <sheet name="Sheet3" sheetId="3" state="hidden" r:id="rId7"/>
  </sheets>
  <definedNames>
    <definedName name="_xlnm._FilterDatabase" localSheetId="3" hidden="1">'12'!#REF!</definedName>
    <definedName name="_xlnm._FilterDatabase" localSheetId="0" hidden="1">'Plan aLL'!#REF!</definedName>
    <definedName name="_xlnm._FilterDatabase" localSheetId="1" hidden="1">'Plan GAXTNI'!#REF!</definedName>
    <definedName name="åû" localSheetId="3">#REF!</definedName>
    <definedName name="åû" localSheetId="0">#REF!</definedName>
    <definedName name="åû" localSheetId="1">#REF!</definedName>
    <definedName name="åû">#REF!</definedName>
    <definedName name="mas" localSheetId="3">#REF!</definedName>
    <definedName name="mas" localSheetId="0">#REF!</definedName>
    <definedName name="mas" localSheetId="1">#REF!</definedName>
    <definedName name="mas">#REF!</definedName>
    <definedName name="mass">#REF!</definedName>
    <definedName name="_xlnm.Print_Titles" localSheetId="3">'12'!$11:$12</definedName>
    <definedName name="_xlnm.Print_Titles" localSheetId="0">'Plan aLL'!$4:$6</definedName>
    <definedName name="_xlnm.Print_Titles" localSheetId="1">'Plan GAXTNI'!$4:$6</definedName>
    <definedName name="x" localSheetId="3">#REF!</definedName>
    <definedName name="x" localSheetId="0">#REF!</definedName>
    <definedName name="x" localSheetId="1">#REF!</definedName>
    <definedName name="x">#REF!</definedName>
  </definedNames>
  <calcPr calcId="145621"/>
</workbook>
</file>

<file path=xl/calcChain.xml><?xml version="1.0" encoding="utf-8"?>
<calcChain xmlns="http://schemas.openxmlformats.org/spreadsheetml/2006/main">
  <c r="G17" i="13" l="1"/>
  <c r="G16" i="13" s="1"/>
  <c r="G15" i="13" s="1"/>
  <c r="G14" i="13" s="1"/>
  <c r="G12" i="13" s="1"/>
  <c r="G10" i="13" s="1"/>
  <c r="F17" i="13"/>
  <c r="F16" i="13" s="1"/>
  <c r="F15" i="13" s="1"/>
  <c r="F14" i="13" s="1"/>
  <c r="F12" i="13" s="1"/>
  <c r="F10" i="13" s="1"/>
  <c r="E17" i="13"/>
  <c r="E16" i="13" s="1"/>
  <c r="E15" i="13" s="1"/>
  <c r="E14" i="13" s="1"/>
  <c r="E12" i="13" s="1"/>
  <c r="E10" i="13" s="1"/>
  <c r="G18" i="9" l="1"/>
  <c r="G16" i="9" s="1"/>
  <c r="G15" i="9" s="1"/>
  <c r="G14" i="9" s="1"/>
  <c r="G13" i="9" s="1"/>
  <c r="G17" i="9"/>
  <c r="L11" i="5"/>
  <c r="L10" i="5" s="1"/>
  <c r="L9" i="5" s="1"/>
  <c r="L8" i="5" s="1"/>
  <c r="L7" i="5" s="1"/>
  <c r="J11" i="5"/>
  <c r="J10" i="5"/>
  <c r="E25" i="8" s="1"/>
  <c r="N11" i="5"/>
  <c r="N10" i="5" s="1"/>
  <c r="N9" i="5" s="1"/>
  <c r="N8" i="5" s="1"/>
  <c r="N7" i="5" s="1"/>
  <c r="P11" i="5"/>
  <c r="P10" i="5" s="1"/>
  <c r="P9" i="5" s="1"/>
  <c r="P8" i="5" s="1"/>
  <c r="P7" i="5" s="1"/>
  <c r="F11" i="5"/>
  <c r="H11" i="5" s="1"/>
  <c r="H10" i="5" s="1"/>
  <c r="H9" i="5" s="1"/>
  <c r="H8" i="5" s="1"/>
  <c r="H7" i="5" s="1"/>
  <c r="Q11" i="4"/>
  <c r="Q10" i="4" s="1"/>
  <c r="Q9" i="4" s="1"/>
  <c r="Q8" i="4" s="1"/>
  <c r="Q7" i="4" s="1"/>
  <c r="O11" i="4"/>
  <c r="O10" i="4" s="1"/>
  <c r="O9" i="4" s="1"/>
  <c r="O8" i="4" s="1"/>
  <c r="O7" i="4" s="1"/>
  <c r="M11" i="4"/>
  <c r="M10" i="4" s="1"/>
  <c r="M9" i="4" s="1"/>
  <c r="M8" i="4" s="1"/>
  <c r="M7" i="4" s="1"/>
  <c r="K11" i="4"/>
  <c r="K10" i="4" s="1"/>
  <c r="K9" i="4" s="1"/>
  <c r="K8" i="4" s="1"/>
  <c r="K7" i="4" s="1"/>
  <c r="I11" i="4"/>
  <c r="I10" i="4" s="1"/>
  <c r="I9" i="4" s="1"/>
  <c r="I8" i="4" s="1"/>
  <c r="I7" i="4" s="1"/>
  <c r="E26" i="8" l="1"/>
  <c r="E22" i="8" s="1"/>
  <c r="E20" i="8" s="1"/>
  <c r="E18" i="8" s="1"/>
  <c r="E16" i="8" s="1"/>
  <c r="E14" i="8" s="1"/>
  <c r="F25" i="8"/>
  <c r="J9" i="5"/>
  <c r="J8" i="5" s="1"/>
  <c r="J7" i="5" s="1"/>
  <c r="F26" i="8" l="1"/>
  <c r="F22" i="8" s="1"/>
  <c r="F20" i="8" s="1"/>
  <c r="F18" i="8" s="1"/>
  <c r="F16" i="8" s="1"/>
  <c r="F14" i="8" s="1"/>
  <c r="G25" i="8"/>
  <c r="G26" i="8" l="1"/>
  <c r="H25" i="8"/>
  <c r="G22" i="8"/>
  <c r="G20" i="8" s="1"/>
  <c r="G18" i="8" s="1"/>
  <c r="G16" i="8" s="1"/>
  <c r="G14" i="8" s="1"/>
  <c r="H26" i="8" l="1"/>
  <c r="H22" i="8" s="1"/>
  <c r="H20" i="8" s="1"/>
  <c r="H18" i="8" s="1"/>
  <c r="H16" i="8" s="1"/>
  <c r="H14" i="8" s="1"/>
</calcChain>
</file>

<file path=xl/sharedStrings.xml><?xml version="1.0" encoding="utf-8"?>
<sst xmlns="http://schemas.openxmlformats.org/spreadsheetml/2006/main" count="186" uniqueCount="88">
  <si>
    <t>Բյուջետային ծախսերի տնտեսագիտական դասակարգման հոդվածների անվանումը</t>
  </si>
  <si>
    <t>ԸՆԴԱՄԵՆԸ` ԾԱԽՍԵՐ</t>
  </si>
  <si>
    <t>այդ թվում`</t>
  </si>
  <si>
    <t>որից`</t>
  </si>
  <si>
    <t>Տրանսպորտային նյութեր</t>
  </si>
  <si>
    <t>1-ÇÝ »é³ÙëÛ³Ï</t>
  </si>
  <si>
    <t>1-ÇÝ ÏÇë³ÙÛ³Ï</t>
  </si>
  <si>
    <t>ÇÝÝ ³ÙÇë</t>
  </si>
  <si>
    <t>î³ñÇ</t>
  </si>
  <si>
    <t>ՎՔՆ ապահովում</t>
  </si>
  <si>
    <t>ՀՀ ԶՈՒ ԹՎ ՀՎ և Վ ծառայության 2017թ. պլան</t>
  </si>
  <si>
    <t>տնտեսա-գիտական հոդված</t>
  </si>
  <si>
    <t>CPV կոդը</t>
  </si>
  <si>
    <t>Ապրանքների, ծառայությունների և աշխատանքների անվանումներըª ըստ տեղեկատուի</t>
  </si>
  <si>
    <t>Գնման ենթակա ապրանքներ, աշխատանքներ և ծառայություններ,
 ըստ միջոցառումների և կատարողական չափորոշիչների</t>
  </si>
  <si>
    <t>Չափի միավորը</t>
  </si>
  <si>
    <t>Գնման ձևը</t>
  </si>
  <si>
    <t>2017թ. hայտ</t>
  </si>
  <si>
    <t>Ըստ եռամսյակների</t>
  </si>
  <si>
    <t>Ամբողջ քանակը (ծավալը)</t>
  </si>
  <si>
    <t>Միավորի գինը  (դրամով)</t>
  </si>
  <si>
    <t>Ընդհանուր գումարը  (հազար դրամով)</t>
  </si>
  <si>
    <t>I եռ.</t>
  </si>
  <si>
    <t>II եռ.</t>
  </si>
  <si>
    <t>III եռ.</t>
  </si>
  <si>
    <t>IV եռ.</t>
  </si>
  <si>
    <t>քանակը</t>
  </si>
  <si>
    <t>գումարը</t>
  </si>
  <si>
    <t>x</t>
  </si>
  <si>
    <t>ԸՆԴՀԱՆՈՒՐ</t>
  </si>
  <si>
    <t>Ընթացիկ ծախսեր</t>
  </si>
  <si>
    <t>ՎԱՌԵԼԻՔՈՎ և ՔՍԱՅՈՒՂԵՐՈՎ ՀԱՄԱԼՐՈՒՄ</t>
  </si>
  <si>
    <t>Հեղուկ վառելիքով ապահովում</t>
  </si>
  <si>
    <t>09131100/1/4/13</t>
  </si>
  <si>
    <t xml:space="preserve"> ³íÇ³óÇáÝ Ï»ñáëÇÝ</t>
  </si>
  <si>
    <t xml:space="preserve">Ավիավառելանյութ           </t>
  </si>
  <si>
    <t>տ</t>
  </si>
  <si>
    <t>ÞÐ</t>
  </si>
  <si>
    <t>ՀՀ ԶՈՒ ԹՎ ՀՎ և Վ ԾԱՌԱՅՈՒԹՅԱՆ ՊԵՏ</t>
  </si>
  <si>
    <t>գնդապետ                                       Կ.ՄԽԻԹԱՐՅԱՆ</t>
  </si>
  <si>
    <t xml:space="preserve">ՀՀ կառավարության 2017թ. </t>
  </si>
  <si>
    <t>________ N ____ որոշման</t>
  </si>
  <si>
    <t>(Ñ³½. ¹ñ³Ù)</t>
  </si>
  <si>
    <t>ՀԱՅԱՍՏԱՆԻ ՀԱՆՐԱՊԵՏՈՒԹՅԱՆ 
ԿԱՌԱՎԱՐՈՒԹՅԱՆ ԱՇԽԱՏԱԿԱԶՄԻ 
ՂԵԿԱՎԱՐ-ՆԱԽԱՐԱՐ                                                            Դ.ՀԱՐՈՒԹՅՈՒՆՅԱՆ</t>
  </si>
  <si>
    <t>09131100/1</t>
  </si>
  <si>
    <t>Անվանումը</t>
  </si>
  <si>
    <t>տոննա</t>
  </si>
  <si>
    <t>Ցուցանիշների փոփոխությունը (ավելացումները նշված են դրական նշանով)</t>
  </si>
  <si>
    <t>գումարը  
(հազ. դրամ)</t>
  </si>
  <si>
    <t>Կոդը</t>
  </si>
  <si>
    <t>ՀՀ պաշտպանության նախարարություն</t>
  </si>
  <si>
    <t>Բաժին N02 Խումբ N01 Դաս N01 Ռազմական պաշտպանություն</t>
  </si>
  <si>
    <t>1. Ռազմական կարիքների բավարարում</t>
  </si>
  <si>
    <t>Գնման ձևը (ընթացա-կարգը)</t>
  </si>
  <si>
    <t>Հավելված N 1</t>
  </si>
  <si>
    <t>Հավելված N 2</t>
  </si>
  <si>
    <r>
      <t>ՀԱՅԱՍՏԱՆԻ ՀԱՆՐԱՊԵՏՈՒԹՅԱՆ ԿԱՌԱՎԱՐՈՒԹՅԱՆ 2016 ԹՎԱԿԱՆԻ ԴԵԿՏԵՄԲԵՐԻ 29-Ի N1313 ՈՐՈՇՄԱՆ N5 ՀԱՎԵԼՎԱԾ</t>
    </r>
    <r>
      <rPr>
        <b/>
        <sz val="12"/>
        <rFont val="Times LatArm"/>
      </rPr>
      <t>ՈՒՄ ԿԱՏԱՐՎՈՂ ՓՈՓՈԽՈՒԹՅՈՒՆՆԵՐԸ</t>
    </r>
  </si>
  <si>
    <t>ՀԱՅԱՍՏԱՆԻ ՀԱՆՐԱՊԵՏՈՒԹՅԱՆ ԿԱՌԱՎԱՐՈՒԹՅԱՆ 2016 ԹՎԱԿԱՆԻ ԴԵԿՏԵՄԲԵՐԻ 29-Ի N1313 ՈՐՈՇՄԱՆ N12 ՀԱՎԵԼՎԱԾՈՒՄ  ԿԱՏԱՐՎՈՂ ԼՐԱՑՈՒՄՆԵՐԸ</t>
  </si>
  <si>
    <t>Բաժինը</t>
  </si>
  <si>
    <t>Խումբը</t>
  </si>
  <si>
    <t>Դասը</t>
  </si>
  <si>
    <t>ՊԱՇՏՊԱՆՈՒԹՅՈՒՆ</t>
  </si>
  <si>
    <t>02</t>
  </si>
  <si>
    <t>01</t>
  </si>
  <si>
    <t>Ռազմական պաշտպանություն</t>
  </si>
  <si>
    <t>02. Ռազմական կարիքների բավարարում</t>
  </si>
  <si>
    <t>Այլ ծախսեր</t>
  </si>
  <si>
    <t>ՀԱՅԱՍՏԱՆԻ ՀԱՆՐԱՊԵՏՈՒԹՅԱՆ 
ԿԱՌԱՎԱՐՈՒԹՅԱՆ ԱՇԽԱՏԱԿԱԶՄԻ 
ՂԵԿԱՎԱՐ-ՆԱԽԱՐԱՐ                                                                     Դ.ՀԱՐՈՒԹՅՈՒՆՅԱՆ</t>
  </si>
  <si>
    <t>ՇՀ</t>
  </si>
  <si>
    <t>ՄԱՍ I. ԱՊՐԱՆՔՆԵՐ</t>
  </si>
  <si>
    <t>09131100/2</t>
  </si>
  <si>
    <t xml:space="preserve">հազար դրամներով </t>
  </si>
  <si>
    <t>Բաժին</t>
  </si>
  <si>
    <t>Խումբ</t>
  </si>
  <si>
    <t>Դաս</t>
  </si>
  <si>
    <t xml:space="preserve">Բյուջետային ծախսերի գործառական դասակարգման բաժինների, խմբերի և դասերի, տնտեսագիտական դասակարգման հոդվածների, ֆինանսավորվող ծրագրերի և վերջիններս իրականացնող մարմինների անվանումները  </t>
  </si>
  <si>
    <t xml:space="preserve"> Ցուցանիշների փոփոխություն                                                                                                                        (ծախսերի ավելացումները բերված են դրական նշանով)</t>
  </si>
  <si>
    <t>Ինն ամիս</t>
  </si>
  <si>
    <t>Տարի</t>
  </si>
  <si>
    <t>ԸՆԴԱՄԵՆԸ  ԾԱԽՍԵՐ</t>
  </si>
  <si>
    <t>Ռազմական պաշտպանություն, այդ թվում՝</t>
  </si>
  <si>
    <t>այդ թվում` ըստ բյուջետային ծախսերի տնտեսագիտական դասակարգման հոդվածի</t>
  </si>
  <si>
    <r>
      <rPr>
        <sz val="11"/>
        <rFont val="GHEA Mariam"/>
        <family val="3"/>
      </rPr>
      <t></t>
    </r>
    <r>
      <rPr>
        <sz val="11"/>
        <rFont val="GHEA Grapalat"/>
        <family val="3"/>
      </rPr>
      <t>Այլ ծախսեր</t>
    </r>
    <r>
      <rPr>
        <sz val="11"/>
        <rFont val="GHEA Mariam"/>
        <family val="3"/>
      </rPr>
      <t></t>
    </r>
  </si>
  <si>
    <r>
      <rPr>
        <sz val="11"/>
        <rFont val="GHEA Mariam"/>
        <family val="3"/>
      </rPr>
      <t></t>
    </r>
    <r>
      <rPr>
        <sz val="11"/>
        <rFont val="GHEA Grapalat"/>
        <family val="3"/>
      </rPr>
      <t>Շենքերի և շինությունների շինարարություն</t>
    </r>
    <r>
      <rPr>
        <sz val="11"/>
        <rFont val="GHEA Mariam"/>
        <family val="3"/>
      </rPr>
      <t></t>
    </r>
    <r>
      <rPr>
        <sz val="11"/>
        <rFont val="GHEA Grapalat"/>
        <family val="3"/>
      </rPr>
      <t xml:space="preserve"> </t>
    </r>
  </si>
  <si>
    <t>Առաջին կիսամյակ</t>
  </si>
  <si>
    <t xml:space="preserve">ՀՀ կառավարության 2018թ. </t>
  </si>
  <si>
    <t>________ N _Ն  որոշման</t>
  </si>
  <si>
    <t>«ՀԱՅԱUՏԱՆԻ ՀԱՆՐԱՊԵՏՈՒԹՅԱՆ 2018 ԹՎԱԿԱՆԻ ՊԵՏԱԿԱՆ ԲՅՈՒՋԵԻ ՄԱUԻՆ» ՀԱՅԱUՏԱՆԻ   ՀԱՆՐԱՊԵՏՈՒԹՅԱՆ OՐԵՆՔԻ N 1 ՀԱՎԵԼՎԱԾՈՒՄ ԿԱՏԱՐՎՈՂ ՎԵՐԱԲԱՇԽՈՒՄԸ ԵՎ ՀԱՅԱUՏԱՆԻ ՀԱՆՐԱՊԵՏՈՒԹՅԱՆ ԿԱՌԱՎԱՐՈՒԹՅԱՆ 2017 ԹՎԱԿԱՆԻ ԴԵԿՏԵՄԲԵՐԻ 28-Ի N 1717-Ն ՈՐՈՇՄԱՆ N 5 ՀԱՎԵԼՎԱԾՈՒՄ ԿԱՏԱՐՎՈՂ ՓՈՓՈԽՈՒԹՅՈՒՆՆԵՐԸ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</si>
</sst>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.00_);_(* \(#,##0.00\);_(* &quot;-&quot;??_);_(@_)"/>
    <numFmt numFmtId="165" formatCode="#,##0.0"/>
    <numFmt numFmtId="166" formatCode="_(* #,##0.0_);_(* \(#,##0.0\);_(* &quot;-&quot;??_);_(@_)"/>
    <numFmt numFmtId="167" formatCode="_-* #,##0.00\ _դ_ր_._-;\-* #,##0.00\ _դ_ր_._-;_-* &quot;-&quot;??\ _դ_ր_._-;_-@_-"/>
    <numFmt numFmtId="168" formatCode="_-* #,##0.0\ _ _-;\-* #,##0.0\ _ _-;_-* &quot;-&quot;??\ _ _-;_-@_-"/>
    <numFmt numFmtId="169" formatCode="#,##0.0_);\(#,##0.0\)"/>
  </numFmts>
  <fonts count="65" x14ac:knownFonts="1">
    <font>
      <sz val="12"/>
      <name val="Times LatArm"/>
    </font>
    <font>
      <sz val="11"/>
      <color theme="1"/>
      <name val="Calibri"/>
      <family val="2"/>
      <scheme val="minor"/>
    </font>
    <font>
      <sz val="12"/>
      <name val="Times LatArm"/>
    </font>
    <font>
      <sz val="8"/>
      <name val="Times LatArm"/>
    </font>
    <font>
      <b/>
      <sz val="12"/>
      <name val="Times LatArm"/>
    </font>
    <font>
      <sz val="10"/>
      <name val="Helv"/>
    </font>
    <font>
      <sz val="10"/>
      <color indexed="8"/>
      <name val="MS Sans Serif"/>
      <family val="2"/>
    </font>
    <font>
      <b/>
      <sz val="9"/>
      <name val="Arial Armeni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0"/>
      <name val="Times Armenian"/>
      <family val="1"/>
    </font>
    <font>
      <sz val="10"/>
      <name val="Arial Armenian"/>
      <family val="2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Times Armenian"/>
      <family val="1"/>
    </font>
    <font>
      <sz val="10"/>
      <name val="Arial Armenian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Calibri"/>
      <family val="2"/>
    </font>
    <font>
      <b/>
      <sz val="11"/>
      <color indexed="8"/>
      <name val="GHEA Grapalat"/>
      <family val="3"/>
    </font>
    <font>
      <b/>
      <sz val="14"/>
      <color indexed="8"/>
      <name val="Calibri"/>
      <family val="2"/>
    </font>
    <font>
      <sz val="9"/>
      <name val="GHEA Grapalat"/>
      <family val="3"/>
    </font>
    <font>
      <sz val="10"/>
      <name val="GHEA Grapalat"/>
      <family val="3"/>
    </font>
    <font>
      <sz val="11"/>
      <color indexed="8"/>
      <name val="GHEA Grapalat"/>
      <family val="3"/>
    </font>
    <font>
      <sz val="9"/>
      <color indexed="8"/>
      <name val="GHEA Grapalat"/>
      <family val="3"/>
    </font>
    <font>
      <sz val="10"/>
      <color indexed="10"/>
      <name val="Arial LatArm"/>
      <family val="2"/>
    </font>
    <font>
      <sz val="11"/>
      <color indexed="10"/>
      <name val="Arial LatArm"/>
      <family val="2"/>
    </font>
    <font>
      <b/>
      <i/>
      <sz val="12"/>
      <color indexed="10"/>
      <name val="GHEA Grapalat"/>
      <family val="3"/>
    </font>
    <font>
      <sz val="12"/>
      <color indexed="10"/>
      <name val="GHEA Grapalat"/>
      <family val="3"/>
    </font>
    <font>
      <b/>
      <sz val="12"/>
      <color indexed="10"/>
      <name val="GHEA Grapalat"/>
      <family val="3"/>
    </font>
    <font>
      <sz val="11"/>
      <color indexed="10"/>
      <name val="GHEA Grapalat"/>
      <family val="3"/>
    </font>
    <font>
      <b/>
      <sz val="11"/>
      <color indexed="10"/>
      <name val="GHEA Grapalat"/>
      <family val="3"/>
    </font>
    <font>
      <b/>
      <i/>
      <sz val="11"/>
      <color indexed="10"/>
      <name val="GHEA Grapalat"/>
      <family val="3"/>
    </font>
    <font>
      <sz val="10"/>
      <name val="Arial LatArm"/>
      <family val="2"/>
    </font>
    <font>
      <b/>
      <sz val="11"/>
      <name val="GHEA Grapalat"/>
      <family val="3"/>
    </font>
    <font>
      <sz val="11"/>
      <name val="GHEA Grapalat"/>
      <family val="3"/>
    </font>
    <font>
      <sz val="12"/>
      <color indexed="8"/>
      <name val="GHEA Grapalat"/>
      <family val="3"/>
    </font>
    <font>
      <b/>
      <sz val="12"/>
      <color indexed="8"/>
      <name val="GHEA Grapalat"/>
      <family val="3"/>
    </font>
    <font>
      <b/>
      <sz val="12"/>
      <name val="GHEA Grapalat"/>
      <family val="3"/>
    </font>
    <font>
      <sz val="11"/>
      <name val="Arial LatArm"/>
      <family val="2"/>
    </font>
    <font>
      <sz val="11"/>
      <name val="Times LatArm"/>
    </font>
    <font>
      <b/>
      <sz val="11"/>
      <name val="Times LatArm"/>
    </font>
    <font>
      <sz val="12"/>
      <name val="GHEA Grapalat"/>
      <family val="3"/>
    </font>
    <font>
      <sz val="10"/>
      <name val="Arial Armenian"/>
      <family val="2"/>
    </font>
    <font>
      <b/>
      <sz val="10"/>
      <name val="GHEA Grapalat"/>
      <family val="3"/>
    </font>
    <font>
      <u/>
      <sz val="10"/>
      <name val="GHEA Grapalat"/>
      <family val="3"/>
    </font>
    <font>
      <b/>
      <u/>
      <sz val="11"/>
      <name val="GHEA Grapalat"/>
      <family val="3"/>
    </font>
    <font>
      <sz val="11"/>
      <name val="GHEA Mariam"/>
      <family val="3"/>
    </font>
    <font>
      <sz val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4">
    <xf numFmtId="0" fontId="0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165" fontId="7" fillId="0" borderId="1">
      <alignment horizontal="center" vertical="center"/>
    </xf>
    <xf numFmtId="0" fontId="9" fillId="2" borderId="0" applyNumberFormat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8" fillId="6" borderId="0" applyNumberFormat="0" applyBorder="0" applyAlignment="0" applyProtection="0"/>
    <xf numFmtId="0" fontId="9" fillId="7" borderId="0" applyNumberFormat="0" applyBorder="0" applyAlignment="0" applyProtection="0"/>
    <xf numFmtId="0" fontId="8" fillId="7" borderId="0" applyNumberFormat="0" applyBorder="0" applyAlignment="0" applyProtection="0"/>
    <xf numFmtId="0" fontId="9" fillId="8" borderId="0" applyNumberFormat="0" applyBorder="0" applyAlignment="0" applyProtection="0"/>
    <xf numFmtId="0" fontId="8" fillId="8" borderId="0" applyNumberFormat="0" applyBorder="0" applyAlignment="0" applyProtection="0"/>
    <xf numFmtId="0" fontId="9" fillId="9" borderId="0" applyNumberFormat="0" applyBorder="0" applyAlignment="0" applyProtection="0"/>
    <xf numFmtId="0" fontId="8" fillId="9" borderId="0" applyNumberFormat="0" applyBorder="0" applyAlignment="0" applyProtection="0"/>
    <xf numFmtId="0" fontId="9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8" borderId="0" applyNumberFormat="0" applyBorder="0" applyAlignment="0" applyProtection="0"/>
    <xf numFmtId="0" fontId="8" fillId="8" borderId="0" applyNumberFormat="0" applyBorder="0" applyAlignment="0" applyProtection="0"/>
    <xf numFmtId="0" fontId="9" fillId="11" borderId="0" applyNumberFormat="0" applyBorder="0" applyAlignment="0" applyProtection="0"/>
    <xf numFmtId="0" fontId="8" fillId="11" borderId="0" applyNumberFormat="0" applyBorder="0" applyAlignment="0" applyProtection="0"/>
    <xf numFmtId="0" fontId="11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9" borderId="0" applyNumberFormat="0" applyBorder="0" applyAlignment="0" applyProtection="0"/>
    <xf numFmtId="0" fontId="10" fillId="9" borderId="0" applyNumberFormat="0" applyBorder="0" applyAlignment="0" applyProtection="0"/>
    <xf numFmtId="0" fontId="11" fillId="10" borderId="0" applyNumberFormat="0" applyBorder="0" applyAlignment="0" applyProtection="0"/>
    <xf numFmtId="0" fontId="10" fillId="10" borderId="0" applyNumberFormat="0" applyBorder="0" applyAlignment="0" applyProtection="0"/>
    <xf numFmtId="0" fontId="11" fillId="13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0" fillId="15" borderId="0" applyNumberFormat="0" applyBorder="0" applyAlignment="0" applyProtection="0"/>
    <xf numFmtId="164" fontId="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/>
    <xf numFmtId="9" fontId="12" fillId="0" borderId="0" applyFont="0" applyFill="0" applyBorder="0" applyAlignment="0" applyProtection="0"/>
    <xf numFmtId="0" fontId="5" fillId="0" borderId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9" fillId="7" borderId="2" applyNumberFormat="0" applyAlignment="0" applyProtection="0"/>
    <xf numFmtId="0" fontId="20" fillId="20" borderId="9" applyNumberFormat="0" applyAlignment="0" applyProtection="0"/>
    <xf numFmtId="0" fontId="21" fillId="20" borderId="2" applyNumberFormat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21" borderId="3" applyNumberFormat="0" applyAlignment="0" applyProtection="0"/>
    <xf numFmtId="0" fontId="27" fillId="0" borderId="0" applyNumberFormat="0" applyFill="0" applyBorder="0" applyAlignment="0" applyProtection="0"/>
    <xf numFmtId="0" fontId="28" fillId="22" borderId="0" applyNumberFormat="0" applyBorder="0" applyAlignment="0" applyProtection="0"/>
    <xf numFmtId="0" fontId="12" fillId="0" borderId="0"/>
    <xf numFmtId="0" fontId="16" fillId="0" borderId="0"/>
    <xf numFmtId="0" fontId="29" fillId="3" borderId="0" applyNumberFormat="0" applyBorder="0" applyAlignment="0" applyProtection="0"/>
    <xf numFmtId="0" fontId="30" fillId="0" borderId="0" applyNumberFormat="0" applyFill="0" applyBorder="0" applyAlignment="0" applyProtection="0"/>
    <xf numFmtId="0" fontId="14" fillId="23" borderId="8" applyNumberFormat="0" applyFont="0" applyAlignment="0" applyProtection="0"/>
    <xf numFmtId="0" fontId="31" fillId="0" borderId="7" applyNumberFormat="0" applyFill="0" applyAlignment="0" applyProtection="0"/>
    <xf numFmtId="0" fontId="5" fillId="0" borderId="0"/>
    <xf numFmtId="0" fontId="32" fillId="0" borderId="0" applyNumberFormat="0" applyFill="0" applyBorder="0" applyAlignment="0" applyProtection="0"/>
    <xf numFmtId="0" fontId="33" fillId="4" borderId="0" applyNumberFormat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3" fillId="0" borderId="0"/>
    <xf numFmtId="0" fontId="59" fillId="0" borderId="0"/>
    <xf numFmtId="0" fontId="59" fillId="0" borderId="0" applyFont="0" applyFill="0" applyBorder="0" applyAlignment="0" applyProtection="0"/>
    <xf numFmtId="0" fontId="12" fillId="0" borderId="0"/>
    <xf numFmtId="0" fontId="1" fillId="0" borderId="0"/>
    <xf numFmtId="9" fontId="8" fillId="0" borderId="0" applyFont="0" applyFill="0" applyBorder="0" applyAlignment="0" applyProtection="0"/>
    <xf numFmtId="0" fontId="64" fillId="0" borderId="0"/>
    <xf numFmtId="165" fontId="64" fillId="0" borderId="0" applyFont="0" applyFill="0" applyBorder="0" applyAlignment="0" applyProtection="0"/>
  </cellStyleXfs>
  <cellXfs count="149">
    <xf numFmtId="0" fontId="0" fillId="0" borderId="0" xfId="0"/>
    <xf numFmtId="0" fontId="0" fillId="0" borderId="0" xfId="0" applyAlignment="1">
      <alignment horizontal="center" vertical="center" wrapText="1"/>
    </xf>
    <xf numFmtId="0" fontId="8" fillId="0" borderId="0" xfId="104" applyAlignment="1">
      <alignment vertical="center" wrapText="1"/>
    </xf>
    <xf numFmtId="0" fontId="35" fillId="0" borderId="0" xfId="104" applyFont="1" applyAlignment="1">
      <alignment horizontal="left" vertical="center" wrapText="1"/>
    </xf>
    <xf numFmtId="0" fontId="8" fillId="0" borderId="0" xfId="104" applyAlignment="1">
      <alignment horizontal="center" vertical="center" wrapText="1"/>
    </xf>
    <xf numFmtId="165" fontId="8" fillId="0" borderId="0" xfId="104" applyNumberFormat="1" applyAlignment="1">
      <alignment vertical="center" wrapText="1"/>
    </xf>
    <xf numFmtId="0" fontId="39" fillId="0" borderId="0" xfId="104" applyFont="1" applyAlignment="1">
      <alignment horizontal="center" vertical="center" wrapText="1"/>
    </xf>
    <xf numFmtId="165" fontId="37" fillId="0" borderId="11" xfId="81" applyNumberFormat="1" applyFont="1" applyBorder="1" applyAlignment="1">
      <alignment horizontal="center" vertical="center" wrapText="1"/>
    </xf>
    <xf numFmtId="0" fontId="40" fillId="0" borderId="12" xfId="104" applyFont="1" applyBorder="1" applyAlignment="1">
      <alignment horizontal="center" vertical="center" wrapText="1"/>
    </xf>
    <xf numFmtId="0" fontId="40" fillId="0" borderId="13" xfId="104" applyFont="1" applyBorder="1" applyAlignment="1">
      <alignment horizontal="center" vertical="center" wrapText="1"/>
    </xf>
    <xf numFmtId="0" fontId="40" fillId="0" borderId="14" xfId="104" applyFont="1" applyBorder="1" applyAlignment="1">
      <alignment horizontal="center" vertical="center" wrapText="1"/>
    </xf>
    <xf numFmtId="0" fontId="41" fillId="0" borderId="15" xfId="104" applyFont="1" applyBorder="1" applyAlignment="1">
      <alignment horizontal="center" vertical="center" wrapText="1"/>
    </xf>
    <xf numFmtId="0" fontId="42" fillId="24" borderId="16" xfId="104" applyNumberFormat="1" applyFont="1" applyFill="1" applyBorder="1" applyAlignment="1" applyProtection="1">
      <alignment horizontal="center" vertical="center" wrapText="1"/>
    </xf>
    <xf numFmtId="0" fontId="43" fillId="0" borderId="16" xfId="105" applyFont="1" applyFill="1" applyBorder="1" applyAlignment="1">
      <alignment horizontal="center" vertical="center" wrapText="1"/>
    </xf>
    <xf numFmtId="0" fontId="44" fillId="0" borderId="16" xfId="104" applyFont="1" applyBorder="1" applyAlignment="1">
      <alignment horizontal="center" vertical="center" wrapText="1"/>
    </xf>
    <xf numFmtId="0" fontId="44" fillId="0" borderId="16" xfId="104" applyFont="1" applyBorder="1" applyAlignment="1">
      <alignment horizontal="right" vertical="center" wrapText="1"/>
    </xf>
    <xf numFmtId="165" fontId="45" fillId="0" borderId="17" xfId="102" applyNumberFormat="1" applyFont="1" applyFill="1" applyBorder="1" applyAlignment="1">
      <alignment vertical="center" wrapText="1"/>
    </xf>
    <xf numFmtId="0" fontId="46" fillId="0" borderId="18" xfId="104" applyFont="1" applyBorder="1" applyAlignment="1">
      <alignment horizontal="center" vertical="center"/>
    </xf>
    <xf numFmtId="165" fontId="47" fillId="0" borderId="19" xfId="102" applyNumberFormat="1" applyFont="1" applyFill="1" applyBorder="1" applyAlignment="1">
      <alignment vertical="center" wrapText="1"/>
    </xf>
    <xf numFmtId="165" fontId="47" fillId="0" borderId="20" xfId="102" applyNumberFormat="1" applyFont="1" applyFill="1" applyBorder="1" applyAlignment="1">
      <alignment vertical="center" wrapText="1"/>
    </xf>
    <xf numFmtId="0" fontId="46" fillId="0" borderId="0" xfId="104" applyFont="1" applyAlignment="1">
      <alignment horizontal="center" vertical="center" wrapText="1"/>
    </xf>
    <xf numFmtId="0" fontId="41" fillId="0" borderId="15" xfId="104" applyFont="1" applyBorder="1" applyAlignment="1">
      <alignment vertical="center" wrapText="1"/>
    </xf>
    <xf numFmtId="0" fontId="48" fillId="0" borderId="16" xfId="105" applyFont="1" applyFill="1" applyBorder="1" applyAlignment="1">
      <alignment horizontal="center" vertical="center" wrapText="1"/>
    </xf>
    <xf numFmtId="0" fontId="46" fillId="0" borderId="16" xfId="104" applyFont="1" applyBorder="1" applyAlignment="1">
      <alignment horizontal="center" vertical="center" wrapText="1"/>
    </xf>
    <xf numFmtId="0" fontId="46" fillId="0" borderId="16" xfId="104" applyFont="1" applyBorder="1" applyAlignment="1">
      <alignment horizontal="right" vertical="center" wrapText="1"/>
    </xf>
    <xf numFmtId="165" fontId="47" fillId="0" borderId="17" xfId="102" applyNumberFormat="1" applyFont="1" applyFill="1" applyBorder="1" applyAlignment="1">
      <alignment vertical="center" wrapText="1"/>
    </xf>
    <xf numFmtId="0" fontId="46" fillId="0" borderId="15" xfId="104" applyFont="1" applyBorder="1" applyAlignment="1">
      <alignment horizontal="center" vertical="center"/>
    </xf>
    <xf numFmtId="165" fontId="47" fillId="0" borderId="21" xfId="102" applyNumberFormat="1" applyFont="1" applyFill="1" applyBorder="1" applyAlignment="1">
      <alignment vertical="center" wrapText="1"/>
    </xf>
    <xf numFmtId="0" fontId="48" fillId="0" borderId="0" xfId="104" applyFont="1" applyAlignment="1">
      <alignment horizontal="center" vertical="center" wrapText="1"/>
    </xf>
    <xf numFmtId="0" fontId="49" fillId="0" borderId="22" xfId="104" applyFont="1" applyBorder="1" applyAlignment="1">
      <alignment horizontal="left" vertical="center" wrapText="1"/>
    </xf>
    <xf numFmtId="49" fontId="49" fillId="0" borderId="23" xfId="104" applyNumberFormat="1" applyFont="1" applyBorder="1" applyAlignment="1" applyProtection="1">
      <alignment horizontal="left" vertical="center" wrapText="1"/>
      <protection locked="0"/>
    </xf>
    <xf numFmtId="0" fontId="50" fillId="25" borderId="23" xfId="81" applyFont="1" applyFill="1" applyBorder="1" applyAlignment="1">
      <alignment horizontal="left" vertical="center" wrapText="1"/>
    </xf>
    <xf numFmtId="0" fontId="50" fillId="25" borderId="23" xfId="104" applyFont="1" applyFill="1" applyBorder="1" applyAlignment="1">
      <alignment horizontal="center" vertical="center" wrapText="1"/>
    </xf>
    <xf numFmtId="0" fontId="50" fillId="25" borderId="23" xfId="104" applyFont="1" applyFill="1" applyBorder="1" applyAlignment="1">
      <alignment horizontal="right" vertical="center" wrapText="1"/>
    </xf>
    <xf numFmtId="165" fontId="50" fillId="25" borderId="24" xfId="104" applyNumberFormat="1" applyFont="1" applyFill="1" applyBorder="1" applyAlignment="1">
      <alignment vertical="center" wrapText="1"/>
    </xf>
    <xf numFmtId="0" fontId="51" fillId="25" borderId="22" xfId="104" applyFont="1" applyFill="1" applyBorder="1" applyAlignment="1">
      <alignment horizontal="center" vertical="center"/>
    </xf>
    <xf numFmtId="165" fontId="50" fillId="25" borderId="24" xfId="102" applyNumberFormat="1" applyFont="1" applyFill="1" applyBorder="1" applyAlignment="1">
      <alignment vertical="center" wrapText="1"/>
    </xf>
    <xf numFmtId="165" fontId="50" fillId="25" borderId="25" xfId="102" applyNumberFormat="1" applyFont="1" applyFill="1" applyBorder="1" applyAlignment="1">
      <alignment vertical="center" wrapText="1"/>
    </xf>
    <xf numFmtId="0" fontId="52" fillId="0" borderId="0" xfId="104" applyFont="1" applyAlignment="1">
      <alignment horizontal="center" vertical="center" wrapText="1"/>
    </xf>
    <xf numFmtId="0" fontId="49" fillId="0" borderId="26" xfId="104" applyFont="1" applyFill="1" applyBorder="1" applyAlignment="1">
      <alignment horizontal="left" vertical="center" wrapText="1"/>
    </xf>
    <xf numFmtId="49" fontId="49" fillId="0" borderId="11" xfId="104" applyNumberFormat="1" applyFont="1" applyFill="1" applyBorder="1" applyAlignment="1">
      <alignment horizontal="left" vertical="center" wrapText="1"/>
    </xf>
    <xf numFmtId="0" fontId="35" fillId="26" borderId="11" xfId="104" applyFont="1" applyFill="1" applyBorder="1" applyAlignment="1">
      <alignment horizontal="left" vertical="center" wrapText="1"/>
    </xf>
    <xf numFmtId="0" fontId="50" fillId="26" borderId="11" xfId="104" applyFont="1" applyFill="1" applyBorder="1" applyAlignment="1">
      <alignment horizontal="center" vertical="center" wrapText="1"/>
    </xf>
    <xf numFmtId="0" fontId="50" fillId="26" borderId="11" xfId="104" applyFont="1" applyFill="1" applyBorder="1" applyAlignment="1">
      <alignment horizontal="right" vertical="center" wrapText="1"/>
    </xf>
    <xf numFmtId="165" fontId="50" fillId="26" borderId="27" xfId="102" applyNumberFormat="1" applyFont="1" applyFill="1" applyBorder="1" applyAlignment="1">
      <alignment vertical="center" wrapText="1"/>
    </xf>
    <xf numFmtId="0" fontId="51" fillId="26" borderId="26" xfId="104" applyFont="1" applyFill="1" applyBorder="1" applyAlignment="1">
      <alignment horizontal="center" vertical="center"/>
    </xf>
    <xf numFmtId="165" fontId="50" fillId="26" borderId="28" xfId="102" applyNumberFormat="1" applyFont="1" applyFill="1" applyBorder="1" applyAlignment="1">
      <alignment vertical="center" wrapText="1"/>
    </xf>
    <xf numFmtId="0" fontId="8" fillId="0" borderId="0" xfId="104" applyFill="1" applyAlignment="1">
      <alignment vertical="center" wrapText="1"/>
    </xf>
    <xf numFmtId="0" fontId="53" fillId="0" borderId="0" xfId="104" applyFont="1" applyFill="1" applyAlignment="1">
      <alignment horizontal="center" vertical="center" wrapText="1"/>
    </xf>
    <xf numFmtId="0" fontId="49" fillId="0" borderId="11" xfId="104" applyFont="1" applyFill="1" applyBorder="1" applyAlignment="1">
      <alignment horizontal="left" vertical="center" wrapText="1"/>
    </xf>
    <xf numFmtId="49" fontId="38" fillId="0" borderId="11" xfId="104" applyNumberFormat="1" applyFont="1" applyFill="1" applyBorder="1" applyAlignment="1">
      <alignment horizontal="left" vertical="center" wrapText="1"/>
    </xf>
    <xf numFmtId="0" fontId="38" fillId="0" borderId="11" xfId="104" applyFont="1" applyFill="1" applyBorder="1" applyAlignment="1">
      <alignment horizontal="center" vertical="center" wrapText="1"/>
    </xf>
    <xf numFmtId="0" fontId="49" fillId="0" borderId="11" xfId="104" applyFont="1" applyFill="1" applyBorder="1" applyAlignment="1">
      <alignment horizontal="center" vertical="center"/>
    </xf>
    <xf numFmtId="3" fontId="38" fillId="0" borderId="11" xfId="62" applyNumberFormat="1" applyFont="1" applyFill="1" applyBorder="1" applyAlignment="1">
      <alignment horizontal="right" vertical="center" wrapText="1"/>
    </xf>
    <xf numFmtId="3" fontId="38" fillId="0" borderId="11" xfId="102" applyNumberFormat="1" applyFont="1" applyFill="1" applyBorder="1" applyAlignment="1">
      <alignment horizontal="right" vertical="center" wrapText="1"/>
    </xf>
    <xf numFmtId="165" fontId="38" fillId="0" borderId="27" xfId="102" applyNumberFormat="1" applyFont="1" applyFill="1" applyBorder="1" applyAlignment="1">
      <alignment vertical="center" wrapText="1"/>
    </xf>
    <xf numFmtId="0" fontId="38" fillId="0" borderId="26" xfId="104" applyFont="1" applyBorder="1" applyAlignment="1">
      <alignment vertical="center"/>
    </xf>
    <xf numFmtId="165" fontId="38" fillId="0" borderId="27" xfId="104" applyNumberFormat="1" applyFont="1" applyBorder="1" applyAlignment="1">
      <alignment vertical="center"/>
    </xf>
    <xf numFmtId="165" fontId="38" fillId="0" borderId="28" xfId="104" applyNumberFormat="1" applyFont="1" applyBorder="1" applyAlignment="1">
      <alignment vertical="center"/>
    </xf>
    <xf numFmtId="0" fontId="42" fillId="24" borderId="11" xfId="104" applyNumberFormat="1" applyFont="1" applyFill="1" applyBorder="1" applyAlignment="1" applyProtection="1">
      <alignment horizontal="center" vertical="center" wrapText="1"/>
    </xf>
    <xf numFmtId="49" fontId="55" fillId="0" borderId="11" xfId="104" applyNumberFormat="1" applyFont="1" applyBorder="1" applyAlignment="1" applyProtection="1">
      <alignment horizontal="left" vertical="center" wrapText="1"/>
      <protection locked="0"/>
    </xf>
    <xf numFmtId="49" fontId="55" fillId="0" borderId="11" xfId="104" applyNumberFormat="1" applyFont="1" applyFill="1" applyBorder="1" applyAlignment="1">
      <alignment horizontal="left" vertical="center" wrapText="1"/>
    </xf>
    <xf numFmtId="0" fontId="55" fillId="0" borderId="11" xfId="104" applyFont="1" applyFill="1" applyBorder="1" applyAlignment="1">
      <alignment horizontal="left" vertical="center" wrapText="1"/>
    </xf>
    <xf numFmtId="0" fontId="55" fillId="0" borderId="11" xfId="104" applyFont="1" applyFill="1" applyBorder="1" applyAlignment="1">
      <alignment horizontal="center" vertical="center"/>
    </xf>
    <xf numFmtId="0" fontId="51" fillId="0" borderId="11" xfId="104" applyFont="1" applyFill="1" applyBorder="1" applyAlignment="1">
      <alignment horizontal="center" vertical="center" wrapText="1"/>
    </xf>
    <xf numFmtId="3" fontId="51" fillId="0" borderId="11" xfId="102" applyNumberFormat="1" applyFont="1" applyFill="1" applyBorder="1" applyAlignment="1">
      <alignment horizontal="right" vertical="center" wrapText="1"/>
    </xf>
    <xf numFmtId="0" fontId="8" fillId="0" borderId="0" xfId="104" applyFont="1" applyFill="1" applyAlignment="1">
      <alignment vertical="center" wrapText="1"/>
    </xf>
    <xf numFmtId="0" fontId="35" fillId="0" borderId="0" xfId="104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6" fillId="0" borderId="11" xfId="0" applyFont="1" applyBorder="1" applyAlignment="1">
      <alignment horizontal="center" vertical="center" wrapText="1"/>
    </xf>
    <xf numFmtId="0" fontId="56" fillId="0" borderId="0" xfId="0" applyFont="1" applyAlignment="1">
      <alignment horizontal="center" vertical="center" wrapText="1"/>
    </xf>
    <xf numFmtId="0" fontId="57" fillId="0" borderId="11" xfId="0" applyFont="1" applyBorder="1" applyAlignment="1">
      <alignment horizontal="left" vertical="center" wrapText="1"/>
    </xf>
    <xf numFmtId="166" fontId="56" fillId="0" borderId="11" xfId="0" applyNumberFormat="1" applyFont="1" applyBorder="1" applyAlignment="1">
      <alignment horizontal="center" vertical="center" wrapText="1"/>
    </xf>
    <xf numFmtId="0" fontId="56" fillId="0" borderId="11" xfId="0" applyFont="1" applyBorder="1" applyAlignment="1">
      <alignment horizontal="left" vertical="center" wrapText="1"/>
    </xf>
    <xf numFmtId="166" fontId="56" fillId="0" borderId="11" xfId="46" applyNumberFormat="1" applyFont="1" applyBorder="1" applyAlignment="1">
      <alignment horizontal="center" vertical="center" wrapText="1"/>
    </xf>
    <xf numFmtId="49" fontId="56" fillId="0" borderId="11" xfId="0" applyNumberFormat="1" applyFont="1" applyBorder="1" applyAlignment="1">
      <alignment horizontal="center" vertical="center" wrapText="1"/>
    </xf>
    <xf numFmtId="166" fontId="57" fillId="0" borderId="11" xfId="46" applyNumberFormat="1" applyFont="1" applyBorder="1" applyAlignment="1">
      <alignment horizontal="center" vertical="center" wrapText="1"/>
    </xf>
    <xf numFmtId="0" fontId="51" fillId="24" borderId="0" xfId="137" applyFont="1" applyFill="1"/>
    <xf numFmtId="0" fontId="51" fillId="0" borderId="0" xfId="137" applyFont="1"/>
    <xf numFmtId="0" fontId="50" fillId="24" borderId="0" xfId="137" applyFont="1" applyFill="1"/>
    <xf numFmtId="0" fontId="50" fillId="24" borderId="0" xfId="137" applyFont="1" applyFill="1" applyBorder="1"/>
    <xf numFmtId="0" fontId="38" fillId="0" borderId="0" xfId="137" applyFont="1"/>
    <xf numFmtId="0" fontId="60" fillId="24" borderId="0" xfId="137" applyFont="1" applyFill="1"/>
    <xf numFmtId="0" fontId="60" fillId="24" borderId="0" xfId="137" applyFont="1" applyFill="1" applyBorder="1" applyAlignment="1"/>
    <xf numFmtId="0" fontId="60" fillId="24" borderId="0" xfId="137" applyFont="1" applyFill="1" applyBorder="1"/>
    <xf numFmtId="0" fontId="38" fillId="0" borderId="0" xfId="137" applyFont="1" applyFill="1" applyBorder="1" applyAlignment="1">
      <alignment horizontal="right"/>
    </xf>
    <xf numFmtId="0" fontId="38" fillId="0" borderId="0" xfId="137" applyFont="1" applyFill="1" applyBorder="1" applyAlignment="1"/>
    <xf numFmtId="0" fontId="38" fillId="0" borderId="0" xfId="137" applyFont="1" applyBorder="1"/>
    <xf numFmtId="168" fontId="38" fillId="0" borderId="0" xfId="138" applyNumberFormat="1" applyFont="1"/>
    <xf numFmtId="0" fontId="61" fillId="0" borderId="0" xfId="137" applyFont="1"/>
    <xf numFmtId="0" fontId="50" fillId="24" borderId="11" xfId="137" applyFont="1" applyFill="1" applyBorder="1" applyAlignment="1">
      <alignment horizontal="center" vertical="center" wrapText="1"/>
    </xf>
    <xf numFmtId="168" fontId="50" fillId="24" borderId="11" xfId="138" applyNumberFormat="1" applyFont="1" applyFill="1" applyBorder="1" applyAlignment="1">
      <alignment horizontal="center" vertical="center" wrapText="1"/>
    </xf>
    <xf numFmtId="164" fontId="50" fillId="24" borderId="11" xfId="46" applyFont="1" applyFill="1" applyBorder="1" applyAlignment="1">
      <alignment horizontal="center" vertical="center" wrapText="1"/>
    </xf>
    <xf numFmtId="0" fontId="51" fillId="24" borderId="11" xfId="137" applyFont="1" applyFill="1" applyBorder="1" applyAlignment="1">
      <alignment horizontal="center" vertical="center" wrapText="1"/>
    </xf>
    <xf numFmtId="49" fontId="50" fillId="24" borderId="11" xfId="137" applyNumberFormat="1" applyFont="1" applyFill="1" applyBorder="1" applyAlignment="1">
      <alignment horizontal="center" vertical="center"/>
    </xf>
    <xf numFmtId="164" fontId="50" fillId="24" borderId="11" xfId="46" applyFont="1" applyFill="1" applyBorder="1" applyAlignment="1">
      <alignment horizontal="right" vertical="center" wrapText="1"/>
    </xf>
    <xf numFmtId="49" fontId="50" fillId="24" borderId="11" xfId="137" applyNumberFormat="1" applyFont="1" applyFill="1" applyBorder="1" applyAlignment="1">
      <alignment horizontal="center"/>
    </xf>
    <xf numFmtId="0" fontId="51" fillId="24" borderId="11" xfId="137" applyFont="1" applyFill="1" applyBorder="1" applyAlignment="1">
      <alignment horizontal="left" wrapText="1"/>
    </xf>
    <xf numFmtId="168" fontId="50" fillId="24" borderId="11" xfId="138" applyNumberFormat="1" applyFont="1" applyFill="1" applyBorder="1" applyAlignment="1">
      <alignment horizontal="left" wrapText="1"/>
    </xf>
    <xf numFmtId="164" fontId="50" fillId="24" borderId="11" xfId="46" applyFont="1" applyFill="1" applyBorder="1" applyAlignment="1">
      <alignment horizontal="right" wrapText="1"/>
    </xf>
    <xf numFmtId="49" fontId="50" fillId="24" borderId="11" xfId="137" applyNumberFormat="1" applyFont="1" applyFill="1" applyBorder="1" applyAlignment="1">
      <alignment horizontal="center" vertical="center" wrapText="1"/>
    </xf>
    <xf numFmtId="0" fontId="50" fillId="0" borderId="27" xfId="137" applyFont="1" applyFill="1" applyBorder="1" applyAlignment="1">
      <alignment vertical="center" wrapText="1"/>
    </xf>
    <xf numFmtId="168" fontId="50" fillId="24" borderId="11" xfId="138" applyNumberFormat="1" applyFont="1" applyFill="1" applyBorder="1" applyAlignment="1">
      <alignment horizontal="left" vertical="center" wrapText="1"/>
    </xf>
    <xf numFmtId="49" fontId="62" fillId="24" borderId="11" xfId="137" applyNumberFormat="1" applyFont="1" applyFill="1" applyBorder="1" applyAlignment="1">
      <alignment horizontal="center"/>
    </xf>
    <xf numFmtId="49" fontId="62" fillId="24" borderId="11" xfId="137" applyNumberFormat="1" applyFont="1" applyFill="1" applyBorder="1" applyAlignment="1">
      <alignment horizontal="center" vertical="center" wrapText="1"/>
    </xf>
    <xf numFmtId="0" fontId="62" fillId="0" borderId="27" xfId="137" applyFont="1" applyFill="1" applyBorder="1" applyAlignment="1">
      <alignment vertical="center" wrapText="1"/>
    </xf>
    <xf numFmtId="0" fontId="50" fillId="24" borderId="11" xfId="139" applyFont="1" applyFill="1" applyBorder="1" applyAlignment="1">
      <alignment horizontal="left" vertical="center" wrapText="1"/>
    </xf>
    <xf numFmtId="0" fontId="51" fillId="24" borderId="11" xfId="139" applyFont="1" applyFill="1" applyBorder="1" applyAlignment="1">
      <alignment horizontal="left" vertical="center" wrapText="1"/>
    </xf>
    <xf numFmtId="168" fontId="51" fillId="24" borderId="11" xfId="138" applyNumberFormat="1" applyFont="1" applyFill="1" applyBorder="1" applyAlignment="1">
      <alignment horizontal="right" vertical="center" wrapText="1"/>
    </xf>
    <xf numFmtId="169" fontId="51" fillId="24" borderId="11" xfId="138" applyNumberFormat="1" applyFont="1" applyFill="1" applyBorder="1" applyAlignment="1">
      <alignment horizontal="right" vertical="center" wrapText="1"/>
    </xf>
    <xf numFmtId="0" fontId="50" fillId="24" borderId="11" xfId="137" applyFont="1" applyFill="1" applyBorder="1" applyAlignment="1">
      <alignment horizontal="center" vertical="center" wrapText="1"/>
    </xf>
    <xf numFmtId="0" fontId="58" fillId="0" borderId="0" xfId="0" applyFont="1" applyAlignment="1">
      <alignment horizontal="right" vertical="center" wrapText="1"/>
    </xf>
    <xf numFmtId="164" fontId="51" fillId="24" borderId="11" xfId="46" applyFont="1" applyFill="1" applyBorder="1" applyAlignment="1">
      <alignment horizontal="right" vertical="center" wrapText="1"/>
    </xf>
    <xf numFmtId="0" fontId="37" fillId="0" borderId="30" xfId="81" applyFont="1" applyBorder="1" applyAlignment="1">
      <alignment horizontal="center" vertical="center" wrapText="1"/>
    </xf>
    <xf numFmtId="0" fontId="37" fillId="0" borderId="26" xfId="81" applyFont="1" applyBorder="1" applyAlignment="1">
      <alignment horizontal="center" vertical="center" wrapText="1"/>
    </xf>
    <xf numFmtId="0" fontId="37" fillId="0" borderId="12" xfId="81" applyFont="1" applyBorder="1" applyAlignment="1">
      <alignment horizontal="center" vertical="center" wrapText="1"/>
    </xf>
    <xf numFmtId="0" fontId="37" fillId="0" borderId="31" xfId="81" applyFont="1" applyBorder="1" applyAlignment="1">
      <alignment horizontal="center" vertical="center" wrapText="1"/>
    </xf>
    <xf numFmtId="0" fontId="37" fillId="0" borderId="11" xfId="81" applyFont="1" applyBorder="1" applyAlignment="1">
      <alignment horizontal="center" vertical="center" wrapText="1"/>
    </xf>
    <xf numFmtId="0" fontId="37" fillId="0" borderId="29" xfId="81" applyFont="1" applyBorder="1" applyAlignment="1">
      <alignment horizontal="center" vertical="center" wrapText="1"/>
    </xf>
    <xf numFmtId="0" fontId="36" fillId="0" borderId="0" xfId="104" applyFont="1" applyAlignment="1">
      <alignment horizontal="center" vertical="center" wrapText="1"/>
    </xf>
    <xf numFmtId="165" fontId="54" fillId="0" borderId="0" xfId="104" applyNumberFormat="1" applyFont="1" applyBorder="1" applyAlignment="1">
      <alignment horizontal="center" vertical="center" wrapText="1"/>
    </xf>
    <xf numFmtId="0" fontId="39" fillId="0" borderId="30" xfId="104" applyFont="1" applyBorder="1" applyAlignment="1">
      <alignment horizontal="center" vertical="center" wrapText="1"/>
    </xf>
    <xf numFmtId="0" fontId="39" fillId="0" borderId="31" xfId="104" applyFont="1" applyBorder="1" applyAlignment="1">
      <alignment horizontal="center" vertical="center" wrapText="1"/>
    </xf>
    <xf numFmtId="0" fontId="39" fillId="0" borderId="32" xfId="104" applyFont="1" applyBorder="1" applyAlignment="1">
      <alignment horizontal="center" vertical="center" wrapText="1"/>
    </xf>
    <xf numFmtId="0" fontId="39" fillId="0" borderId="33" xfId="104" applyFont="1" applyBorder="1" applyAlignment="1">
      <alignment horizontal="center" vertical="center" wrapText="1"/>
    </xf>
    <xf numFmtId="0" fontId="39" fillId="0" borderId="26" xfId="104" applyFont="1" applyBorder="1" applyAlignment="1">
      <alignment horizontal="center" vertical="center" wrapText="1"/>
    </xf>
    <xf numFmtId="0" fontId="39" fillId="0" borderId="27" xfId="104" applyFont="1" applyBorder="1" applyAlignment="1">
      <alignment horizontal="center" vertical="center" wrapText="1"/>
    </xf>
    <xf numFmtId="0" fontId="39" fillId="0" borderId="34" xfId="104" applyFont="1" applyBorder="1" applyAlignment="1">
      <alignment horizontal="center" vertical="center" wrapText="1"/>
    </xf>
    <xf numFmtId="0" fontId="39" fillId="0" borderId="35" xfId="104" applyFont="1" applyBorder="1" applyAlignment="1">
      <alignment horizontal="center" vertical="center" wrapText="1"/>
    </xf>
    <xf numFmtId="0" fontId="38" fillId="0" borderId="31" xfId="81" applyFont="1" applyBorder="1" applyAlignment="1">
      <alignment horizontal="center" vertical="center" wrapText="1"/>
    </xf>
    <xf numFmtId="0" fontId="38" fillId="0" borderId="34" xfId="81" applyFont="1" applyBorder="1" applyAlignment="1">
      <alignment horizontal="center" vertical="center" wrapText="1"/>
    </xf>
    <xf numFmtId="165" fontId="37" fillId="0" borderId="11" xfId="81" applyNumberFormat="1" applyFont="1" applyBorder="1" applyAlignment="1">
      <alignment horizontal="center" vertical="center" wrapText="1"/>
    </xf>
    <xf numFmtId="165" fontId="37" fillId="0" borderId="29" xfId="81" applyNumberFormat="1" applyFont="1" applyBorder="1" applyAlignment="1">
      <alignment horizontal="center" vertical="center" wrapText="1"/>
    </xf>
    <xf numFmtId="165" fontId="37" fillId="0" borderId="27" xfId="81" applyNumberFormat="1" applyFont="1" applyBorder="1" applyAlignment="1">
      <alignment horizontal="center" vertical="center" wrapText="1"/>
    </xf>
    <xf numFmtId="165" fontId="37" fillId="0" borderId="13" xfId="8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1" fillId="0" borderId="11" xfId="105" applyFont="1" applyFill="1" applyBorder="1" applyAlignment="1">
      <alignment horizontal="left" vertical="center" wrapText="1"/>
    </xf>
    <xf numFmtId="0" fontId="38" fillId="0" borderId="11" xfId="81" applyFont="1" applyBorder="1" applyAlignment="1">
      <alignment horizontal="center" vertical="center" wrapText="1"/>
    </xf>
    <xf numFmtId="0" fontId="58" fillId="0" borderId="0" xfId="0" applyFont="1" applyAlignment="1">
      <alignment horizontal="right" vertical="center" wrapText="1"/>
    </xf>
    <xf numFmtId="0" fontId="60" fillId="0" borderId="0" xfId="137" applyFont="1" applyAlignment="1">
      <alignment horizontal="center" vertical="center" wrapText="1"/>
    </xf>
    <xf numFmtId="0" fontId="50" fillId="24" borderId="38" xfId="137" applyFont="1" applyFill="1" applyBorder="1" applyAlignment="1">
      <alignment horizontal="center" vertical="center" textRotation="90" wrapText="1"/>
    </xf>
    <xf numFmtId="0" fontId="50" fillId="24" borderId="23" xfId="137" applyFont="1" applyFill="1" applyBorder="1" applyAlignment="1">
      <alignment horizontal="center" vertical="center" textRotation="90" wrapText="1"/>
    </xf>
    <xf numFmtId="0" fontId="50" fillId="24" borderId="11" xfId="137" applyFont="1" applyFill="1" applyBorder="1" applyAlignment="1">
      <alignment horizontal="center" vertical="center" wrapText="1"/>
    </xf>
    <xf numFmtId="0" fontId="50" fillId="24" borderId="27" xfId="137" applyNumberFormat="1" applyFont="1" applyFill="1" applyBorder="1" applyAlignment="1">
      <alignment horizontal="center" vertical="center" wrapText="1"/>
    </xf>
    <xf numFmtId="0" fontId="50" fillId="24" borderId="36" xfId="137" applyNumberFormat="1" applyFont="1" applyFill="1" applyBorder="1" applyAlignment="1">
      <alignment horizontal="center" vertical="center" wrapText="1"/>
    </xf>
    <xf numFmtId="0" fontId="50" fillId="24" borderId="37" xfId="137" applyNumberFormat="1" applyFont="1" applyFill="1" applyBorder="1" applyAlignment="1">
      <alignment horizontal="center" vertical="center" wrapText="1"/>
    </xf>
  </cellXfs>
  <cellStyles count="144">
    <cellStyle name="_2007 anvanacank" xfId="1"/>
    <cellStyle name="_2007-i apranqacanqNNN" xfId="2"/>
    <cellStyle name="_2008 anvanacank" xfId="3"/>
    <cellStyle name="_ANVANACANK GAXTNI 2011" xfId="4"/>
    <cellStyle name="_artabyuje" xfId="135"/>
    <cellStyle name="_í»ñÉáõÍáõÃÛáõÝ1" xfId="5"/>
    <cellStyle name="_PN eramsyak 2010" xfId="6"/>
    <cellStyle name="_PN kapitali popoxutyun" xfId="7"/>
    <cellStyle name="_Texekanq" xfId="8"/>
    <cellStyle name="01" xfId="9"/>
    <cellStyle name="20% - Accent1" xfId="10" builtinId="30" customBuiltin="1"/>
    <cellStyle name="20% - Accent2" xfId="12" builtinId="34" customBuiltin="1"/>
    <cellStyle name="20% - Accent3" xfId="14" builtinId="38" customBuiltin="1"/>
    <cellStyle name="20% - Accent4" xfId="16" builtinId="42" customBuiltin="1"/>
    <cellStyle name="20% - Accent5" xfId="18" builtinId="46" customBuiltin="1"/>
    <cellStyle name="20% - Accent6" xfId="20" builtinId="50" customBuiltin="1"/>
    <cellStyle name="20% — акцент1" xfId="11"/>
    <cellStyle name="20% — акцент2" xfId="13"/>
    <cellStyle name="20% — акцент3" xfId="15"/>
    <cellStyle name="20% — акцент4" xfId="17"/>
    <cellStyle name="20% — акцент5" xfId="19"/>
    <cellStyle name="20% — акцент6" xfId="21"/>
    <cellStyle name="40% - Accent1" xfId="22" builtinId="31" customBuiltin="1"/>
    <cellStyle name="40% - Accent2" xfId="24" builtinId="35" customBuiltin="1"/>
    <cellStyle name="40% - Accent3" xfId="26" builtinId="39" customBuiltin="1"/>
    <cellStyle name="40% - Accent4" xfId="28" builtinId="43" customBuiltin="1"/>
    <cellStyle name="40% - Accent5" xfId="30" builtinId="47" customBuiltin="1"/>
    <cellStyle name="40% - Accent6" xfId="32" builtinId="51" customBuiltin="1"/>
    <cellStyle name="40% — акцент1" xfId="23"/>
    <cellStyle name="40% — акцент2" xfId="25"/>
    <cellStyle name="40% — акцент3" xfId="27"/>
    <cellStyle name="40% — акцент4" xfId="29"/>
    <cellStyle name="40% — акцент5" xfId="31"/>
    <cellStyle name="40% — акцент6" xfId="33"/>
    <cellStyle name="60% - Accent1" xfId="34" builtinId="32" customBuiltin="1"/>
    <cellStyle name="60% - Accent2" xfId="36" builtinId="36" customBuiltin="1"/>
    <cellStyle name="60% - Accent3" xfId="38" builtinId="40" customBuiltin="1"/>
    <cellStyle name="60% - Accent4" xfId="40" builtinId="44" customBuiltin="1"/>
    <cellStyle name="60% - Accent5" xfId="42" builtinId="48" customBuiltin="1"/>
    <cellStyle name="60% - Accent6" xfId="44" builtinId="52" customBuiltin="1"/>
    <cellStyle name="60% — акцент1" xfId="35"/>
    <cellStyle name="60% — акцент2" xfId="37"/>
    <cellStyle name="60% — акцент3" xfId="39"/>
    <cellStyle name="60% — акцент4" xfId="41"/>
    <cellStyle name="60% — акцент5" xfId="43"/>
    <cellStyle name="60% — акцент6" xfId="45"/>
    <cellStyle name="Accent1" xfId="108" builtinId="29" customBuiltin="1"/>
    <cellStyle name="Accent2" xfId="109" builtinId="33" customBuiltin="1"/>
    <cellStyle name="Accent3" xfId="110" builtinId="37" customBuiltin="1"/>
    <cellStyle name="Accent4" xfId="111" builtinId="41" customBuiltin="1"/>
    <cellStyle name="Accent5" xfId="112" builtinId="45" customBuiltin="1"/>
    <cellStyle name="Accent6" xfId="113" builtinId="49" customBuiltin="1"/>
    <cellStyle name="Bad" xfId="127" builtinId="27" customBuiltin="1"/>
    <cellStyle name="Calculation" xfId="116" builtinId="22" customBuiltin="1"/>
    <cellStyle name="Check Cell" xfId="122" builtinId="23" customBuiltin="1"/>
    <cellStyle name="Comma" xfId="46" builtinId="3"/>
    <cellStyle name="Comma 2" xfId="47"/>
    <cellStyle name="Comma 2 2" xfId="48"/>
    <cellStyle name="Comma 2 3" xfId="49"/>
    <cellStyle name="Comma 2_01.07.14 (elq 02226 - 07.07.14)" xfId="50"/>
    <cellStyle name="Comma 3" xfId="51"/>
    <cellStyle name="Comma 3 2" xfId="52"/>
    <cellStyle name="Comma 3_cragir 2015 lracrac. 17.11.14" xfId="53"/>
    <cellStyle name="Comma 4" xfId="54"/>
    <cellStyle name="Comma 4 2" xfId="55"/>
    <cellStyle name="Comma 4 3" xfId="56"/>
    <cellStyle name="Comma 4_01.01.15 (elq 0108- 17.01.15)" xfId="57"/>
    <cellStyle name="Comma 5" xfId="58"/>
    <cellStyle name="Comma 5 2" xfId="59"/>
    <cellStyle name="Comma 6" xfId="134"/>
    <cellStyle name="Comma 7" xfId="138"/>
    <cellStyle name="Comma 8" xfId="143"/>
    <cellStyle name="Explanatory Text" xfId="128" builtinId="53" customBuiltin="1"/>
    <cellStyle name="Good" xfId="133" builtinId="26" customBuiltin="1"/>
    <cellStyle name="Heading 1" xfId="117" builtinId="16" customBuiltin="1"/>
    <cellStyle name="Heading 2" xfId="118" builtinId="17" customBuiltin="1"/>
    <cellStyle name="Heading 3" xfId="119" builtinId="18" customBuiltin="1"/>
    <cellStyle name="Heading 4" xfId="120" builtinId="19" customBuiltin="1"/>
    <cellStyle name="Input" xfId="114" builtinId="20" customBuiltin="1"/>
    <cellStyle name="Linked Cell" xfId="130" builtinId="24" customBuiltin="1"/>
    <cellStyle name="Neutral" xfId="124" builtinId="28" customBuiltin="1"/>
    <cellStyle name="Normal" xfId="0" builtinId="0"/>
    <cellStyle name="Normal 10" xfId="60"/>
    <cellStyle name="Normal 11" xfId="61"/>
    <cellStyle name="Normal 12" xfId="137"/>
    <cellStyle name="Normal 13" xfId="140"/>
    <cellStyle name="Normal 14" xfId="142"/>
    <cellStyle name="Normal 2" xfId="62"/>
    <cellStyle name="Normal 2 2" xfId="63"/>
    <cellStyle name="Normal 2 2 2" xfId="64"/>
    <cellStyle name="Normal 2 2_01.01.14. for Fin. Otd" xfId="65"/>
    <cellStyle name="Normal 2 3" xfId="66"/>
    <cellStyle name="Normal 2 3 2" xfId="67"/>
    <cellStyle name="Normal 2 3_01.01.15 (elq 0108- 17.01.15)" xfId="68"/>
    <cellStyle name="Normal 2_01.01.10. for Fin. Otd" xfId="69"/>
    <cellStyle name="Normal 3" xfId="70"/>
    <cellStyle name="Normal 3 2" xfId="71"/>
    <cellStyle name="Normal 3 3" xfId="72"/>
    <cellStyle name="Normal 3 4" xfId="73"/>
    <cellStyle name="Normal 3_01.01.14. for Fin. Otd" xfId="74"/>
    <cellStyle name="Normal 4" xfId="75"/>
    <cellStyle name="Normal 4 2" xfId="76"/>
    <cellStyle name="Normal 4 2 2" xfId="77"/>
    <cellStyle name="Normal 4 2 3" xfId="78"/>
    <cellStyle name="Normal 4 3" xfId="79"/>
    <cellStyle name="Normal 4_01.01.15 (elq 0108- 17.01.15)" xfId="80"/>
    <cellStyle name="Normal 5" xfId="81"/>
    <cellStyle name="Normal 5 2" xfId="82"/>
    <cellStyle name="Normal 5 2 2" xfId="83"/>
    <cellStyle name="Normal 5_kic 2" xfId="84"/>
    <cellStyle name="Normal 6" xfId="85"/>
    <cellStyle name="Normal 6 2" xfId="86"/>
    <cellStyle name="Normal 6 2 2" xfId="87"/>
    <cellStyle name="Normal 6_kic 2" xfId="88"/>
    <cellStyle name="Normal 7" xfId="89"/>
    <cellStyle name="Normal 7 2" xfId="90"/>
    <cellStyle name="Normal 7_2011-Kap-hastatac" xfId="91"/>
    <cellStyle name="Normal 8" xfId="92"/>
    <cellStyle name="Normal 8 2" xfId="93"/>
    <cellStyle name="Normal 8_01.01.15 (elq 0108- 17.01.15)" xfId="94"/>
    <cellStyle name="Normal 9" xfId="95"/>
    <cellStyle name="Normal 9 2" xfId="96"/>
    <cellStyle name="Normal 9 2 2" xfId="97"/>
    <cellStyle name="Normal 9 2_1-7 havelvacner. 21.06.16" xfId="98"/>
    <cellStyle name="Normal 9 3" xfId="99"/>
    <cellStyle name="Normal 9 3 2" xfId="100"/>
    <cellStyle name="Normal 9 3_1-7 havelvacner. 21.06.16" xfId="101"/>
    <cellStyle name="Normal 9 3_հավ1-3" xfId="102"/>
    <cellStyle name="Normal 9_1-7 havelvacner. 21.06.16" xfId="103"/>
    <cellStyle name="Normal_2017 PLAN VERJNAKAN.23.12.16" xfId="104"/>
    <cellStyle name="Normal_Book1_1_2010 nax" xfId="105"/>
    <cellStyle name="Normal_Hamematakan _1" xfId="139"/>
    <cellStyle name="Note" xfId="129" builtinId="10" customBuiltin="1"/>
    <cellStyle name="Output" xfId="115" builtinId="21" customBuiltin="1"/>
    <cellStyle name="Percent 2" xfId="106"/>
    <cellStyle name="Percent 3" xfId="141"/>
    <cellStyle name="Style 1" xfId="107"/>
    <cellStyle name="Title" xfId="123" builtinId="15" customBuiltin="1"/>
    <cellStyle name="Total" xfId="121" builtinId="25" customBuiltin="1"/>
    <cellStyle name="Warning Text" xfId="132" builtinId="11" customBuiltin="1"/>
    <cellStyle name="Обычный 2" xfId="125"/>
    <cellStyle name="Обычный 3" xfId="126"/>
    <cellStyle name="Обычный 4" xfId="136"/>
    <cellStyle name="Стиль 1" xfId="1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indexed="10"/>
  </sheetPr>
  <dimension ref="A1:HP15"/>
  <sheetViews>
    <sheetView showZeros="0" topLeftCell="F1" zoomScaleNormal="70" workbookViewId="0">
      <selection activeCell="C16" sqref="C16"/>
    </sheetView>
  </sheetViews>
  <sheetFormatPr defaultColWidth="8" defaultRowHeight="15" outlineLevelCol="1" x14ac:dyDescent="0.25"/>
  <cols>
    <col min="1" max="1" width="5.375" style="2" hidden="1" customWidth="1" outlineLevel="1"/>
    <col min="2" max="2" width="13" style="2" bestFit="1" customWidth="1" outlineLevel="1"/>
    <col min="3" max="3" width="24.125" style="2" customWidth="1" outlineLevel="1"/>
    <col min="4" max="4" width="31.375" style="2" customWidth="1"/>
    <col min="5" max="6" width="6.5" style="4" customWidth="1"/>
    <col min="7" max="7" width="11" style="2" customWidth="1"/>
    <col min="8" max="8" width="13" style="2" customWidth="1"/>
    <col min="9" max="9" width="17.625" style="2" customWidth="1"/>
    <col min="10" max="10" width="6.875" style="2" bestFit="1" customWidth="1"/>
    <col min="11" max="11" width="12" style="2" bestFit="1" customWidth="1"/>
    <col min="12" max="12" width="6.875" style="2" bestFit="1" customWidth="1"/>
    <col min="13" max="13" width="11.75" style="2" bestFit="1" customWidth="1"/>
    <col min="14" max="14" width="6.875" style="2" bestFit="1" customWidth="1"/>
    <col min="15" max="15" width="12.125" style="2" bestFit="1" customWidth="1"/>
    <col min="16" max="16" width="6.875" style="2" bestFit="1" customWidth="1"/>
    <col min="17" max="17" width="11.625" style="2" bestFit="1" customWidth="1"/>
    <col min="18" max="16384" width="8" style="2"/>
  </cols>
  <sheetData>
    <row r="1" spans="1:224" ht="16.5" x14ac:dyDescent="0.25">
      <c r="D1" s="3" t="s">
        <v>9</v>
      </c>
      <c r="G1" s="5"/>
      <c r="I1" s="5"/>
    </row>
    <row r="2" spans="1:224" ht="18.75" x14ac:dyDescent="0.25">
      <c r="D2" s="119" t="s">
        <v>10</v>
      </c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</row>
    <row r="3" spans="1:224" ht="15.75" thickBot="1" x14ac:dyDescent="0.3">
      <c r="I3" s="5"/>
    </row>
    <row r="4" spans="1:224" s="6" customFormat="1" ht="17.25" thickBot="1" x14ac:dyDescent="0.3">
      <c r="A4" s="113" t="s">
        <v>11</v>
      </c>
      <c r="B4" s="116" t="s">
        <v>12</v>
      </c>
      <c r="C4" s="116" t="s">
        <v>13</v>
      </c>
      <c r="D4" s="116" t="s">
        <v>14</v>
      </c>
      <c r="E4" s="116" t="s">
        <v>15</v>
      </c>
      <c r="F4" s="116" t="s">
        <v>16</v>
      </c>
      <c r="G4" s="129" t="s">
        <v>17</v>
      </c>
      <c r="H4" s="129"/>
      <c r="I4" s="130"/>
      <c r="J4" s="121" t="s">
        <v>18</v>
      </c>
      <c r="K4" s="122"/>
      <c r="L4" s="123"/>
      <c r="M4" s="123"/>
      <c r="N4" s="123"/>
      <c r="O4" s="123"/>
      <c r="P4" s="123"/>
      <c r="Q4" s="124"/>
    </row>
    <row r="5" spans="1:224" s="6" customFormat="1" ht="16.5" x14ac:dyDescent="0.25">
      <c r="A5" s="114"/>
      <c r="B5" s="117"/>
      <c r="C5" s="117"/>
      <c r="D5" s="117"/>
      <c r="E5" s="117"/>
      <c r="F5" s="117"/>
      <c r="G5" s="131" t="s">
        <v>19</v>
      </c>
      <c r="H5" s="131" t="s">
        <v>20</v>
      </c>
      <c r="I5" s="133" t="s">
        <v>21</v>
      </c>
      <c r="J5" s="125" t="s">
        <v>22</v>
      </c>
      <c r="K5" s="126"/>
      <c r="L5" s="121" t="s">
        <v>23</v>
      </c>
      <c r="M5" s="127"/>
      <c r="N5" s="121" t="s">
        <v>24</v>
      </c>
      <c r="O5" s="127"/>
      <c r="P5" s="121" t="s">
        <v>25</v>
      </c>
      <c r="Q5" s="128"/>
    </row>
    <row r="6" spans="1:224" s="6" customFormat="1" ht="17.25" thickBot="1" x14ac:dyDescent="0.3">
      <c r="A6" s="115"/>
      <c r="B6" s="118"/>
      <c r="C6" s="118"/>
      <c r="D6" s="118"/>
      <c r="E6" s="118"/>
      <c r="F6" s="118"/>
      <c r="G6" s="132"/>
      <c r="H6" s="132"/>
      <c r="I6" s="134"/>
      <c r="J6" s="8" t="s">
        <v>26</v>
      </c>
      <c r="K6" s="9" t="s">
        <v>27</v>
      </c>
      <c r="L6" s="8" t="s">
        <v>26</v>
      </c>
      <c r="M6" s="9" t="s">
        <v>27</v>
      </c>
      <c r="N6" s="8" t="s">
        <v>26</v>
      </c>
      <c r="O6" s="9" t="s">
        <v>27</v>
      </c>
      <c r="P6" s="8" t="s">
        <v>26</v>
      </c>
      <c r="Q6" s="10" t="s">
        <v>27</v>
      </c>
    </row>
    <row r="7" spans="1:224" s="20" customFormat="1" ht="18" thickBot="1" x14ac:dyDescent="0.3">
      <c r="A7" s="11" t="s">
        <v>28</v>
      </c>
      <c r="B7" s="12"/>
      <c r="C7" s="13" t="s">
        <v>29</v>
      </c>
      <c r="D7" s="13" t="s">
        <v>29</v>
      </c>
      <c r="E7" s="14" t="s">
        <v>28</v>
      </c>
      <c r="F7" s="14" t="s">
        <v>28</v>
      </c>
      <c r="G7" s="15" t="s">
        <v>28</v>
      </c>
      <c r="H7" s="15" t="s">
        <v>28</v>
      </c>
      <c r="I7" s="16">
        <f>+I8</f>
        <v>3920000</v>
      </c>
      <c r="J7" s="17" t="s">
        <v>28</v>
      </c>
      <c r="K7" s="18">
        <f>+K8</f>
        <v>980000</v>
      </c>
      <c r="L7" s="17" t="s">
        <v>28</v>
      </c>
      <c r="M7" s="18">
        <f>+M8</f>
        <v>980000</v>
      </c>
      <c r="N7" s="17" t="s">
        <v>28</v>
      </c>
      <c r="O7" s="18">
        <f>+O8</f>
        <v>980000</v>
      </c>
      <c r="P7" s="17" t="s">
        <v>28</v>
      </c>
      <c r="Q7" s="19">
        <f>+Q8</f>
        <v>980000</v>
      </c>
    </row>
    <row r="8" spans="1:224" s="28" customFormat="1" ht="17.25" thickBot="1" x14ac:dyDescent="0.3">
      <c r="A8" s="21"/>
      <c r="B8" s="12"/>
      <c r="C8" s="22" t="s">
        <v>30</v>
      </c>
      <c r="D8" s="22" t="s">
        <v>30</v>
      </c>
      <c r="E8" s="23" t="s">
        <v>28</v>
      </c>
      <c r="F8" s="23" t="s">
        <v>28</v>
      </c>
      <c r="G8" s="24" t="s">
        <v>28</v>
      </c>
      <c r="H8" s="24" t="s">
        <v>28</v>
      </c>
      <c r="I8" s="25">
        <f>+I9</f>
        <v>3920000</v>
      </c>
      <c r="J8" s="26" t="s">
        <v>28</v>
      </c>
      <c r="K8" s="25">
        <f>+K9</f>
        <v>980000</v>
      </c>
      <c r="L8" s="26" t="s">
        <v>28</v>
      </c>
      <c r="M8" s="25">
        <f>+M9</f>
        <v>980000</v>
      </c>
      <c r="N8" s="26" t="s">
        <v>28</v>
      </c>
      <c r="O8" s="25">
        <f>+O9</f>
        <v>980000</v>
      </c>
      <c r="P8" s="26" t="s">
        <v>28</v>
      </c>
      <c r="Q8" s="27">
        <f>+Q9</f>
        <v>980000</v>
      </c>
    </row>
    <row r="9" spans="1:224" s="6" customFormat="1" ht="49.5" x14ac:dyDescent="0.25">
      <c r="A9" s="29"/>
      <c r="B9" s="30"/>
      <c r="C9" s="31" t="s">
        <v>31</v>
      </c>
      <c r="D9" s="31" t="s">
        <v>31</v>
      </c>
      <c r="E9" s="32"/>
      <c r="F9" s="32"/>
      <c r="G9" s="33"/>
      <c r="H9" s="33"/>
      <c r="I9" s="34">
        <f>+I10</f>
        <v>3920000</v>
      </c>
      <c r="J9" s="35"/>
      <c r="K9" s="36">
        <f>+K10</f>
        <v>980000</v>
      </c>
      <c r="L9" s="35"/>
      <c r="M9" s="36">
        <f>+M10</f>
        <v>980000</v>
      </c>
      <c r="N9" s="35"/>
      <c r="O9" s="36">
        <f>+O10</f>
        <v>980000</v>
      </c>
      <c r="P9" s="35"/>
      <c r="Q9" s="37">
        <f>+Q10</f>
        <v>980000</v>
      </c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</row>
    <row r="10" spans="1:224" s="48" customFormat="1" ht="33" x14ac:dyDescent="0.25">
      <c r="A10" s="39"/>
      <c r="B10" s="40"/>
      <c r="C10" s="41" t="s">
        <v>32</v>
      </c>
      <c r="D10" s="41" t="s">
        <v>32</v>
      </c>
      <c r="E10" s="42"/>
      <c r="F10" s="42"/>
      <c r="G10" s="43"/>
      <c r="H10" s="43"/>
      <c r="I10" s="44">
        <f>+SUM(I11:I11)</f>
        <v>3920000</v>
      </c>
      <c r="J10" s="45"/>
      <c r="K10" s="44">
        <f>+SUM(K11:K11)</f>
        <v>980000</v>
      </c>
      <c r="L10" s="45"/>
      <c r="M10" s="44">
        <f>+SUM(M11:M11)</f>
        <v>980000</v>
      </c>
      <c r="N10" s="45"/>
      <c r="O10" s="44">
        <f>+SUM(O11:O11)</f>
        <v>980000</v>
      </c>
      <c r="P10" s="45"/>
      <c r="Q10" s="46">
        <f>+SUM(Q11:Q11)</f>
        <v>980000</v>
      </c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</row>
    <row r="11" spans="1:224" s="48" customFormat="1" ht="27.75" customHeight="1" x14ac:dyDescent="0.25">
      <c r="A11" s="39">
        <v>4264</v>
      </c>
      <c r="B11" s="40" t="s">
        <v>33</v>
      </c>
      <c r="C11" s="49" t="s">
        <v>34</v>
      </c>
      <c r="D11" s="50" t="s">
        <v>35</v>
      </c>
      <c r="E11" s="51" t="s">
        <v>36</v>
      </c>
      <c r="F11" s="52" t="s">
        <v>37</v>
      </c>
      <c r="G11" s="53">
        <v>8000</v>
      </c>
      <c r="H11" s="54">
        <v>490000</v>
      </c>
      <c r="I11" s="55">
        <f>+H11*G11/1000</f>
        <v>3920000</v>
      </c>
      <c r="J11" s="56">
        <v>2000</v>
      </c>
      <c r="K11" s="57">
        <f>+J11*H11/1000</f>
        <v>980000</v>
      </c>
      <c r="L11" s="56">
        <v>2000</v>
      </c>
      <c r="M11" s="57">
        <f>+L11*H11/1000</f>
        <v>980000</v>
      </c>
      <c r="N11" s="56">
        <v>2000</v>
      </c>
      <c r="O11" s="57">
        <f>+N11*H11/1000</f>
        <v>980000</v>
      </c>
      <c r="P11" s="56">
        <v>2000</v>
      </c>
      <c r="Q11" s="58">
        <f>+P11*H11/1000</f>
        <v>980000</v>
      </c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  <c r="HP11" s="47"/>
    </row>
    <row r="14" spans="1:224" ht="30.75" customHeight="1" x14ac:dyDescent="0.25">
      <c r="D14" s="120" t="s">
        <v>38</v>
      </c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</row>
    <row r="15" spans="1:224" ht="30.75" customHeight="1" x14ac:dyDescent="0.25">
      <c r="D15" s="120" t="s">
        <v>39</v>
      </c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</row>
  </sheetData>
  <mergeCells count="18">
    <mergeCell ref="D2:Q2"/>
    <mergeCell ref="D14:Q14"/>
    <mergeCell ref="D15:Q15"/>
    <mergeCell ref="F4:F6"/>
    <mergeCell ref="J4:Q4"/>
    <mergeCell ref="J5:K5"/>
    <mergeCell ref="L5:M5"/>
    <mergeCell ref="N5:O5"/>
    <mergeCell ref="P5:Q5"/>
    <mergeCell ref="G4:I4"/>
    <mergeCell ref="G5:G6"/>
    <mergeCell ref="H5:H6"/>
    <mergeCell ref="I5:I6"/>
    <mergeCell ref="A4:A6"/>
    <mergeCell ref="C4:C6"/>
    <mergeCell ref="B4:B6"/>
    <mergeCell ref="E4:E6"/>
    <mergeCell ref="D4:D6"/>
  </mergeCells>
  <phoneticPr fontId="34" type="noConversion"/>
  <pageMargins left="0.2" right="0.16" top="0.39" bottom="0.35" header="0.3" footer="0.16"/>
  <pageSetup paperSize="9" scale="64" firstPageNumber="2" orientation="landscape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indexed="10"/>
  </sheetPr>
  <dimension ref="A1:HO15"/>
  <sheetViews>
    <sheetView showZeros="0" topLeftCell="B4" zoomScaleNormal="70" workbookViewId="0">
      <selection activeCell="C16" sqref="C16"/>
    </sheetView>
  </sheetViews>
  <sheetFormatPr defaultColWidth="8" defaultRowHeight="15" outlineLevelCol="1" x14ac:dyDescent="0.25"/>
  <cols>
    <col min="1" max="1" width="5.375" style="2" hidden="1" customWidth="1" outlineLevel="1"/>
    <col min="2" max="2" width="13" style="2" bestFit="1" customWidth="1" outlineLevel="1"/>
    <col min="3" max="3" width="24.125" style="2" customWidth="1" outlineLevel="1"/>
    <col min="4" max="5" width="6.5" style="4" customWidth="1"/>
    <col min="6" max="6" width="11" style="2" customWidth="1"/>
    <col min="7" max="7" width="13" style="2" customWidth="1"/>
    <col min="8" max="8" width="17.625" style="2" customWidth="1"/>
    <col min="9" max="9" width="6.875" style="2" bestFit="1" customWidth="1"/>
    <col min="10" max="10" width="12" style="2" bestFit="1" customWidth="1"/>
    <col min="11" max="11" width="6.875" style="2" bestFit="1" customWidth="1"/>
    <col min="12" max="12" width="11.75" style="2" bestFit="1" customWidth="1"/>
    <col min="13" max="13" width="6.875" style="2" bestFit="1" customWidth="1"/>
    <col min="14" max="14" width="12.125" style="2" bestFit="1" customWidth="1"/>
    <col min="15" max="15" width="7.875" style="2" bestFit="1" customWidth="1"/>
    <col min="16" max="16" width="11.625" style="2" bestFit="1" customWidth="1"/>
    <col min="17" max="16384" width="8" style="2"/>
  </cols>
  <sheetData>
    <row r="1" spans="1:223" x14ac:dyDescent="0.25">
      <c r="F1" s="5"/>
      <c r="H1" s="5"/>
    </row>
    <row r="2" spans="1:223" ht="18.75" x14ac:dyDescent="0.25">
      <c r="D2" s="2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</row>
    <row r="3" spans="1:223" ht="15.75" thickBot="1" x14ac:dyDescent="0.3">
      <c r="H3" s="5"/>
    </row>
    <row r="4" spans="1:223" s="6" customFormat="1" ht="20.25" customHeight="1" thickBot="1" x14ac:dyDescent="0.3">
      <c r="A4" s="113" t="s">
        <v>11</v>
      </c>
      <c r="B4" s="116" t="s">
        <v>12</v>
      </c>
      <c r="C4" s="116" t="s">
        <v>13</v>
      </c>
      <c r="D4" s="116" t="s">
        <v>16</v>
      </c>
      <c r="E4" s="116" t="s">
        <v>15</v>
      </c>
      <c r="F4" s="129" t="s">
        <v>17</v>
      </c>
      <c r="G4" s="129"/>
      <c r="H4" s="130"/>
      <c r="I4" s="121" t="s">
        <v>18</v>
      </c>
      <c r="J4" s="122"/>
      <c r="K4" s="123"/>
      <c r="L4" s="123"/>
      <c r="M4" s="123"/>
      <c r="N4" s="123"/>
      <c r="O4" s="123"/>
      <c r="P4" s="124"/>
    </row>
    <row r="5" spans="1:223" s="6" customFormat="1" ht="23.25" customHeight="1" x14ac:dyDescent="0.25">
      <c r="A5" s="114"/>
      <c r="B5" s="117"/>
      <c r="C5" s="117"/>
      <c r="D5" s="117"/>
      <c r="E5" s="117"/>
      <c r="F5" s="131" t="s">
        <v>19</v>
      </c>
      <c r="G5" s="131" t="s">
        <v>20</v>
      </c>
      <c r="H5" s="133" t="s">
        <v>21</v>
      </c>
      <c r="I5" s="125" t="s">
        <v>22</v>
      </c>
      <c r="J5" s="126"/>
      <c r="K5" s="121" t="s">
        <v>23</v>
      </c>
      <c r="L5" s="127"/>
      <c r="M5" s="121" t="s">
        <v>24</v>
      </c>
      <c r="N5" s="127"/>
      <c r="O5" s="121" t="s">
        <v>25</v>
      </c>
      <c r="P5" s="128"/>
    </row>
    <row r="6" spans="1:223" s="6" customFormat="1" ht="24" customHeight="1" thickBot="1" x14ac:dyDescent="0.3">
      <c r="A6" s="115"/>
      <c r="B6" s="118"/>
      <c r="C6" s="118"/>
      <c r="D6" s="118"/>
      <c r="E6" s="118"/>
      <c r="F6" s="132"/>
      <c r="G6" s="132"/>
      <c r="H6" s="134"/>
      <c r="I6" s="8" t="s">
        <v>26</v>
      </c>
      <c r="J6" s="9" t="s">
        <v>27</v>
      </c>
      <c r="K6" s="8" t="s">
        <v>26</v>
      </c>
      <c r="L6" s="9" t="s">
        <v>27</v>
      </c>
      <c r="M6" s="8" t="s">
        <v>26</v>
      </c>
      <c r="N6" s="9" t="s">
        <v>27</v>
      </c>
      <c r="O6" s="8" t="s">
        <v>26</v>
      </c>
      <c r="P6" s="10" t="s">
        <v>27</v>
      </c>
    </row>
    <row r="7" spans="1:223" s="20" customFormat="1" ht="18" thickBot="1" x14ac:dyDescent="0.3">
      <c r="A7" s="11" t="s">
        <v>28</v>
      </c>
      <c r="B7" s="12"/>
      <c r="C7" s="13" t="s">
        <v>29</v>
      </c>
      <c r="D7" s="14" t="s">
        <v>28</v>
      </c>
      <c r="E7" s="14" t="s">
        <v>28</v>
      </c>
      <c r="F7" s="15" t="s">
        <v>28</v>
      </c>
      <c r="G7" s="15" t="s">
        <v>28</v>
      </c>
      <c r="H7" s="16">
        <f>+H8</f>
        <v>3920000</v>
      </c>
      <c r="I7" s="17" t="s">
        <v>28</v>
      </c>
      <c r="J7" s="18">
        <f>+J8</f>
        <v>980000</v>
      </c>
      <c r="K7" s="17" t="s">
        <v>28</v>
      </c>
      <c r="L7" s="18">
        <f>+L8</f>
        <v>980000</v>
      </c>
      <c r="M7" s="17" t="s">
        <v>28</v>
      </c>
      <c r="N7" s="18">
        <f>+N8</f>
        <v>980000</v>
      </c>
      <c r="O7" s="17" t="s">
        <v>28</v>
      </c>
      <c r="P7" s="19">
        <f>+P8</f>
        <v>980000</v>
      </c>
    </row>
    <row r="8" spans="1:223" s="28" customFormat="1" ht="17.25" thickBot="1" x14ac:dyDescent="0.3">
      <c r="A8" s="21"/>
      <c r="B8" s="12"/>
      <c r="C8" s="22" t="s">
        <v>30</v>
      </c>
      <c r="D8" s="23" t="s">
        <v>28</v>
      </c>
      <c r="E8" s="23" t="s">
        <v>28</v>
      </c>
      <c r="F8" s="24" t="s">
        <v>28</v>
      </c>
      <c r="G8" s="24" t="s">
        <v>28</v>
      </c>
      <c r="H8" s="25">
        <f>+H9</f>
        <v>3920000</v>
      </c>
      <c r="I8" s="26" t="s">
        <v>28</v>
      </c>
      <c r="J8" s="25">
        <f>+J9</f>
        <v>980000</v>
      </c>
      <c r="K8" s="26" t="s">
        <v>28</v>
      </c>
      <c r="L8" s="25">
        <f>+L9</f>
        <v>980000</v>
      </c>
      <c r="M8" s="26" t="s">
        <v>28</v>
      </c>
      <c r="N8" s="25">
        <f>+N9</f>
        <v>980000</v>
      </c>
      <c r="O8" s="26" t="s">
        <v>28</v>
      </c>
      <c r="P8" s="27">
        <f>+P9</f>
        <v>980000</v>
      </c>
    </row>
    <row r="9" spans="1:223" s="6" customFormat="1" ht="49.5" x14ac:dyDescent="0.25">
      <c r="A9" s="29"/>
      <c r="B9" s="30"/>
      <c r="C9" s="31" t="s">
        <v>31</v>
      </c>
      <c r="D9" s="32"/>
      <c r="E9" s="32"/>
      <c r="F9" s="33"/>
      <c r="G9" s="33"/>
      <c r="H9" s="34">
        <f>+H10</f>
        <v>3920000</v>
      </c>
      <c r="I9" s="35"/>
      <c r="J9" s="36">
        <f>+J10</f>
        <v>980000</v>
      </c>
      <c r="K9" s="35"/>
      <c r="L9" s="36">
        <f>+L10</f>
        <v>980000</v>
      </c>
      <c r="M9" s="35"/>
      <c r="N9" s="36">
        <f>+N10</f>
        <v>980000</v>
      </c>
      <c r="O9" s="35"/>
      <c r="P9" s="37">
        <f>+P10</f>
        <v>980000</v>
      </c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</row>
    <row r="10" spans="1:223" s="48" customFormat="1" ht="33" x14ac:dyDescent="0.25">
      <c r="A10" s="39"/>
      <c r="B10" s="40"/>
      <c r="C10" s="41" t="s">
        <v>32</v>
      </c>
      <c r="D10" s="42"/>
      <c r="E10" s="42"/>
      <c r="F10" s="43"/>
      <c r="G10" s="43"/>
      <c r="H10" s="44">
        <f>+SUM(H11:H11)</f>
        <v>3920000</v>
      </c>
      <c r="I10" s="45"/>
      <c r="J10" s="44">
        <f>+SUM(J11:J11)</f>
        <v>980000</v>
      </c>
      <c r="K10" s="45"/>
      <c r="L10" s="44">
        <f>+SUM(L11:L11)</f>
        <v>980000</v>
      </c>
      <c r="M10" s="45"/>
      <c r="N10" s="44">
        <f>+SUM(N11:N11)</f>
        <v>980000</v>
      </c>
      <c r="O10" s="45"/>
      <c r="P10" s="46">
        <f>+SUM(P11:P11)</f>
        <v>980000</v>
      </c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</row>
    <row r="11" spans="1:223" s="48" customFormat="1" ht="17.25" x14ac:dyDescent="0.25">
      <c r="A11" s="39">
        <v>4264</v>
      </c>
      <c r="B11" s="40" t="s">
        <v>44</v>
      </c>
      <c r="C11" s="49" t="s">
        <v>34</v>
      </c>
      <c r="D11" s="52" t="s">
        <v>37</v>
      </c>
      <c r="E11" s="51" t="s">
        <v>36</v>
      </c>
      <c r="F11" s="53">
        <f>+I11+K11+M11+O11</f>
        <v>8000</v>
      </c>
      <c r="G11" s="54">
        <v>490000</v>
      </c>
      <c r="H11" s="55">
        <f>+G11*F11/1000</f>
        <v>3920000</v>
      </c>
      <c r="I11" s="56">
        <v>2000</v>
      </c>
      <c r="J11" s="57">
        <f>+I11*G11/1000</f>
        <v>980000</v>
      </c>
      <c r="K11" s="56">
        <v>2000</v>
      </c>
      <c r="L11" s="57">
        <f>+K11*G11/1000</f>
        <v>980000</v>
      </c>
      <c r="M11" s="56">
        <v>2000</v>
      </c>
      <c r="N11" s="57">
        <f>+M11*G11/1000</f>
        <v>980000</v>
      </c>
      <c r="O11" s="56">
        <v>2000</v>
      </c>
      <c r="P11" s="58">
        <f>+O11*G11/1000</f>
        <v>980000</v>
      </c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</row>
    <row r="14" spans="1:223" ht="30.75" customHeight="1" x14ac:dyDescent="0.25">
      <c r="D14" s="2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</row>
    <row r="15" spans="1:223" ht="30.75" customHeight="1" x14ac:dyDescent="0.25">
      <c r="D15" s="2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</row>
  </sheetData>
  <mergeCells count="17">
    <mergeCell ref="A4:A6"/>
    <mergeCell ref="C4:C6"/>
    <mergeCell ref="B4:B6"/>
    <mergeCell ref="E4:E6"/>
    <mergeCell ref="D4:D6"/>
    <mergeCell ref="E2:P2"/>
    <mergeCell ref="E14:P14"/>
    <mergeCell ref="E15:P15"/>
    <mergeCell ref="I4:P4"/>
    <mergeCell ref="I5:J5"/>
    <mergeCell ref="K5:L5"/>
    <mergeCell ref="M5:N5"/>
    <mergeCell ref="O5:P5"/>
    <mergeCell ref="F4:H4"/>
    <mergeCell ref="F5:F6"/>
    <mergeCell ref="G5:G6"/>
    <mergeCell ref="H5:H6"/>
  </mergeCells>
  <phoneticPr fontId="34" type="noConversion"/>
  <pageMargins left="0.2" right="0.16" top="0.39" bottom="0.35" header="0.3" footer="0.16"/>
  <pageSetup paperSize="9" scale="64" firstPageNumber="2" orientation="landscape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29"/>
  <sheetViews>
    <sheetView topLeftCell="A4" workbookViewId="0">
      <selection activeCell="F18" sqref="F18"/>
    </sheetView>
  </sheetViews>
  <sheetFormatPr defaultColWidth="9" defaultRowHeight="15.75" x14ac:dyDescent="0.25"/>
  <cols>
    <col min="1" max="1" width="7.125" style="1" bestFit="1" customWidth="1"/>
    <col min="2" max="2" width="6.75" style="1" bestFit="1" customWidth="1"/>
    <col min="3" max="3" width="5.375" style="1" bestFit="1" customWidth="1"/>
    <col min="4" max="4" width="32.375" style="1" customWidth="1"/>
    <col min="5" max="5" width="10.875" style="1" customWidth="1"/>
    <col min="6" max="6" width="12.125" style="1" customWidth="1"/>
    <col min="7" max="7" width="11.875" style="1" customWidth="1"/>
    <col min="8" max="8" width="13.75" style="1" customWidth="1"/>
    <col min="9" max="16384" width="9" style="1"/>
  </cols>
  <sheetData>
    <row r="1" spans="1:8" x14ac:dyDescent="0.25">
      <c r="G1" s="137"/>
      <c r="H1" s="137"/>
    </row>
    <row r="2" spans="1:8" x14ac:dyDescent="0.25">
      <c r="G2" s="138"/>
      <c r="H2" s="138"/>
    </row>
    <row r="3" spans="1:8" x14ac:dyDescent="0.25">
      <c r="G3" s="68"/>
      <c r="H3" s="68"/>
    </row>
    <row r="4" spans="1:8" x14ac:dyDescent="0.25">
      <c r="G4" s="136" t="s">
        <v>54</v>
      </c>
      <c r="H4" s="136"/>
    </row>
    <row r="5" spans="1:8" x14ac:dyDescent="0.25">
      <c r="G5" s="136" t="s">
        <v>40</v>
      </c>
      <c r="H5" s="136"/>
    </row>
    <row r="6" spans="1:8" x14ac:dyDescent="0.25">
      <c r="G6" s="136" t="s">
        <v>41</v>
      </c>
      <c r="H6" s="136"/>
    </row>
    <row r="9" spans="1:8" ht="69.75" customHeight="1" x14ac:dyDescent="0.25">
      <c r="D9" s="137" t="s">
        <v>56</v>
      </c>
      <c r="E9" s="137"/>
      <c r="F9" s="137"/>
      <c r="G9" s="137"/>
      <c r="H9" s="137"/>
    </row>
    <row r="12" spans="1:8" x14ac:dyDescent="0.25">
      <c r="H12" s="1" t="s">
        <v>42</v>
      </c>
    </row>
    <row r="13" spans="1:8" s="70" customFormat="1" ht="42.75" x14ac:dyDescent="0.25">
      <c r="A13" s="69" t="s">
        <v>58</v>
      </c>
      <c r="B13" s="69" t="s">
        <v>59</v>
      </c>
      <c r="C13" s="69" t="s">
        <v>60</v>
      </c>
      <c r="D13" s="69" t="s">
        <v>0</v>
      </c>
      <c r="E13" s="69" t="s">
        <v>5</v>
      </c>
      <c r="F13" s="69" t="s">
        <v>6</v>
      </c>
      <c r="G13" s="69" t="s">
        <v>7</v>
      </c>
      <c r="H13" s="69" t="s">
        <v>8</v>
      </c>
    </row>
    <row r="14" spans="1:8" s="70" customFormat="1" ht="14.25" x14ac:dyDescent="0.25">
      <c r="A14" s="69"/>
      <c r="B14" s="69"/>
      <c r="C14" s="69"/>
      <c r="D14" s="71" t="s">
        <v>1</v>
      </c>
      <c r="E14" s="72">
        <f>+E16</f>
        <v>0</v>
      </c>
      <c r="F14" s="72">
        <f>+F16</f>
        <v>0</v>
      </c>
      <c r="G14" s="72">
        <f>+G16</f>
        <v>0</v>
      </c>
      <c r="H14" s="72">
        <f>+H16</f>
        <v>0</v>
      </c>
    </row>
    <row r="15" spans="1:8" s="70" customFormat="1" ht="14.25" x14ac:dyDescent="0.25">
      <c r="A15" s="69"/>
      <c r="B15" s="69"/>
      <c r="C15" s="69"/>
      <c r="D15" s="73" t="s">
        <v>2</v>
      </c>
      <c r="E15" s="69"/>
      <c r="F15" s="69"/>
      <c r="G15" s="69"/>
      <c r="H15" s="69"/>
    </row>
    <row r="16" spans="1:8" s="70" customFormat="1" ht="14.25" x14ac:dyDescent="0.25">
      <c r="A16" s="75" t="s">
        <v>62</v>
      </c>
      <c r="B16" s="75"/>
      <c r="C16" s="75"/>
      <c r="D16" s="71" t="s">
        <v>61</v>
      </c>
      <c r="E16" s="72">
        <f>+E18</f>
        <v>0</v>
      </c>
      <c r="F16" s="72">
        <f>+F18</f>
        <v>0</v>
      </c>
      <c r="G16" s="72">
        <f>+G18</f>
        <v>0</v>
      </c>
      <c r="H16" s="72">
        <f>+H18</f>
        <v>0</v>
      </c>
    </row>
    <row r="17" spans="1:8" s="70" customFormat="1" ht="14.25" x14ac:dyDescent="0.25">
      <c r="A17" s="75"/>
      <c r="B17" s="75"/>
      <c r="C17" s="75"/>
      <c r="D17" s="73" t="s">
        <v>2</v>
      </c>
      <c r="E17" s="69"/>
      <c r="F17" s="69"/>
      <c r="G17" s="69"/>
      <c r="H17" s="69"/>
    </row>
    <row r="18" spans="1:8" s="70" customFormat="1" ht="14.25" x14ac:dyDescent="0.25">
      <c r="A18" s="75"/>
      <c r="B18" s="75" t="s">
        <v>63</v>
      </c>
      <c r="C18" s="75"/>
      <c r="D18" s="71" t="s">
        <v>64</v>
      </c>
      <c r="E18" s="72">
        <f>+E20</f>
        <v>0</v>
      </c>
      <c r="F18" s="72">
        <f>+F20</f>
        <v>0</v>
      </c>
      <c r="G18" s="72">
        <f>+G20</f>
        <v>0</v>
      </c>
      <c r="H18" s="72">
        <f>+H20</f>
        <v>0</v>
      </c>
    </row>
    <row r="19" spans="1:8" s="70" customFormat="1" ht="14.25" x14ac:dyDescent="0.25">
      <c r="A19" s="75"/>
      <c r="B19" s="75"/>
      <c r="C19" s="75"/>
      <c r="D19" s="73" t="s">
        <v>2</v>
      </c>
      <c r="E19" s="69"/>
      <c r="F19" s="69"/>
      <c r="G19" s="69"/>
      <c r="H19" s="69"/>
    </row>
    <row r="20" spans="1:8" s="70" customFormat="1" ht="14.25" x14ac:dyDescent="0.25">
      <c r="A20" s="75"/>
      <c r="B20" s="75"/>
      <c r="C20" s="75" t="s">
        <v>63</v>
      </c>
      <c r="D20" s="71" t="s">
        <v>64</v>
      </c>
      <c r="E20" s="72">
        <f>+E22</f>
        <v>0</v>
      </c>
      <c r="F20" s="72">
        <f>+F22</f>
        <v>0</v>
      </c>
      <c r="G20" s="72">
        <f>+G22</f>
        <v>0</v>
      </c>
      <c r="H20" s="72">
        <f>+H22</f>
        <v>0</v>
      </c>
    </row>
    <row r="21" spans="1:8" s="70" customFormat="1" ht="14.25" x14ac:dyDescent="0.25">
      <c r="A21" s="75"/>
      <c r="B21" s="75"/>
      <c r="C21" s="75"/>
      <c r="D21" s="73" t="s">
        <v>2</v>
      </c>
      <c r="E21" s="69"/>
      <c r="F21" s="69"/>
      <c r="G21" s="69"/>
      <c r="H21" s="69"/>
    </row>
    <row r="22" spans="1:8" s="70" customFormat="1" ht="28.5" x14ac:dyDescent="0.25">
      <c r="A22" s="75"/>
      <c r="B22" s="75"/>
      <c r="C22" s="75"/>
      <c r="D22" s="71" t="s">
        <v>65</v>
      </c>
      <c r="E22" s="72">
        <f>+E25+E26</f>
        <v>0</v>
      </c>
      <c r="F22" s="72">
        <f>+F25+F26</f>
        <v>0</v>
      </c>
      <c r="G22" s="72">
        <f>+G25+G26</f>
        <v>0</v>
      </c>
      <c r="H22" s="72">
        <f>+H25+H26</f>
        <v>0</v>
      </c>
    </row>
    <row r="23" spans="1:8" s="70" customFormat="1" ht="28.5" x14ac:dyDescent="0.25">
      <c r="A23" s="75"/>
      <c r="B23" s="75"/>
      <c r="C23" s="75"/>
      <c r="D23" s="71" t="s">
        <v>50</v>
      </c>
      <c r="E23" s="72"/>
      <c r="F23" s="72"/>
      <c r="G23" s="72"/>
      <c r="H23" s="72"/>
    </row>
    <row r="24" spans="1:8" s="70" customFormat="1" ht="14.25" x14ac:dyDescent="0.25">
      <c r="A24" s="75"/>
      <c r="B24" s="75"/>
      <c r="C24" s="75"/>
      <c r="D24" s="73" t="s">
        <v>3</v>
      </c>
      <c r="E24" s="69"/>
      <c r="F24" s="69"/>
      <c r="G24" s="69"/>
      <c r="H24" s="69"/>
    </row>
    <row r="25" spans="1:8" s="70" customFormat="1" ht="22.5" customHeight="1" x14ac:dyDescent="0.25">
      <c r="A25" s="75"/>
      <c r="B25" s="75"/>
      <c r="C25" s="75"/>
      <c r="D25" s="71" t="s">
        <v>4</v>
      </c>
      <c r="E25" s="74">
        <f>-'Plan GAXTNI'!J10</f>
        <v>-980000</v>
      </c>
      <c r="F25" s="74">
        <f>+E25-'Plan GAXTNI'!L10</f>
        <v>-1960000</v>
      </c>
      <c r="G25" s="74">
        <f>+F25-'Plan GAXTNI'!N10</f>
        <v>-2940000</v>
      </c>
      <c r="H25" s="74">
        <f>+G25-'Plan GAXTNI'!P10</f>
        <v>-3920000</v>
      </c>
    </row>
    <row r="26" spans="1:8" s="70" customFormat="1" ht="22.5" customHeight="1" x14ac:dyDescent="0.25">
      <c r="A26" s="75"/>
      <c r="B26" s="75"/>
      <c r="C26" s="75"/>
      <c r="D26" s="71" t="s">
        <v>66</v>
      </c>
      <c r="E26" s="74">
        <f>-E25</f>
        <v>980000</v>
      </c>
      <c r="F26" s="74">
        <f>-F25</f>
        <v>1960000</v>
      </c>
      <c r="G26" s="74">
        <f>-G25</f>
        <v>2940000</v>
      </c>
      <c r="H26" s="74">
        <f>-H25</f>
        <v>3920000</v>
      </c>
    </row>
    <row r="27" spans="1:8" ht="24" customHeight="1" x14ac:dyDescent="0.25"/>
    <row r="29" spans="1:8" ht="61.5" customHeight="1" x14ac:dyDescent="0.25">
      <c r="A29" s="135" t="s">
        <v>67</v>
      </c>
      <c r="B29" s="135"/>
      <c r="C29" s="135"/>
      <c r="D29" s="135"/>
      <c r="E29" s="135"/>
      <c r="F29" s="135"/>
      <c r="G29" s="135"/>
      <c r="H29" s="135"/>
    </row>
  </sheetData>
  <mergeCells count="7">
    <mergeCell ref="A29:H29"/>
    <mergeCell ref="G4:H4"/>
    <mergeCell ref="D9:H9"/>
    <mergeCell ref="G1:H1"/>
    <mergeCell ref="G2:H2"/>
    <mergeCell ref="G5:H5"/>
    <mergeCell ref="G6:H6"/>
  </mergeCells>
  <phoneticPr fontId="3" type="noConversion"/>
  <pageMargins left="0.54" right="0.16" top="1" bottom="1" header="0.5" footer="0.5"/>
  <pageSetup paperSize="9" scale="90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C22"/>
  <sheetViews>
    <sheetView showZeros="0" topLeftCell="A7" zoomScaleNormal="70" workbookViewId="0">
      <selection activeCell="F18" sqref="F18"/>
    </sheetView>
  </sheetViews>
  <sheetFormatPr defaultColWidth="8" defaultRowHeight="15" outlineLevelCol="1" x14ac:dyDescent="0.25"/>
  <cols>
    <col min="1" max="1" width="11.25" style="2" customWidth="1" outlineLevel="1"/>
    <col min="2" max="2" width="23.5" style="2" customWidth="1" outlineLevel="1"/>
    <col min="3" max="3" width="9.375" style="4" customWidth="1"/>
    <col min="4" max="4" width="9.75" style="4" customWidth="1"/>
    <col min="5" max="5" width="13" style="2" hidden="1" customWidth="1"/>
    <col min="6" max="6" width="14.75" style="2" customWidth="1"/>
    <col min="7" max="7" width="19.5" style="2" customWidth="1"/>
    <col min="8" max="16384" width="8" style="2"/>
  </cols>
  <sheetData>
    <row r="1" spans="1:7" ht="15.75" x14ac:dyDescent="0.25">
      <c r="A1" s="1"/>
      <c r="B1" s="1"/>
      <c r="C1" s="1"/>
      <c r="D1" s="2"/>
      <c r="F1" s="137"/>
      <c r="G1" s="137"/>
    </row>
    <row r="2" spans="1:7" ht="15.75" x14ac:dyDescent="0.25">
      <c r="A2" s="1"/>
      <c r="B2" s="1"/>
      <c r="C2" s="1"/>
      <c r="D2" s="2"/>
      <c r="F2" s="138"/>
      <c r="G2" s="138"/>
    </row>
    <row r="3" spans="1:7" ht="15.75" x14ac:dyDescent="0.25">
      <c r="A3" s="1"/>
      <c r="B3" s="1"/>
      <c r="C3" s="1"/>
      <c r="D3" s="2"/>
      <c r="F3" s="1"/>
      <c r="G3" s="1"/>
    </row>
    <row r="4" spans="1:7" ht="15.75" x14ac:dyDescent="0.25">
      <c r="A4" s="1"/>
      <c r="B4" s="1"/>
      <c r="C4" s="1"/>
      <c r="D4" s="2"/>
      <c r="F4" s="1"/>
      <c r="G4" s="1" t="s">
        <v>55</v>
      </c>
    </row>
    <row r="5" spans="1:7" ht="15.75" x14ac:dyDescent="0.25">
      <c r="A5" s="1"/>
      <c r="B5" s="1"/>
      <c r="C5" s="1"/>
      <c r="D5" s="2"/>
      <c r="F5" s="136" t="s">
        <v>40</v>
      </c>
      <c r="G5" s="136"/>
    </row>
    <row r="6" spans="1:7" ht="15.75" x14ac:dyDescent="0.25">
      <c r="A6" s="1"/>
      <c r="B6" s="1"/>
      <c r="C6" s="1"/>
      <c r="D6" s="2"/>
      <c r="F6" s="136" t="s">
        <v>41</v>
      </c>
      <c r="G6" s="136"/>
    </row>
    <row r="7" spans="1:7" ht="15.75" x14ac:dyDescent="0.25">
      <c r="A7" s="1"/>
      <c r="B7" s="1"/>
      <c r="C7" s="1"/>
      <c r="D7" s="1"/>
      <c r="E7" s="1"/>
    </row>
    <row r="8" spans="1:7" ht="15.75" x14ac:dyDescent="0.25">
      <c r="A8" s="1"/>
      <c r="B8" s="1"/>
      <c r="C8" s="1"/>
      <c r="D8" s="1"/>
      <c r="E8" s="1"/>
    </row>
    <row r="9" spans="1:7" ht="61.5" customHeight="1" x14ac:dyDescent="0.25">
      <c r="A9" s="137" t="s">
        <v>57</v>
      </c>
      <c r="B9" s="137"/>
      <c r="C9" s="137"/>
      <c r="D9" s="137"/>
      <c r="E9" s="137"/>
      <c r="F9" s="137"/>
      <c r="G9" s="137"/>
    </row>
    <row r="10" spans="1:7" x14ac:dyDescent="0.25">
      <c r="G10" s="5"/>
    </row>
    <row r="11" spans="1:7" s="6" customFormat="1" ht="45" customHeight="1" x14ac:dyDescent="0.25">
      <c r="A11" s="117" t="s">
        <v>49</v>
      </c>
      <c r="B11" s="117" t="s">
        <v>45</v>
      </c>
      <c r="C11" s="117" t="s">
        <v>53</v>
      </c>
      <c r="D11" s="117" t="s">
        <v>15</v>
      </c>
      <c r="E11" s="131" t="s">
        <v>20</v>
      </c>
      <c r="F11" s="140" t="s">
        <v>47</v>
      </c>
      <c r="G11" s="140"/>
    </row>
    <row r="12" spans="1:7" s="6" customFormat="1" ht="28.5" customHeight="1" x14ac:dyDescent="0.25">
      <c r="A12" s="117"/>
      <c r="B12" s="117"/>
      <c r="C12" s="117"/>
      <c r="D12" s="117"/>
      <c r="E12" s="131"/>
      <c r="F12" s="7" t="s">
        <v>26</v>
      </c>
      <c r="G12" s="7" t="s">
        <v>48</v>
      </c>
    </row>
    <row r="13" spans="1:7" s="20" customFormat="1" ht="16.5" x14ac:dyDescent="0.25">
      <c r="A13" s="59"/>
      <c r="B13" s="139" t="s">
        <v>50</v>
      </c>
      <c r="C13" s="139"/>
      <c r="D13" s="139"/>
      <c r="E13" s="139"/>
      <c r="F13" s="139"/>
      <c r="G13" s="76">
        <f>+G14</f>
        <v>-3920000</v>
      </c>
    </row>
    <row r="14" spans="1:7" s="28" customFormat="1" ht="16.5" x14ac:dyDescent="0.25">
      <c r="A14" s="59"/>
      <c r="B14" s="139" t="s">
        <v>51</v>
      </c>
      <c r="C14" s="139"/>
      <c r="D14" s="139"/>
      <c r="E14" s="139"/>
      <c r="F14" s="139"/>
      <c r="G14" s="76">
        <f>+G15</f>
        <v>-3920000</v>
      </c>
    </row>
    <row r="15" spans="1:7" s="6" customFormat="1" ht="16.5" x14ac:dyDescent="0.25">
      <c r="A15" s="60"/>
      <c r="B15" s="139" t="s">
        <v>52</v>
      </c>
      <c r="C15" s="139"/>
      <c r="D15" s="139"/>
      <c r="E15" s="139"/>
      <c r="F15" s="139"/>
      <c r="G15" s="76">
        <f>+G16</f>
        <v>-3920000</v>
      </c>
    </row>
    <row r="16" spans="1:7" s="6" customFormat="1" ht="16.5" x14ac:dyDescent="0.25">
      <c r="A16" s="60"/>
      <c r="B16" s="139" t="s">
        <v>69</v>
      </c>
      <c r="C16" s="139"/>
      <c r="D16" s="139"/>
      <c r="E16" s="139"/>
      <c r="F16" s="139"/>
      <c r="G16" s="76">
        <f>+SUM(G17:G18)</f>
        <v>-3920000</v>
      </c>
    </row>
    <row r="17" spans="1:211" s="67" customFormat="1" ht="16.5" x14ac:dyDescent="0.25">
      <c r="A17" s="61" t="s">
        <v>44</v>
      </c>
      <c r="B17" s="62" t="s">
        <v>34</v>
      </c>
      <c r="C17" s="63" t="s">
        <v>68</v>
      </c>
      <c r="D17" s="64" t="s">
        <v>46</v>
      </c>
      <c r="E17" s="65">
        <v>490000</v>
      </c>
      <c r="F17" s="74">
        <v>-6000</v>
      </c>
      <c r="G17" s="74">
        <f>+E17*F17/1000</f>
        <v>-2940000</v>
      </c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  <c r="HC17" s="66"/>
    </row>
    <row r="18" spans="1:211" s="67" customFormat="1" ht="16.5" x14ac:dyDescent="0.25">
      <c r="A18" s="61" t="s">
        <v>70</v>
      </c>
      <c r="B18" s="62" t="s">
        <v>34</v>
      </c>
      <c r="C18" s="63" t="s">
        <v>68</v>
      </c>
      <c r="D18" s="64" t="s">
        <v>46</v>
      </c>
      <c r="E18" s="65">
        <v>490000</v>
      </c>
      <c r="F18" s="74">
        <v>-2000</v>
      </c>
      <c r="G18" s="74">
        <f>+E18*F18/1000</f>
        <v>-980000</v>
      </c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  <c r="DK18" s="66"/>
      <c r="DL18" s="66"/>
      <c r="DM18" s="66"/>
      <c r="DN18" s="66"/>
      <c r="DO18" s="66"/>
      <c r="DP18" s="66"/>
      <c r="DQ18" s="66"/>
      <c r="DR18" s="66"/>
      <c r="DS18" s="66"/>
      <c r="DT18" s="66"/>
      <c r="DU18" s="66"/>
      <c r="DV18" s="66"/>
      <c r="DW18" s="66"/>
      <c r="DX18" s="66"/>
      <c r="DY18" s="66"/>
      <c r="DZ18" s="66"/>
      <c r="EA18" s="66"/>
      <c r="EB18" s="66"/>
      <c r="EC18" s="66"/>
      <c r="ED18" s="66"/>
      <c r="EE18" s="66"/>
      <c r="EF18" s="66"/>
      <c r="EG18" s="66"/>
      <c r="EH18" s="66"/>
      <c r="EI18" s="66"/>
      <c r="EJ18" s="66"/>
      <c r="EK18" s="66"/>
      <c r="EL18" s="66"/>
      <c r="EM18" s="66"/>
      <c r="EN18" s="66"/>
      <c r="EO18" s="66"/>
      <c r="EP18" s="66"/>
      <c r="EQ18" s="66"/>
      <c r="ER18" s="66"/>
      <c r="ES18" s="66"/>
      <c r="ET18" s="66"/>
      <c r="EU18" s="66"/>
      <c r="EV18" s="66"/>
      <c r="EW18" s="66"/>
      <c r="EX18" s="66"/>
      <c r="EY18" s="66"/>
      <c r="EZ18" s="66"/>
      <c r="FA18" s="66"/>
      <c r="FB18" s="66"/>
      <c r="FC18" s="66"/>
      <c r="FD18" s="66"/>
      <c r="FE18" s="66"/>
      <c r="FF18" s="66"/>
      <c r="FG18" s="66"/>
      <c r="FH18" s="66"/>
      <c r="FI18" s="66"/>
      <c r="FJ18" s="66"/>
      <c r="FK18" s="66"/>
      <c r="FL18" s="66"/>
      <c r="FM18" s="66"/>
      <c r="FN18" s="66"/>
      <c r="FO18" s="66"/>
      <c r="FP18" s="66"/>
      <c r="FQ18" s="66"/>
      <c r="FR18" s="66"/>
      <c r="FS18" s="66"/>
      <c r="FT18" s="66"/>
      <c r="FU18" s="66"/>
      <c r="FV18" s="66"/>
      <c r="FW18" s="66"/>
      <c r="FX18" s="66"/>
      <c r="FY18" s="66"/>
      <c r="FZ18" s="66"/>
      <c r="GA18" s="66"/>
      <c r="GB18" s="66"/>
      <c r="GC18" s="66"/>
      <c r="GD18" s="66"/>
      <c r="GE18" s="66"/>
      <c r="GF18" s="66"/>
      <c r="GG18" s="66"/>
      <c r="GH18" s="66"/>
      <c r="GI18" s="66"/>
      <c r="GJ18" s="66"/>
      <c r="GK18" s="66"/>
      <c r="GL18" s="66"/>
      <c r="GM18" s="66"/>
      <c r="GN18" s="66"/>
      <c r="GO18" s="66"/>
      <c r="GP18" s="66"/>
      <c r="GQ18" s="66"/>
      <c r="GR18" s="66"/>
      <c r="GS18" s="66"/>
      <c r="GT18" s="66"/>
      <c r="GU18" s="66"/>
      <c r="GV18" s="66"/>
      <c r="GW18" s="66"/>
      <c r="GX18" s="66"/>
      <c r="GY18" s="66"/>
      <c r="GZ18" s="66"/>
      <c r="HA18" s="66"/>
      <c r="HB18" s="66"/>
      <c r="HC18" s="66"/>
    </row>
    <row r="22" spans="1:211" ht="102" customHeight="1" x14ac:dyDescent="0.25">
      <c r="A22" s="135" t="s">
        <v>43</v>
      </c>
      <c r="B22" s="135"/>
      <c r="C22" s="135"/>
      <c r="D22" s="135"/>
      <c r="E22" s="135"/>
      <c r="F22" s="135"/>
      <c r="G22" s="135"/>
    </row>
  </sheetData>
  <mergeCells count="16">
    <mergeCell ref="A22:G22"/>
    <mergeCell ref="F2:G2"/>
    <mergeCell ref="F1:G1"/>
    <mergeCell ref="F5:G5"/>
    <mergeCell ref="F6:G6"/>
    <mergeCell ref="A9:G9"/>
    <mergeCell ref="B14:F14"/>
    <mergeCell ref="B15:F15"/>
    <mergeCell ref="B11:B12"/>
    <mergeCell ref="A11:A12"/>
    <mergeCell ref="B16:F16"/>
    <mergeCell ref="D11:D12"/>
    <mergeCell ref="C11:C12"/>
    <mergeCell ref="E11:E12"/>
    <mergeCell ref="B13:F13"/>
    <mergeCell ref="F11:G11"/>
  </mergeCells>
  <phoneticPr fontId="34" type="noConversion"/>
  <pageMargins left="0.2" right="0.16" top="0.39" bottom="0.35" header="0.3" footer="0.16"/>
  <pageSetup paperSize="9" firstPageNumber="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view="pageBreakPreview" topLeftCell="A2" zoomScale="80" zoomScaleSheetLayoutView="80" workbookViewId="0">
      <selection activeCell="D8" sqref="D8:D9"/>
    </sheetView>
  </sheetViews>
  <sheetFormatPr defaultRowHeight="16.5" x14ac:dyDescent="0.3"/>
  <cols>
    <col min="1" max="3" width="5.375" style="78" customWidth="1"/>
    <col min="4" max="4" width="42.625" style="78" customWidth="1"/>
    <col min="5" max="5" width="13.25" style="78" hidden="1" customWidth="1"/>
    <col min="6" max="6" width="15.875" style="78" hidden="1" customWidth="1"/>
    <col min="7" max="7" width="26.875" style="78" customWidth="1"/>
    <col min="8" max="12" width="9" style="78"/>
    <col min="13" max="13" width="10.625" style="78" customWidth="1"/>
    <col min="14" max="257" width="9" style="78"/>
    <col min="258" max="260" width="5.375" style="78" customWidth="1"/>
    <col min="261" max="261" width="47.25" style="78" customWidth="1"/>
    <col min="262" max="262" width="15.5" style="78" customWidth="1"/>
    <col min="263" max="263" width="15.75" style="78" customWidth="1"/>
    <col min="264" max="268" width="9" style="78"/>
    <col min="269" max="269" width="10.625" style="78" customWidth="1"/>
    <col min="270" max="513" width="9" style="78"/>
    <col min="514" max="516" width="5.375" style="78" customWidth="1"/>
    <col min="517" max="517" width="47.25" style="78" customWidth="1"/>
    <col min="518" max="518" width="15.5" style="78" customWidth="1"/>
    <col min="519" max="519" width="15.75" style="78" customWidth="1"/>
    <col min="520" max="524" width="9" style="78"/>
    <col min="525" max="525" width="10.625" style="78" customWidth="1"/>
    <col min="526" max="769" width="9" style="78"/>
    <col min="770" max="772" width="5.375" style="78" customWidth="1"/>
    <col min="773" max="773" width="47.25" style="78" customWidth="1"/>
    <col min="774" max="774" width="15.5" style="78" customWidth="1"/>
    <col min="775" max="775" width="15.75" style="78" customWidth="1"/>
    <col min="776" max="780" width="9" style="78"/>
    <col min="781" max="781" width="10.625" style="78" customWidth="1"/>
    <col min="782" max="1025" width="9" style="78"/>
    <col min="1026" max="1028" width="5.375" style="78" customWidth="1"/>
    <col min="1029" max="1029" width="47.25" style="78" customWidth="1"/>
    <col min="1030" max="1030" width="15.5" style="78" customWidth="1"/>
    <col min="1031" max="1031" width="15.75" style="78" customWidth="1"/>
    <col min="1032" max="1036" width="9" style="78"/>
    <col min="1037" max="1037" width="10.625" style="78" customWidth="1"/>
    <col min="1038" max="1281" width="9" style="78"/>
    <col min="1282" max="1284" width="5.375" style="78" customWidth="1"/>
    <col min="1285" max="1285" width="47.25" style="78" customWidth="1"/>
    <col min="1286" max="1286" width="15.5" style="78" customWidth="1"/>
    <col min="1287" max="1287" width="15.75" style="78" customWidth="1"/>
    <col min="1288" max="1292" width="9" style="78"/>
    <col min="1293" max="1293" width="10.625" style="78" customWidth="1"/>
    <col min="1294" max="1537" width="9" style="78"/>
    <col min="1538" max="1540" width="5.375" style="78" customWidth="1"/>
    <col min="1541" max="1541" width="47.25" style="78" customWidth="1"/>
    <col min="1542" max="1542" width="15.5" style="78" customWidth="1"/>
    <col min="1543" max="1543" width="15.75" style="78" customWidth="1"/>
    <col min="1544" max="1548" width="9" style="78"/>
    <col min="1549" max="1549" width="10.625" style="78" customWidth="1"/>
    <col min="1550" max="1793" width="9" style="78"/>
    <col min="1794" max="1796" width="5.375" style="78" customWidth="1"/>
    <col min="1797" max="1797" width="47.25" style="78" customWidth="1"/>
    <col min="1798" max="1798" width="15.5" style="78" customWidth="1"/>
    <col min="1799" max="1799" width="15.75" style="78" customWidth="1"/>
    <col min="1800" max="1804" width="9" style="78"/>
    <col min="1805" max="1805" width="10.625" style="78" customWidth="1"/>
    <col min="1806" max="2049" width="9" style="78"/>
    <col min="2050" max="2052" width="5.375" style="78" customWidth="1"/>
    <col min="2053" max="2053" width="47.25" style="78" customWidth="1"/>
    <col min="2054" max="2054" width="15.5" style="78" customWidth="1"/>
    <col min="2055" max="2055" width="15.75" style="78" customWidth="1"/>
    <col min="2056" max="2060" width="9" style="78"/>
    <col min="2061" max="2061" width="10.625" style="78" customWidth="1"/>
    <col min="2062" max="2305" width="9" style="78"/>
    <col min="2306" max="2308" width="5.375" style="78" customWidth="1"/>
    <col min="2309" max="2309" width="47.25" style="78" customWidth="1"/>
    <col min="2310" max="2310" width="15.5" style="78" customWidth="1"/>
    <col min="2311" max="2311" width="15.75" style="78" customWidth="1"/>
    <col min="2312" max="2316" width="9" style="78"/>
    <col min="2317" max="2317" width="10.625" style="78" customWidth="1"/>
    <col min="2318" max="2561" width="9" style="78"/>
    <col min="2562" max="2564" width="5.375" style="78" customWidth="1"/>
    <col min="2565" max="2565" width="47.25" style="78" customWidth="1"/>
    <col min="2566" max="2566" width="15.5" style="78" customWidth="1"/>
    <col min="2567" max="2567" width="15.75" style="78" customWidth="1"/>
    <col min="2568" max="2572" width="9" style="78"/>
    <col min="2573" max="2573" width="10.625" style="78" customWidth="1"/>
    <col min="2574" max="2817" width="9" style="78"/>
    <col min="2818" max="2820" width="5.375" style="78" customWidth="1"/>
    <col min="2821" max="2821" width="47.25" style="78" customWidth="1"/>
    <col min="2822" max="2822" width="15.5" style="78" customWidth="1"/>
    <col min="2823" max="2823" width="15.75" style="78" customWidth="1"/>
    <col min="2824" max="2828" width="9" style="78"/>
    <col min="2829" max="2829" width="10.625" style="78" customWidth="1"/>
    <col min="2830" max="3073" width="9" style="78"/>
    <col min="3074" max="3076" width="5.375" style="78" customWidth="1"/>
    <col min="3077" max="3077" width="47.25" style="78" customWidth="1"/>
    <col min="3078" max="3078" width="15.5" style="78" customWidth="1"/>
    <col min="3079" max="3079" width="15.75" style="78" customWidth="1"/>
    <col min="3080" max="3084" width="9" style="78"/>
    <col min="3085" max="3085" width="10.625" style="78" customWidth="1"/>
    <col min="3086" max="3329" width="9" style="78"/>
    <col min="3330" max="3332" width="5.375" style="78" customWidth="1"/>
    <col min="3333" max="3333" width="47.25" style="78" customWidth="1"/>
    <col min="3334" max="3334" width="15.5" style="78" customWidth="1"/>
    <col min="3335" max="3335" width="15.75" style="78" customWidth="1"/>
    <col min="3336" max="3340" width="9" style="78"/>
    <col min="3341" max="3341" width="10.625" style="78" customWidth="1"/>
    <col min="3342" max="3585" width="9" style="78"/>
    <col min="3586" max="3588" width="5.375" style="78" customWidth="1"/>
    <col min="3589" max="3589" width="47.25" style="78" customWidth="1"/>
    <col min="3590" max="3590" width="15.5" style="78" customWidth="1"/>
    <col min="3591" max="3591" width="15.75" style="78" customWidth="1"/>
    <col min="3592" max="3596" width="9" style="78"/>
    <col min="3597" max="3597" width="10.625" style="78" customWidth="1"/>
    <col min="3598" max="3841" width="9" style="78"/>
    <col min="3842" max="3844" width="5.375" style="78" customWidth="1"/>
    <col min="3845" max="3845" width="47.25" style="78" customWidth="1"/>
    <col min="3846" max="3846" width="15.5" style="78" customWidth="1"/>
    <col min="3847" max="3847" width="15.75" style="78" customWidth="1"/>
    <col min="3848" max="3852" width="9" style="78"/>
    <col min="3853" max="3853" width="10.625" style="78" customWidth="1"/>
    <col min="3854" max="4097" width="9" style="78"/>
    <col min="4098" max="4100" width="5.375" style="78" customWidth="1"/>
    <col min="4101" max="4101" width="47.25" style="78" customWidth="1"/>
    <col min="4102" max="4102" width="15.5" style="78" customWidth="1"/>
    <col min="4103" max="4103" width="15.75" style="78" customWidth="1"/>
    <col min="4104" max="4108" width="9" style="78"/>
    <col min="4109" max="4109" width="10.625" style="78" customWidth="1"/>
    <col min="4110" max="4353" width="9" style="78"/>
    <col min="4354" max="4356" width="5.375" style="78" customWidth="1"/>
    <col min="4357" max="4357" width="47.25" style="78" customWidth="1"/>
    <col min="4358" max="4358" width="15.5" style="78" customWidth="1"/>
    <col min="4359" max="4359" width="15.75" style="78" customWidth="1"/>
    <col min="4360" max="4364" width="9" style="78"/>
    <col min="4365" max="4365" width="10.625" style="78" customWidth="1"/>
    <col min="4366" max="4609" width="9" style="78"/>
    <col min="4610" max="4612" width="5.375" style="78" customWidth="1"/>
    <col min="4613" max="4613" width="47.25" style="78" customWidth="1"/>
    <col min="4614" max="4614" width="15.5" style="78" customWidth="1"/>
    <col min="4615" max="4615" width="15.75" style="78" customWidth="1"/>
    <col min="4616" max="4620" width="9" style="78"/>
    <col min="4621" max="4621" width="10.625" style="78" customWidth="1"/>
    <col min="4622" max="4865" width="9" style="78"/>
    <col min="4866" max="4868" width="5.375" style="78" customWidth="1"/>
    <col min="4869" max="4869" width="47.25" style="78" customWidth="1"/>
    <col min="4870" max="4870" width="15.5" style="78" customWidth="1"/>
    <col min="4871" max="4871" width="15.75" style="78" customWidth="1"/>
    <col min="4872" max="4876" width="9" style="78"/>
    <col min="4877" max="4877" width="10.625" style="78" customWidth="1"/>
    <col min="4878" max="5121" width="9" style="78"/>
    <col min="5122" max="5124" width="5.375" style="78" customWidth="1"/>
    <col min="5125" max="5125" width="47.25" style="78" customWidth="1"/>
    <col min="5126" max="5126" width="15.5" style="78" customWidth="1"/>
    <col min="5127" max="5127" width="15.75" style="78" customWidth="1"/>
    <col min="5128" max="5132" width="9" style="78"/>
    <col min="5133" max="5133" width="10.625" style="78" customWidth="1"/>
    <col min="5134" max="5377" width="9" style="78"/>
    <col min="5378" max="5380" width="5.375" style="78" customWidth="1"/>
    <col min="5381" max="5381" width="47.25" style="78" customWidth="1"/>
    <col min="5382" max="5382" width="15.5" style="78" customWidth="1"/>
    <col min="5383" max="5383" width="15.75" style="78" customWidth="1"/>
    <col min="5384" max="5388" width="9" style="78"/>
    <col min="5389" max="5389" width="10.625" style="78" customWidth="1"/>
    <col min="5390" max="5633" width="9" style="78"/>
    <col min="5634" max="5636" width="5.375" style="78" customWidth="1"/>
    <col min="5637" max="5637" width="47.25" style="78" customWidth="1"/>
    <col min="5638" max="5638" width="15.5" style="78" customWidth="1"/>
    <col min="5639" max="5639" width="15.75" style="78" customWidth="1"/>
    <col min="5640" max="5644" width="9" style="78"/>
    <col min="5645" max="5645" width="10.625" style="78" customWidth="1"/>
    <col min="5646" max="5889" width="9" style="78"/>
    <col min="5890" max="5892" width="5.375" style="78" customWidth="1"/>
    <col min="5893" max="5893" width="47.25" style="78" customWidth="1"/>
    <col min="5894" max="5894" width="15.5" style="78" customWidth="1"/>
    <col min="5895" max="5895" width="15.75" style="78" customWidth="1"/>
    <col min="5896" max="5900" width="9" style="78"/>
    <col min="5901" max="5901" width="10.625" style="78" customWidth="1"/>
    <col min="5902" max="6145" width="9" style="78"/>
    <col min="6146" max="6148" width="5.375" style="78" customWidth="1"/>
    <col min="6149" max="6149" width="47.25" style="78" customWidth="1"/>
    <col min="6150" max="6150" width="15.5" style="78" customWidth="1"/>
    <col min="6151" max="6151" width="15.75" style="78" customWidth="1"/>
    <col min="6152" max="6156" width="9" style="78"/>
    <col min="6157" max="6157" width="10.625" style="78" customWidth="1"/>
    <col min="6158" max="6401" width="9" style="78"/>
    <col min="6402" max="6404" width="5.375" style="78" customWidth="1"/>
    <col min="6405" max="6405" width="47.25" style="78" customWidth="1"/>
    <col min="6406" max="6406" width="15.5" style="78" customWidth="1"/>
    <col min="6407" max="6407" width="15.75" style="78" customWidth="1"/>
    <col min="6408" max="6412" width="9" style="78"/>
    <col min="6413" max="6413" width="10.625" style="78" customWidth="1"/>
    <col min="6414" max="6657" width="9" style="78"/>
    <col min="6658" max="6660" width="5.375" style="78" customWidth="1"/>
    <col min="6661" max="6661" width="47.25" style="78" customWidth="1"/>
    <col min="6662" max="6662" width="15.5" style="78" customWidth="1"/>
    <col min="6663" max="6663" width="15.75" style="78" customWidth="1"/>
    <col min="6664" max="6668" width="9" style="78"/>
    <col min="6669" max="6669" width="10.625" style="78" customWidth="1"/>
    <col min="6670" max="6913" width="9" style="78"/>
    <col min="6914" max="6916" width="5.375" style="78" customWidth="1"/>
    <col min="6917" max="6917" width="47.25" style="78" customWidth="1"/>
    <col min="6918" max="6918" width="15.5" style="78" customWidth="1"/>
    <col min="6919" max="6919" width="15.75" style="78" customWidth="1"/>
    <col min="6920" max="6924" width="9" style="78"/>
    <col min="6925" max="6925" width="10.625" style="78" customWidth="1"/>
    <col min="6926" max="7169" width="9" style="78"/>
    <col min="7170" max="7172" width="5.375" style="78" customWidth="1"/>
    <col min="7173" max="7173" width="47.25" style="78" customWidth="1"/>
    <col min="7174" max="7174" width="15.5" style="78" customWidth="1"/>
    <col min="7175" max="7175" width="15.75" style="78" customWidth="1"/>
    <col min="7176" max="7180" width="9" style="78"/>
    <col min="7181" max="7181" width="10.625" style="78" customWidth="1"/>
    <col min="7182" max="7425" width="9" style="78"/>
    <col min="7426" max="7428" width="5.375" style="78" customWidth="1"/>
    <col min="7429" max="7429" width="47.25" style="78" customWidth="1"/>
    <col min="7430" max="7430" width="15.5" style="78" customWidth="1"/>
    <col min="7431" max="7431" width="15.75" style="78" customWidth="1"/>
    <col min="7432" max="7436" width="9" style="78"/>
    <col min="7437" max="7437" width="10.625" style="78" customWidth="1"/>
    <col min="7438" max="7681" width="9" style="78"/>
    <col min="7682" max="7684" width="5.375" style="78" customWidth="1"/>
    <col min="7685" max="7685" width="47.25" style="78" customWidth="1"/>
    <col min="7686" max="7686" width="15.5" style="78" customWidth="1"/>
    <col min="7687" max="7687" width="15.75" style="78" customWidth="1"/>
    <col min="7688" max="7692" width="9" style="78"/>
    <col min="7693" max="7693" width="10.625" style="78" customWidth="1"/>
    <col min="7694" max="7937" width="9" style="78"/>
    <col min="7938" max="7940" width="5.375" style="78" customWidth="1"/>
    <col min="7941" max="7941" width="47.25" style="78" customWidth="1"/>
    <col min="7942" max="7942" width="15.5" style="78" customWidth="1"/>
    <col min="7943" max="7943" width="15.75" style="78" customWidth="1"/>
    <col min="7944" max="7948" width="9" style="78"/>
    <col min="7949" max="7949" width="10.625" style="78" customWidth="1"/>
    <col min="7950" max="8193" width="9" style="78"/>
    <col min="8194" max="8196" width="5.375" style="78" customWidth="1"/>
    <col min="8197" max="8197" width="47.25" style="78" customWidth="1"/>
    <col min="8198" max="8198" width="15.5" style="78" customWidth="1"/>
    <col min="8199" max="8199" width="15.75" style="78" customWidth="1"/>
    <col min="8200" max="8204" width="9" style="78"/>
    <col min="8205" max="8205" width="10.625" style="78" customWidth="1"/>
    <col min="8206" max="8449" width="9" style="78"/>
    <col min="8450" max="8452" width="5.375" style="78" customWidth="1"/>
    <col min="8453" max="8453" width="47.25" style="78" customWidth="1"/>
    <col min="8454" max="8454" width="15.5" style="78" customWidth="1"/>
    <col min="8455" max="8455" width="15.75" style="78" customWidth="1"/>
    <col min="8456" max="8460" width="9" style="78"/>
    <col min="8461" max="8461" width="10.625" style="78" customWidth="1"/>
    <col min="8462" max="8705" width="9" style="78"/>
    <col min="8706" max="8708" width="5.375" style="78" customWidth="1"/>
    <col min="8709" max="8709" width="47.25" style="78" customWidth="1"/>
    <col min="8710" max="8710" width="15.5" style="78" customWidth="1"/>
    <col min="8711" max="8711" width="15.75" style="78" customWidth="1"/>
    <col min="8712" max="8716" width="9" style="78"/>
    <col min="8717" max="8717" width="10.625" style="78" customWidth="1"/>
    <col min="8718" max="8961" width="9" style="78"/>
    <col min="8962" max="8964" width="5.375" style="78" customWidth="1"/>
    <col min="8965" max="8965" width="47.25" style="78" customWidth="1"/>
    <col min="8966" max="8966" width="15.5" style="78" customWidth="1"/>
    <col min="8967" max="8967" width="15.75" style="78" customWidth="1"/>
    <col min="8968" max="8972" width="9" style="78"/>
    <col min="8973" max="8973" width="10.625" style="78" customWidth="1"/>
    <col min="8974" max="9217" width="9" style="78"/>
    <col min="9218" max="9220" width="5.375" style="78" customWidth="1"/>
    <col min="9221" max="9221" width="47.25" style="78" customWidth="1"/>
    <col min="9222" max="9222" width="15.5" style="78" customWidth="1"/>
    <col min="9223" max="9223" width="15.75" style="78" customWidth="1"/>
    <col min="9224" max="9228" width="9" style="78"/>
    <col min="9229" max="9229" width="10.625" style="78" customWidth="1"/>
    <col min="9230" max="9473" width="9" style="78"/>
    <col min="9474" max="9476" width="5.375" style="78" customWidth="1"/>
    <col min="9477" max="9477" width="47.25" style="78" customWidth="1"/>
    <col min="9478" max="9478" width="15.5" style="78" customWidth="1"/>
    <col min="9479" max="9479" width="15.75" style="78" customWidth="1"/>
    <col min="9480" max="9484" width="9" style="78"/>
    <col min="9485" max="9485" width="10.625" style="78" customWidth="1"/>
    <col min="9486" max="9729" width="9" style="78"/>
    <col min="9730" max="9732" width="5.375" style="78" customWidth="1"/>
    <col min="9733" max="9733" width="47.25" style="78" customWidth="1"/>
    <col min="9734" max="9734" width="15.5" style="78" customWidth="1"/>
    <col min="9735" max="9735" width="15.75" style="78" customWidth="1"/>
    <col min="9736" max="9740" width="9" style="78"/>
    <col min="9741" max="9741" width="10.625" style="78" customWidth="1"/>
    <col min="9742" max="9985" width="9" style="78"/>
    <col min="9986" max="9988" width="5.375" style="78" customWidth="1"/>
    <col min="9989" max="9989" width="47.25" style="78" customWidth="1"/>
    <col min="9990" max="9990" width="15.5" style="78" customWidth="1"/>
    <col min="9991" max="9991" width="15.75" style="78" customWidth="1"/>
    <col min="9992" max="9996" width="9" style="78"/>
    <col min="9997" max="9997" width="10.625" style="78" customWidth="1"/>
    <col min="9998" max="10241" width="9" style="78"/>
    <col min="10242" max="10244" width="5.375" style="78" customWidth="1"/>
    <col min="10245" max="10245" width="47.25" style="78" customWidth="1"/>
    <col min="10246" max="10246" width="15.5" style="78" customWidth="1"/>
    <col min="10247" max="10247" width="15.75" style="78" customWidth="1"/>
    <col min="10248" max="10252" width="9" style="78"/>
    <col min="10253" max="10253" width="10.625" style="78" customWidth="1"/>
    <col min="10254" max="10497" width="9" style="78"/>
    <col min="10498" max="10500" width="5.375" style="78" customWidth="1"/>
    <col min="10501" max="10501" width="47.25" style="78" customWidth="1"/>
    <col min="10502" max="10502" width="15.5" style="78" customWidth="1"/>
    <col min="10503" max="10503" width="15.75" style="78" customWidth="1"/>
    <col min="10504" max="10508" width="9" style="78"/>
    <col min="10509" max="10509" width="10.625" style="78" customWidth="1"/>
    <col min="10510" max="10753" width="9" style="78"/>
    <col min="10754" max="10756" width="5.375" style="78" customWidth="1"/>
    <col min="10757" max="10757" width="47.25" style="78" customWidth="1"/>
    <col min="10758" max="10758" width="15.5" style="78" customWidth="1"/>
    <col min="10759" max="10759" width="15.75" style="78" customWidth="1"/>
    <col min="10760" max="10764" width="9" style="78"/>
    <col min="10765" max="10765" width="10.625" style="78" customWidth="1"/>
    <col min="10766" max="11009" width="9" style="78"/>
    <col min="11010" max="11012" width="5.375" style="78" customWidth="1"/>
    <col min="11013" max="11013" width="47.25" style="78" customWidth="1"/>
    <col min="11014" max="11014" width="15.5" style="78" customWidth="1"/>
    <col min="11015" max="11015" width="15.75" style="78" customWidth="1"/>
    <col min="11016" max="11020" width="9" style="78"/>
    <col min="11021" max="11021" width="10.625" style="78" customWidth="1"/>
    <col min="11022" max="11265" width="9" style="78"/>
    <col min="11266" max="11268" width="5.375" style="78" customWidth="1"/>
    <col min="11269" max="11269" width="47.25" style="78" customWidth="1"/>
    <col min="11270" max="11270" width="15.5" style="78" customWidth="1"/>
    <col min="11271" max="11271" width="15.75" style="78" customWidth="1"/>
    <col min="11272" max="11276" width="9" style="78"/>
    <col min="11277" max="11277" width="10.625" style="78" customWidth="1"/>
    <col min="11278" max="11521" width="9" style="78"/>
    <col min="11522" max="11524" width="5.375" style="78" customWidth="1"/>
    <col min="11525" max="11525" width="47.25" style="78" customWidth="1"/>
    <col min="11526" max="11526" width="15.5" style="78" customWidth="1"/>
    <col min="11527" max="11527" width="15.75" style="78" customWidth="1"/>
    <col min="11528" max="11532" width="9" style="78"/>
    <col min="11533" max="11533" width="10.625" style="78" customWidth="1"/>
    <col min="11534" max="11777" width="9" style="78"/>
    <col min="11778" max="11780" width="5.375" style="78" customWidth="1"/>
    <col min="11781" max="11781" width="47.25" style="78" customWidth="1"/>
    <col min="11782" max="11782" width="15.5" style="78" customWidth="1"/>
    <col min="11783" max="11783" width="15.75" style="78" customWidth="1"/>
    <col min="11784" max="11788" width="9" style="78"/>
    <col min="11789" max="11789" width="10.625" style="78" customWidth="1"/>
    <col min="11790" max="12033" width="9" style="78"/>
    <col min="12034" max="12036" width="5.375" style="78" customWidth="1"/>
    <col min="12037" max="12037" width="47.25" style="78" customWidth="1"/>
    <col min="12038" max="12038" width="15.5" style="78" customWidth="1"/>
    <col min="12039" max="12039" width="15.75" style="78" customWidth="1"/>
    <col min="12040" max="12044" width="9" style="78"/>
    <col min="12045" max="12045" width="10.625" style="78" customWidth="1"/>
    <col min="12046" max="12289" width="9" style="78"/>
    <col min="12290" max="12292" width="5.375" style="78" customWidth="1"/>
    <col min="12293" max="12293" width="47.25" style="78" customWidth="1"/>
    <col min="12294" max="12294" width="15.5" style="78" customWidth="1"/>
    <col min="12295" max="12295" width="15.75" style="78" customWidth="1"/>
    <col min="12296" max="12300" width="9" style="78"/>
    <col min="12301" max="12301" width="10.625" style="78" customWidth="1"/>
    <col min="12302" max="12545" width="9" style="78"/>
    <col min="12546" max="12548" width="5.375" style="78" customWidth="1"/>
    <col min="12549" max="12549" width="47.25" style="78" customWidth="1"/>
    <col min="12550" max="12550" width="15.5" style="78" customWidth="1"/>
    <col min="12551" max="12551" width="15.75" style="78" customWidth="1"/>
    <col min="12552" max="12556" width="9" style="78"/>
    <col min="12557" max="12557" width="10.625" style="78" customWidth="1"/>
    <col min="12558" max="12801" width="9" style="78"/>
    <col min="12802" max="12804" width="5.375" style="78" customWidth="1"/>
    <col min="12805" max="12805" width="47.25" style="78" customWidth="1"/>
    <col min="12806" max="12806" width="15.5" style="78" customWidth="1"/>
    <col min="12807" max="12807" width="15.75" style="78" customWidth="1"/>
    <col min="12808" max="12812" width="9" style="78"/>
    <col min="12813" max="12813" width="10.625" style="78" customWidth="1"/>
    <col min="12814" max="13057" width="9" style="78"/>
    <col min="13058" max="13060" width="5.375" style="78" customWidth="1"/>
    <col min="13061" max="13061" width="47.25" style="78" customWidth="1"/>
    <col min="13062" max="13062" width="15.5" style="78" customWidth="1"/>
    <col min="13063" max="13063" width="15.75" style="78" customWidth="1"/>
    <col min="13064" max="13068" width="9" style="78"/>
    <col min="13069" max="13069" width="10.625" style="78" customWidth="1"/>
    <col min="13070" max="13313" width="9" style="78"/>
    <col min="13314" max="13316" width="5.375" style="78" customWidth="1"/>
    <col min="13317" max="13317" width="47.25" style="78" customWidth="1"/>
    <col min="13318" max="13318" width="15.5" style="78" customWidth="1"/>
    <col min="13319" max="13319" width="15.75" style="78" customWidth="1"/>
    <col min="13320" max="13324" width="9" style="78"/>
    <col min="13325" max="13325" width="10.625" style="78" customWidth="1"/>
    <col min="13326" max="13569" width="9" style="78"/>
    <col min="13570" max="13572" width="5.375" style="78" customWidth="1"/>
    <col min="13573" max="13573" width="47.25" style="78" customWidth="1"/>
    <col min="13574" max="13574" width="15.5" style="78" customWidth="1"/>
    <col min="13575" max="13575" width="15.75" style="78" customWidth="1"/>
    <col min="13576" max="13580" width="9" style="78"/>
    <col min="13581" max="13581" width="10.625" style="78" customWidth="1"/>
    <col min="13582" max="13825" width="9" style="78"/>
    <col min="13826" max="13828" width="5.375" style="78" customWidth="1"/>
    <col min="13829" max="13829" width="47.25" style="78" customWidth="1"/>
    <col min="13830" max="13830" width="15.5" style="78" customWidth="1"/>
    <col min="13831" max="13831" width="15.75" style="78" customWidth="1"/>
    <col min="13832" max="13836" width="9" style="78"/>
    <col min="13837" max="13837" width="10.625" style="78" customWidth="1"/>
    <col min="13838" max="14081" width="9" style="78"/>
    <col min="14082" max="14084" width="5.375" style="78" customWidth="1"/>
    <col min="14085" max="14085" width="47.25" style="78" customWidth="1"/>
    <col min="14086" max="14086" width="15.5" style="78" customWidth="1"/>
    <col min="14087" max="14087" width="15.75" style="78" customWidth="1"/>
    <col min="14088" max="14092" width="9" style="78"/>
    <col min="14093" max="14093" width="10.625" style="78" customWidth="1"/>
    <col min="14094" max="14337" width="9" style="78"/>
    <col min="14338" max="14340" width="5.375" style="78" customWidth="1"/>
    <col min="14341" max="14341" width="47.25" style="78" customWidth="1"/>
    <col min="14342" max="14342" width="15.5" style="78" customWidth="1"/>
    <col min="14343" max="14343" width="15.75" style="78" customWidth="1"/>
    <col min="14344" max="14348" width="9" style="78"/>
    <col min="14349" max="14349" width="10.625" style="78" customWidth="1"/>
    <col min="14350" max="14593" width="9" style="78"/>
    <col min="14594" max="14596" width="5.375" style="78" customWidth="1"/>
    <col min="14597" max="14597" width="47.25" style="78" customWidth="1"/>
    <col min="14598" max="14598" width="15.5" style="78" customWidth="1"/>
    <col min="14599" max="14599" width="15.75" style="78" customWidth="1"/>
    <col min="14600" max="14604" width="9" style="78"/>
    <col min="14605" max="14605" width="10.625" style="78" customWidth="1"/>
    <col min="14606" max="14849" width="9" style="78"/>
    <col min="14850" max="14852" width="5.375" style="78" customWidth="1"/>
    <col min="14853" max="14853" width="47.25" style="78" customWidth="1"/>
    <col min="14854" max="14854" width="15.5" style="78" customWidth="1"/>
    <col min="14855" max="14855" width="15.75" style="78" customWidth="1"/>
    <col min="14856" max="14860" width="9" style="78"/>
    <col min="14861" max="14861" width="10.625" style="78" customWidth="1"/>
    <col min="14862" max="15105" width="9" style="78"/>
    <col min="15106" max="15108" width="5.375" style="78" customWidth="1"/>
    <col min="15109" max="15109" width="47.25" style="78" customWidth="1"/>
    <col min="15110" max="15110" width="15.5" style="78" customWidth="1"/>
    <col min="15111" max="15111" width="15.75" style="78" customWidth="1"/>
    <col min="15112" max="15116" width="9" style="78"/>
    <col min="15117" max="15117" width="10.625" style="78" customWidth="1"/>
    <col min="15118" max="15361" width="9" style="78"/>
    <col min="15362" max="15364" width="5.375" style="78" customWidth="1"/>
    <col min="15365" max="15365" width="47.25" style="78" customWidth="1"/>
    <col min="15366" max="15366" width="15.5" style="78" customWidth="1"/>
    <col min="15367" max="15367" width="15.75" style="78" customWidth="1"/>
    <col min="15368" max="15372" width="9" style="78"/>
    <col min="15373" max="15373" width="10.625" style="78" customWidth="1"/>
    <col min="15374" max="15617" width="9" style="78"/>
    <col min="15618" max="15620" width="5.375" style="78" customWidth="1"/>
    <col min="15621" max="15621" width="47.25" style="78" customWidth="1"/>
    <col min="15622" max="15622" width="15.5" style="78" customWidth="1"/>
    <col min="15623" max="15623" width="15.75" style="78" customWidth="1"/>
    <col min="15624" max="15628" width="9" style="78"/>
    <col min="15629" max="15629" width="10.625" style="78" customWidth="1"/>
    <col min="15630" max="15873" width="9" style="78"/>
    <col min="15874" max="15876" width="5.375" style="78" customWidth="1"/>
    <col min="15877" max="15877" width="47.25" style="78" customWidth="1"/>
    <col min="15878" max="15878" width="15.5" style="78" customWidth="1"/>
    <col min="15879" max="15879" width="15.75" style="78" customWidth="1"/>
    <col min="15880" max="15884" width="9" style="78"/>
    <col min="15885" max="15885" width="10.625" style="78" customWidth="1"/>
    <col min="15886" max="16129" width="9" style="78"/>
    <col min="16130" max="16132" width="5.375" style="78" customWidth="1"/>
    <col min="16133" max="16133" width="47.25" style="78" customWidth="1"/>
    <col min="16134" max="16134" width="15.5" style="78" customWidth="1"/>
    <col min="16135" max="16135" width="15.75" style="78" customWidth="1"/>
    <col min="16136" max="16140" width="9" style="78"/>
    <col min="16141" max="16141" width="10.625" style="78" customWidth="1"/>
    <col min="16142" max="16384" width="9" style="78"/>
  </cols>
  <sheetData>
    <row r="1" spans="1:14" ht="17.25" x14ac:dyDescent="0.3">
      <c r="A1" s="77"/>
      <c r="B1" s="77"/>
      <c r="C1" s="77"/>
      <c r="D1" s="77"/>
      <c r="E1" s="111"/>
      <c r="F1" s="141" t="s">
        <v>54</v>
      </c>
      <c r="G1" s="141"/>
    </row>
    <row r="2" spans="1:14" ht="17.25" customHeight="1" x14ac:dyDescent="0.3">
      <c r="A2" s="77"/>
      <c r="B2" s="77"/>
      <c r="C2" s="77"/>
      <c r="D2" s="77"/>
      <c r="E2" s="141" t="s">
        <v>85</v>
      </c>
      <c r="F2" s="141"/>
      <c r="G2" s="141"/>
    </row>
    <row r="3" spans="1:14" ht="17.25" customHeight="1" x14ac:dyDescent="0.3">
      <c r="A3" s="77"/>
      <c r="B3" s="77"/>
      <c r="C3" s="77"/>
      <c r="D3" s="77"/>
      <c r="E3" s="77"/>
      <c r="F3" s="141" t="s">
        <v>86</v>
      </c>
      <c r="G3" s="141"/>
    </row>
    <row r="4" spans="1:14" x14ac:dyDescent="0.3">
      <c r="A4" s="79"/>
      <c r="B4" s="79"/>
      <c r="C4" s="79"/>
      <c r="D4" s="80"/>
      <c r="E4" s="80"/>
      <c r="F4" s="80"/>
      <c r="G4" s="79"/>
    </row>
    <row r="5" spans="1:14" s="81" customFormat="1" ht="75" customHeight="1" x14ac:dyDescent="0.25">
      <c r="A5" s="142" t="s">
        <v>87</v>
      </c>
      <c r="B5" s="142"/>
      <c r="C5" s="142"/>
      <c r="D5" s="142"/>
      <c r="E5" s="142"/>
      <c r="F5" s="142"/>
      <c r="G5" s="142"/>
    </row>
    <row r="6" spans="1:14" s="81" customFormat="1" ht="12.75" customHeight="1" x14ac:dyDescent="0.25">
      <c r="A6" s="82"/>
      <c r="B6" s="82"/>
      <c r="C6" s="82"/>
      <c r="D6" s="83"/>
      <c r="E6" s="83"/>
      <c r="F6" s="83"/>
      <c r="G6" s="82"/>
    </row>
    <row r="7" spans="1:14" s="81" customFormat="1" ht="28.5" customHeight="1" x14ac:dyDescent="0.25">
      <c r="A7" s="84"/>
      <c r="B7" s="84"/>
      <c r="C7" s="84"/>
      <c r="D7" s="84"/>
      <c r="E7" s="84"/>
      <c r="F7" s="84"/>
      <c r="G7" s="85" t="s">
        <v>71</v>
      </c>
      <c r="H7" s="86"/>
    </row>
    <row r="8" spans="1:14" s="81" customFormat="1" ht="78.75" customHeight="1" x14ac:dyDescent="0.25">
      <c r="A8" s="143" t="s">
        <v>72</v>
      </c>
      <c r="B8" s="143" t="s">
        <v>73</v>
      </c>
      <c r="C8" s="143" t="s">
        <v>74</v>
      </c>
      <c r="D8" s="145" t="s">
        <v>75</v>
      </c>
      <c r="E8" s="146" t="s">
        <v>76</v>
      </c>
      <c r="F8" s="147"/>
      <c r="G8" s="148"/>
      <c r="H8" s="87"/>
    </row>
    <row r="9" spans="1:14" s="81" customFormat="1" ht="37.5" customHeight="1" x14ac:dyDescent="0.25">
      <c r="A9" s="144"/>
      <c r="B9" s="144"/>
      <c r="C9" s="144"/>
      <c r="D9" s="145"/>
      <c r="E9" s="110" t="s">
        <v>84</v>
      </c>
      <c r="F9" s="90" t="s">
        <v>77</v>
      </c>
      <c r="G9" s="90" t="s">
        <v>78</v>
      </c>
    </row>
    <row r="10" spans="1:14" s="81" customFormat="1" ht="22.5" customHeight="1" x14ac:dyDescent="0.25">
      <c r="A10" s="90"/>
      <c r="B10" s="90"/>
      <c r="C10" s="90"/>
      <c r="D10" s="90" t="s">
        <v>79</v>
      </c>
      <c r="E10" s="92">
        <f>SUM(E12)</f>
        <v>38400</v>
      </c>
      <c r="F10" s="92">
        <f>SUM(F12)</f>
        <v>0</v>
      </c>
      <c r="G10" s="92">
        <f>SUM(G12)</f>
        <v>0</v>
      </c>
      <c r="M10" s="88"/>
      <c r="N10" s="88"/>
    </row>
    <row r="11" spans="1:14" s="81" customFormat="1" x14ac:dyDescent="0.25">
      <c r="A11" s="90"/>
      <c r="B11" s="90"/>
      <c r="C11" s="90"/>
      <c r="D11" s="93" t="s">
        <v>2</v>
      </c>
      <c r="E11" s="91"/>
      <c r="F11" s="91"/>
      <c r="G11" s="92"/>
      <c r="M11" s="88"/>
      <c r="N11" s="88"/>
    </row>
    <row r="12" spans="1:14" s="81" customFormat="1" ht="20.25" customHeight="1" x14ac:dyDescent="0.25">
      <c r="A12" s="94" t="s">
        <v>62</v>
      </c>
      <c r="B12" s="94"/>
      <c r="C12" s="94"/>
      <c r="D12" s="90" t="s">
        <v>61</v>
      </c>
      <c r="E12" s="91">
        <f>+E14</f>
        <v>38400</v>
      </c>
      <c r="F12" s="91">
        <f>+F14</f>
        <v>0</v>
      </c>
      <c r="G12" s="95">
        <f>+G14</f>
        <v>0</v>
      </c>
      <c r="M12" s="88"/>
      <c r="N12" s="88"/>
    </row>
    <row r="13" spans="1:14" s="81" customFormat="1" x14ac:dyDescent="0.3">
      <c r="A13" s="96"/>
      <c r="B13" s="96"/>
      <c r="C13" s="96"/>
      <c r="D13" s="97" t="s">
        <v>2</v>
      </c>
      <c r="E13" s="98"/>
      <c r="F13" s="98"/>
      <c r="G13" s="99"/>
    </row>
    <row r="14" spans="1:14" s="81" customFormat="1" ht="40.5" customHeight="1" x14ac:dyDescent="0.3">
      <c r="A14" s="96"/>
      <c r="B14" s="100" t="s">
        <v>63</v>
      </c>
      <c r="C14" s="96"/>
      <c r="D14" s="101" t="s">
        <v>80</v>
      </c>
      <c r="E14" s="102">
        <f t="shared" ref="E14:G16" si="0">E15</f>
        <v>38400</v>
      </c>
      <c r="F14" s="102">
        <f t="shared" si="0"/>
        <v>0</v>
      </c>
      <c r="G14" s="95">
        <f t="shared" si="0"/>
        <v>0</v>
      </c>
    </row>
    <row r="15" spans="1:14" s="81" customFormat="1" ht="25.5" customHeight="1" x14ac:dyDescent="0.3">
      <c r="A15" s="96"/>
      <c r="B15" s="96"/>
      <c r="C15" s="96" t="s">
        <v>63</v>
      </c>
      <c r="D15" s="101" t="s">
        <v>64</v>
      </c>
      <c r="E15" s="102">
        <f t="shared" si="0"/>
        <v>38400</v>
      </c>
      <c r="F15" s="102">
        <f t="shared" si="0"/>
        <v>0</v>
      </c>
      <c r="G15" s="95">
        <f t="shared" si="0"/>
        <v>0</v>
      </c>
    </row>
    <row r="16" spans="1:14" s="89" customFormat="1" ht="24" customHeight="1" x14ac:dyDescent="0.3">
      <c r="A16" s="103"/>
      <c r="B16" s="103"/>
      <c r="C16" s="104"/>
      <c r="D16" s="105" t="s">
        <v>65</v>
      </c>
      <c r="E16" s="102">
        <f t="shared" si="0"/>
        <v>38400</v>
      </c>
      <c r="F16" s="102">
        <f t="shared" si="0"/>
        <v>0</v>
      </c>
      <c r="G16" s="95">
        <f t="shared" si="0"/>
        <v>0</v>
      </c>
    </row>
    <row r="17" spans="1:7" s="81" customFormat="1" ht="24.75" customHeight="1" x14ac:dyDescent="0.25">
      <c r="A17" s="100"/>
      <c r="B17" s="100"/>
      <c r="C17" s="100"/>
      <c r="D17" s="106" t="s">
        <v>50</v>
      </c>
      <c r="E17" s="102">
        <f>SUM(E19:E20)</f>
        <v>38400</v>
      </c>
      <c r="F17" s="102">
        <f>SUM(F19:F20)</f>
        <v>0</v>
      </c>
      <c r="G17" s="102">
        <f>SUM(G19:G20)</f>
        <v>0</v>
      </c>
    </row>
    <row r="18" spans="1:7" s="81" customFormat="1" ht="33" x14ac:dyDescent="0.3">
      <c r="A18" s="96"/>
      <c r="B18" s="96"/>
      <c r="C18" s="96"/>
      <c r="D18" s="97" t="s">
        <v>81</v>
      </c>
      <c r="E18" s="98"/>
      <c r="F18" s="98"/>
      <c r="G18" s="99"/>
    </row>
    <row r="19" spans="1:7" s="81" customFormat="1" ht="17.25" customHeight="1" x14ac:dyDescent="0.3">
      <c r="A19" s="96"/>
      <c r="B19" s="96"/>
      <c r="C19" s="100"/>
      <c r="D19" s="107" t="s">
        <v>82</v>
      </c>
      <c r="E19" s="109">
        <v>38400</v>
      </c>
      <c r="F19" s="109"/>
      <c r="G19" s="108">
        <v>13502.143</v>
      </c>
    </row>
    <row r="20" spans="1:7" s="81" customFormat="1" ht="17.25" customHeight="1" x14ac:dyDescent="0.3">
      <c r="A20" s="96"/>
      <c r="B20" s="96"/>
      <c r="C20" s="100"/>
      <c r="D20" s="107" t="s">
        <v>83</v>
      </c>
      <c r="E20" s="112">
        <v>0</v>
      </c>
      <c r="F20" s="109"/>
      <c r="G20" s="109">
        <v>-13502.143</v>
      </c>
    </row>
  </sheetData>
  <mergeCells count="9">
    <mergeCell ref="F1:G1"/>
    <mergeCell ref="E2:G2"/>
    <mergeCell ref="F3:G3"/>
    <mergeCell ref="A5:G5"/>
    <mergeCell ref="A8:A9"/>
    <mergeCell ref="B8:B9"/>
    <mergeCell ref="C8:C9"/>
    <mergeCell ref="D8:D9"/>
    <mergeCell ref="E8:G8"/>
  </mergeCells>
  <pageMargins left="0.7" right="0.7" top="0.75" bottom="0.75" header="0.3" footer="0.3"/>
  <pageSetup paperSize="9" scale="90" firstPageNumber="5" orientation="portrait" useFirstPageNumber="1" horizontalDpi="4294967294" vertic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>
      <selection activeCell="J12" sqref="J12:J17"/>
    </sheetView>
  </sheetViews>
  <sheetFormatPr defaultRowHeight="15.75" x14ac:dyDescent="0.25"/>
  <sheetData/>
  <phoneticPr fontId="3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>
      <selection activeCell="J12" sqref="J12:J17"/>
    </sheetView>
  </sheetViews>
  <sheetFormatPr defaultRowHeight="15.75" x14ac:dyDescent="0.2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Plan aLL</vt:lpstr>
      <vt:lpstr>Plan GAXTNI</vt:lpstr>
      <vt:lpstr>5 (2)</vt:lpstr>
      <vt:lpstr>12</vt:lpstr>
      <vt:lpstr>5 ոչ գաղտնի</vt:lpstr>
      <vt:lpstr>Sheet2</vt:lpstr>
      <vt:lpstr>Sheet3</vt:lpstr>
      <vt:lpstr>'12'!Print_Titles</vt:lpstr>
      <vt:lpstr>'Plan aLL'!Print_Titles</vt:lpstr>
      <vt:lpstr>'Plan GAXTNI'!Print_Titles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>https://mul.gov.am/tasks/docs/attachment.php?id=490080&amp;fn=havelvats.xlsx&amp;out=1&amp;token=7ccc58fde56b061f13da</cp:keywords>
</cp:coreProperties>
</file>