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4"/>
  </bookViews>
  <sheets>
    <sheet name="1" sheetId="4" r:id="rId1"/>
    <sheet name="2" sheetId="7" r:id="rId2"/>
    <sheet name="3" sheetId="2" r:id="rId3"/>
    <sheet name="4" sheetId="3" r:id="rId4"/>
    <sheet name="5" sheetId="5" r:id="rId5"/>
  </sheets>
  <definedNames>
    <definedName name="aa">#REF!</definedName>
    <definedName name="dss">#REF!</definedName>
    <definedName name="_xlnm.Print_Titles" localSheetId="1">'2'!$7:$8</definedName>
    <definedName name="x">#REF!</definedName>
    <definedName name="շախմատիստ">#REF!</definedName>
  </definedNames>
  <calcPr calcId="162913"/>
</workbook>
</file>

<file path=xl/calcChain.xml><?xml version="1.0" encoding="utf-8"?>
<calcChain xmlns="http://schemas.openxmlformats.org/spreadsheetml/2006/main">
  <c r="I12" i="5" l="1"/>
  <c r="I15" i="5"/>
  <c r="I18" i="5"/>
  <c r="I21" i="5"/>
  <c r="I24" i="5"/>
  <c r="I27" i="5"/>
  <c r="I30" i="5"/>
  <c r="I33" i="5"/>
  <c r="I36" i="5"/>
  <c r="G36" i="5"/>
  <c r="G33" i="5"/>
  <c r="G30" i="5"/>
  <c r="G27" i="5"/>
  <c r="G24" i="5"/>
  <c r="G21" i="5"/>
  <c r="G18" i="5"/>
  <c r="G15" i="5"/>
  <c r="G12" i="5"/>
  <c r="E28" i="3"/>
  <c r="E43" i="3"/>
  <c r="E184" i="2"/>
  <c r="E51" i="2"/>
  <c r="E76" i="4"/>
  <c r="E89" i="3" l="1"/>
  <c r="E32" i="3"/>
  <c r="E22" i="3"/>
  <c r="E10" i="3"/>
  <c r="E74" i="4"/>
  <c r="E73" i="4" s="1"/>
  <c r="E72" i="4" s="1"/>
  <c r="E70" i="4" s="1"/>
  <c r="E68" i="4" s="1"/>
  <c r="B10" i="7"/>
  <c r="B9" i="7" s="1"/>
  <c r="I35" i="5" l="1"/>
  <c r="I32" i="5"/>
  <c r="I29" i="5"/>
  <c r="I26" i="5"/>
  <c r="I22" i="5"/>
  <c r="I19" i="5"/>
  <c r="I16" i="5"/>
  <c r="I13" i="5"/>
  <c r="I10" i="5"/>
  <c r="I17" i="5" l="1"/>
  <c r="I23" i="5"/>
  <c r="I11" i="5"/>
  <c r="I31" i="5"/>
  <c r="I14" i="5"/>
  <c r="I20" i="5"/>
  <c r="I25" i="5"/>
  <c r="I34" i="5"/>
  <c r="I28" i="5"/>
  <c r="I9" i="5" l="1"/>
  <c r="I8" i="5" s="1"/>
  <c r="D47" i="2"/>
  <c r="E62" i="4"/>
  <c r="E57" i="4"/>
  <c r="E52" i="4"/>
  <c r="E42" i="4"/>
  <c r="E65" i="4"/>
  <c r="E64" i="4" s="1"/>
  <c r="E26" i="4" l="1"/>
  <c r="E25" i="4" s="1"/>
  <c r="E60" i="4"/>
  <c r="E59" i="4" s="1"/>
  <c r="E55" i="4"/>
  <c r="E54" i="4" s="1"/>
  <c r="E50" i="4"/>
  <c r="E49" i="4" s="1"/>
  <c r="E45" i="4"/>
  <c r="E44" i="4" s="1"/>
  <c r="E40" i="4"/>
  <c r="E39" i="4" s="1"/>
  <c r="E35" i="4"/>
  <c r="E34" i="4" s="1"/>
  <c r="E21" i="4"/>
  <c r="E20" i="4" s="1"/>
  <c r="E30" i="4"/>
  <c r="E29" i="4" s="1"/>
  <c r="E17" i="4"/>
  <c r="E82" i="4" l="1"/>
  <c r="E81" i="4" s="1"/>
  <c r="E79" i="4" s="1"/>
  <c r="E77" i="4" s="1"/>
  <c r="E16" i="4"/>
  <c r="E15" i="4" s="1"/>
  <c r="E13" i="4" s="1"/>
  <c r="E11" i="4" s="1"/>
  <c r="E9" i="4" s="1"/>
</calcChain>
</file>

<file path=xl/sharedStrings.xml><?xml version="1.0" encoding="utf-8"?>
<sst xmlns="http://schemas.openxmlformats.org/spreadsheetml/2006/main" count="615" uniqueCount="206">
  <si>
    <t>ՀՀ կառավարության 2018 թվականի</t>
  </si>
  <si>
    <t xml:space="preserve"> № ------------  -Ն որոշման </t>
  </si>
  <si>
    <t>Գերատեսչության կողմից իրականացվող քաղաքականության միջոցառումների ծրագրային խմբավորումը</t>
  </si>
  <si>
    <t>Ծրագրային դասիչը</t>
  </si>
  <si>
    <t>Գործառական դասիչը</t>
  </si>
  <si>
    <t>Ծրագիր/Քաղաքականության միջոցառում</t>
  </si>
  <si>
    <t xml:space="preserve">2018 թ. բյուջե </t>
  </si>
  <si>
    <t>Ծրագիրը</t>
  </si>
  <si>
    <t>Միջոցառումը</t>
  </si>
  <si>
    <t>(Բաժին/Խումբ/Դաս)</t>
  </si>
  <si>
    <t>(հազար դրամ)</t>
  </si>
  <si>
    <t>ԾՐԱԳԻՐ</t>
  </si>
  <si>
    <t>Մեծ նվաճումների սպորտի ծրագիր</t>
  </si>
  <si>
    <t>Ծրագրի նկարագրությունը</t>
  </si>
  <si>
    <t>Վերջնական արդյունքի նկարագրությունը</t>
  </si>
  <si>
    <t>ՀՀ մարզիկների մասնակցություն օլիմպիական խաղերին</t>
  </si>
  <si>
    <t>Քաղաքականության միջոցառումներ. Ծառայություններ</t>
  </si>
  <si>
    <t>08.01.01</t>
  </si>
  <si>
    <t>Մատուցվող ծառայության նկարագրությունը</t>
  </si>
  <si>
    <t>Ծառայություն մատուցողի անվանումը</t>
  </si>
  <si>
    <t>Չափորոշիչներ</t>
  </si>
  <si>
    <t>Ցուցանիշների փոփոխությունը (ավելացումները նշված են դրական նշանով)</t>
  </si>
  <si>
    <t xml:space="preserve">Ոչ ֆինանսական ցուցանիշներ </t>
  </si>
  <si>
    <t xml:space="preserve">Ֆինանսական ցուցանիշներ </t>
  </si>
  <si>
    <t>Տարի</t>
  </si>
  <si>
    <t xml:space="preserve">ՄԱՍ Գ: Մարմնի ղեկավարի պատասխանատվության ներքո իրականացվող քաղաքականության միջոցառումների և ֆինանսական կառավարման արդյունքների ցուցանիշները </t>
  </si>
  <si>
    <t>1. Քաղաքականության միջոցառումներ</t>
  </si>
  <si>
    <t>1.1 Ծառայություններ</t>
  </si>
  <si>
    <t>Անվանումը՝</t>
  </si>
  <si>
    <t>Նկարագրություն</t>
  </si>
  <si>
    <t>Քանակական</t>
  </si>
  <si>
    <t>Միջոցառումների թիվը</t>
  </si>
  <si>
    <t>Որակական</t>
  </si>
  <si>
    <t>Մշակված չէ</t>
  </si>
  <si>
    <t>X</t>
  </si>
  <si>
    <t>Ժամկետայնության</t>
  </si>
  <si>
    <t xml:space="preserve">Մատուցվող ծառայության վրա կատարվող ծախսը (հազար դրամ) </t>
  </si>
  <si>
    <t xml:space="preserve">Ծրագիրը (ծրագրերը), որի (որոնց) շրջանակներում իրականացվում է քաղաքականության միջոցառումը </t>
  </si>
  <si>
    <t>1041 Մեծ նվաճումների սպորտի ծրագիր</t>
  </si>
  <si>
    <t>«Հայաստանի վոլեյբոլի ֆեդերացիա» ՀԿ</t>
  </si>
  <si>
    <t>ԱԾ25</t>
  </si>
  <si>
    <t>ԱԾ 25</t>
  </si>
  <si>
    <t>Բաժին</t>
  </si>
  <si>
    <t xml:space="preserve">Խումբ </t>
  </si>
  <si>
    <t>Դաս</t>
  </si>
  <si>
    <t>Ցուցանիշների փոփոխությունները (ավելացումները նշված են դրական նշանով իսկ նվազեցումները` փակագծերում)</t>
  </si>
  <si>
    <t>ԸՆԴԱՄԵՆԸ ԾԱԽՍԵՐ</t>
  </si>
  <si>
    <t>այդ թվում</t>
  </si>
  <si>
    <t>01</t>
  </si>
  <si>
    <t>ՀԻՄՆԱԿԱՆ ԲԱԺԻՆՆԵՐԻՆ ՉԴԱՍՎՈՂ ՊԱՀՈՒՍՏԱՅԻՆ ՖՈՆԴԵՐ</t>
  </si>
  <si>
    <t>ՀՀ կառավարության և համայնքների պահուստային ֆոնդ</t>
  </si>
  <si>
    <t>ՀՀ կառավարության պահուստային ֆոնդ</t>
  </si>
  <si>
    <t>ՀՀ կառավարություն</t>
  </si>
  <si>
    <t xml:space="preserve">          Հավելված  №  3</t>
  </si>
  <si>
    <t xml:space="preserve">          Հավելված  №  1</t>
  </si>
  <si>
    <t>ՀՀ սպորտի և երիտասարդության հարցերի նախարարություն</t>
  </si>
  <si>
    <t>08</t>
  </si>
  <si>
    <t xml:space="preserve">Հանգստի և սպորտի ծառայություններ </t>
  </si>
  <si>
    <t>ՀԱՆԳԻՍՏ, ՄՇԱԿՈՒՅԹ ԵՎ ԿՐՈՆ</t>
  </si>
  <si>
    <t>Նվիրատվություններ այլ շահույթ չհետապնդող կազմակերպություններին</t>
  </si>
  <si>
    <t xml:space="preserve">«ՀԱՅԱՍՏԱՆԻ ՀԱՆՐԱՊԵՏՈՒԹՅԱՆ 2018 ԹՎԱԿԱՆԻ ՊԵՏԱԿԱՆ ԲՅՈՒՋԵԻ ՄԱՍԻՆ» ՀԱՅԱՍՏԱՆԻ ՀԱՆՐԱՊԵՏՈՒԹՅԱՆ ՕՐԵՆՔԻ № 1 ՀԱՎԵԼՎԱԾՈՒՄ ԿԱՏԱՐՎՈՂ ՎԵՐԱԲԱՇԽՈՒՄԸ ԵՎ ՀԱՅԱՍՏԱՆԻ  ՀԱՆՐԱՊԵՏՈՒԹՅԱՆ ԿԱՌԱՎԱՐՈՒԹՅԱՆ 2017 ԹՎԱԿԱՆԻ ԴԵԿՏԵՄԲԵՐԻ 28-Ի 
№ 1717-Ն ՈՐՈՇՄԱՆ № 5 ՀԱՎԵԼՎԱԾՈՒՄ ԿԱՏԱՐՎՈՂ ՓՈՓՈԽՈՒԹՅՈՒՆՆԵՐԸ ԵՎ ԼՐԱՑՈՒՄՆԵՐԸ
</t>
  </si>
  <si>
    <t xml:space="preserve">
ՀԱՅԱՍՏԱՆԻ ՀԱՆՐԱՊԵՏՈՒԹՅԱՆ ԿԱՌԱՎԱՐՈՒԹՅԱՆ 2017 ԹՎԱԿԱՆԻ ԴԵԿՏԵՄԲԵՐԻ 28-Ի № 1717-Ն ՈՐՈՇՄԱՆ №  11 ՀԱՎԵԼՎԱԾԻ № 12 ԱՂՅՈՒՍԱԿՈՒՄ ԿԱՏԱՐՎՈՂ ՓՈՓՈԽՈՒԹՅՈՒՆԸ
</t>
  </si>
  <si>
    <t xml:space="preserve">ՀԱՅԱՍՏԱՆԻ ՀԱՆՐԱՊԵՏՈՒԹՅԱՆ ԿԱՌԱՎԱՐՈՒԹՅԱՆ 2017 ԹՎԱԿԱՆԻ ԴԵԿՏԵՄԲԵՐԻ 28-Ի № 1717-Ն ՈՐՈՇՄԱՆ
№ 11 ՀԱՎԵԼՎԱԾԻ № 11.22 ԱՂՅՈՒՍԱԿՈՒՄ ԿԱՏԱՐՎՈՂ ՓՈՓՈԽՈՒԹՅՈՒՆԸ
</t>
  </si>
  <si>
    <t xml:space="preserve">«04.Նախազորակոչային և զորակոչային տարիքի երիտասարդության հանրապետական ռազմամարզական խաղերի անցկացում» </t>
  </si>
  <si>
    <t>Ընդհանուր բնույթի այլ ծառայություններ</t>
  </si>
  <si>
    <t xml:space="preserve">«24.ՀՀ գյուղական մարզական խաղերի անցկացում» </t>
  </si>
  <si>
    <t xml:space="preserve">«26. Պետական մարմինների աշխատակիցների միջև հրաձգության հանրապետական մրցույթի անցկացում» </t>
  </si>
  <si>
    <t xml:space="preserve">«08.Հաշմանդամային սպորտին առնչվող ծառայություններ» </t>
  </si>
  <si>
    <t>ԱԾ02</t>
  </si>
  <si>
    <t>«Լավագույն մարզական ընտանիք» մրցույթի անցկացում»</t>
  </si>
  <si>
    <t>1163 Մանկապատանեկան և մասսայական սպորտի ծրագիր</t>
  </si>
  <si>
    <t>Բնակչության առողջության ամրապնդում, անհատի ներդաշնակ զարգացում, առողջ ապրելակերպի ապահովում</t>
  </si>
  <si>
    <t>«Գնումների մասին» ՀՀ օրենքի համաձայն ընտրված կազմակերպություն</t>
  </si>
  <si>
    <t>ԱԾ04</t>
  </si>
  <si>
    <t>Նախազորակոչային և զորակոչային տարիքի երիտասարդության հանրապետական ռազմամարզական խաղերի անցկացում</t>
  </si>
  <si>
    <t>Նախազորակոչային և զորակոչային տարիքի երիտասարդության հանրապետական ռազմամարզական խաղերի կազմակերպում և անցկացում</t>
  </si>
  <si>
    <t xml:space="preserve">Մրցույթի մասնակից ընտանիքների թիվը </t>
  </si>
  <si>
    <t>Մրցաձևերի թիվը</t>
  </si>
  <si>
    <t>Մասնակիցների թիվը</t>
  </si>
  <si>
    <t>ԱԾ06</t>
  </si>
  <si>
    <t>Մարզաձևերի թիվը</t>
  </si>
  <si>
    <t>Հաշմանդամային մարզիկների թիվը</t>
  </si>
  <si>
    <t>«Հաշմանդամություն ունեցող լավագույն մարզիկ» մրցույթի անցկացում»</t>
  </si>
  <si>
    <t>ԱԾ07</t>
  </si>
  <si>
    <t>«Լավագույն մարզական նախադպրոցական հաստատություն» մրցույթի անցկացում</t>
  </si>
  <si>
    <t>ՀՀ Նախագահի մրցանակի համար «Լավագույն մարզական նախադպրոցական հաստատություն» մրցույթի անցկացում</t>
  </si>
  <si>
    <t>ՀՀ Նախագահի մրցանակի համար «Հաշմանդամություն ունեցող լավագույն մարզիկ» մրցույթի անցկացում</t>
  </si>
  <si>
    <t>Նախադպրոցական հիմնարկների թիվը</t>
  </si>
  <si>
    <t>ԱԾ08</t>
  </si>
  <si>
    <t>«Երեխաների խնամքի և պաշտպանության լավագույն մարզական հաստատություն» մրցույթի անցկացում</t>
  </si>
  <si>
    <t>«Երեխաների խնամքի և պաշտպանության լավագույն մարզական հաստատություն» մրցույթի խաղերի կազմակերպում և անցկացում</t>
  </si>
  <si>
    <t>Հաստատությունների թիվը</t>
  </si>
  <si>
    <t>Հանրապետական ուսանողական մարզական խաղերի անցկացում</t>
  </si>
  <si>
    <t>Հանրապետական ուսանողական մարզական խաղերի կազմակերպում և անցկացում</t>
  </si>
  <si>
    <t>ԱԾ09</t>
  </si>
  <si>
    <t>ԱԾ11</t>
  </si>
  <si>
    <t xml:space="preserve">«23.ՀՀ մարզերի, Երևան քաղաքի և ԼՂՀ հանրակրթական դպրոցների 1-3-րդ և 4-7-րդ դասարանների աշակերտների միջև «Սպորտլանդիա» մարզական միջոցառման անցկացում» </t>
  </si>
  <si>
    <t>ՀՀ մարզերի, Երևան քաղաքի և ԼՂՀ հանրակրթական դպրոցների 1-3-րդ և 4-7-րդ դասարանների աշակերտների միջև «Սպորտլանդիա» մարզական միջոցառման անցկացում</t>
  </si>
  <si>
    <t>ՀՀ մարզերի, Երևան քաղաքի և ԱՀ-ի հանրակրթական դպրոցների 1-3-րդ և 4-7-րդ դասարանների աշակերտների միջև «Սպորտլանդիա» մարզական միջոցառման կազմակերպում և անցկացում</t>
  </si>
  <si>
    <t>Վարժությունների քանակը</t>
  </si>
  <si>
    <t>ԱԾ12</t>
  </si>
  <si>
    <t>ՀՀ գյուղական մարզական խաղերի անցկացում</t>
  </si>
  <si>
    <t>ՀՀ գյուղական մարզական խաղերի կազմակերպում և անցկացում</t>
  </si>
  <si>
    <t>ԱԾ13</t>
  </si>
  <si>
    <t>Պետական մարմինների աշխատակիցների միջև հրաձգության հանրապետական մրցույթի անցկացում</t>
  </si>
  <si>
    <t>Պետական մարմինների աշխատակիցների միջև հրաձգության հանրապետական մրցույթի կազմակերպում և անցկացում</t>
  </si>
  <si>
    <t>ԱԾ14</t>
  </si>
  <si>
    <t>Տարեցների հանրապետական խաղերի անցկացում</t>
  </si>
  <si>
    <t>Տարեցների հանրապետական խաղերի կազմակերպում և անցկացում</t>
  </si>
  <si>
    <t>ԱԾ05</t>
  </si>
  <si>
    <t>Հաշմանդամային սպորտին առնչվող ծառայություններ</t>
  </si>
  <si>
    <t>Հաշմանդամային մարզական հասարակական կազմակերպությունների կողմից ՀՀ առաջնություններին և միջազգային միջոցառումներին մասնակցության ապահովման համար մարզիկների նախապատրաստում և առաջնությունների անցկացում</t>
  </si>
  <si>
    <t>ԱԾ 05</t>
  </si>
  <si>
    <t>ՀՀ առաջնություններին և միջազգային միջոցառումներին մասնակցության ապահովման համար մարզիկների նախապատրաստում և առաջնությունների անցկացում</t>
  </si>
  <si>
    <t>«Հայաստանի ազգային պարալիմպիկ կոմիտե», «Հայաստանի կույրերի միավորում», «Խուլերի հայկական սպորտային կոմիտե», «Հայկական հատուկ օլիմպիադաներ» ՀԿ-ներ</t>
  </si>
  <si>
    <t>ԱԾ 02</t>
  </si>
  <si>
    <t>ԱԾ 04</t>
  </si>
  <si>
    <t>ԱԾ 06</t>
  </si>
  <si>
    <t>ԱԾ 07</t>
  </si>
  <si>
    <t>ԱԾ 08</t>
  </si>
  <si>
    <t>ԱԾ 09</t>
  </si>
  <si>
    <t>ԱԾ 11</t>
  </si>
  <si>
    <t>ԱԾ 12</t>
  </si>
  <si>
    <t>ԱԾ 13</t>
  </si>
  <si>
    <t>ԱԾ 14</t>
  </si>
  <si>
    <t>Մանկապատանեկան և մասսայական սպորտի ծրագիր</t>
  </si>
  <si>
    <t>Գնման առարկայի</t>
  </si>
  <si>
    <t>Կոդը</t>
  </si>
  <si>
    <t>Անվանումը</t>
  </si>
  <si>
    <t>Գնման ձևը</t>
  </si>
  <si>
    <t>Չափման միավորը</t>
  </si>
  <si>
    <t>Միավորի գինը (դրամ)</t>
  </si>
  <si>
    <t>Քանակը</t>
  </si>
  <si>
    <t>Դաս N 01</t>
  </si>
  <si>
    <t>Խումբ N 01</t>
  </si>
  <si>
    <t xml:space="preserve">          Հավելված  №  4</t>
  </si>
  <si>
    <t xml:space="preserve">ՀՀ սպորտի և երիտասարդության հարցերի նախարարություն </t>
  </si>
  <si>
    <t>Բաժին N 08</t>
  </si>
  <si>
    <t>Հանգստի և սպորտի ծառայություններ</t>
  </si>
  <si>
    <t>ՄԱՍ III. ԾԱՌԱՅՈՒԹՅՈՒՆՆԵՐ</t>
  </si>
  <si>
    <t>92621110-1</t>
  </si>
  <si>
    <t>ԳՀ</t>
  </si>
  <si>
    <t>8.Հանրապետական ուսանողական մարզական խաղերի անցկացում»</t>
  </si>
  <si>
    <t xml:space="preserve">11.ՀՀ գյուղական մարզական խաղերի անցկացում» </t>
  </si>
  <si>
    <t xml:space="preserve"> ՀԱՅԱՍՏԱՆԻ ՀԱՆՐԱՊԵՏՈՒԹՅԱՆ ԿԱՌԱՎԱՐՈՒԹՅԱՆ 2017 ԹՎԱԿԱՆԻ ԴԵԿՏԵՄԲԵՐԻ 28-Ի № 1717-Ն ՈՐՈՇՄԱՆ №  12 ՀԱՎԵԼՎԱԾՈՒՄ ԿԱՏԱՐՎՈՂ ՓՈՓՈԽՈՒԹՅՈՒՆԸ
</t>
  </si>
  <si>
    <t>1.2 Տրանսֆերտներ</t>
  </si>
  <si>
    <t>ԾՏ17</t>
  </si>
  <si>
    <t>Միջին մասնագիտական կրթության նպաստների տրամադրում (սպորտի և երիտասարդության ոլորտ)</t>
  </si>
  <si>
    <t>Միջին մասնագիտական կրթության ոլորտում ուսանողներ</t>
  </si>
  <si>
    <t>Շահառուների քանակը</t>
  </si>
  <si>
    <t>Գումարը (հազար դրամ)</t>
  </si>
  <si>
    <t>Տրանսֆերտի վճարման հաճախականությունը</t>
  </si>
  <si>
    <t>ամսական</t>
  </si>
  <si>
    <t>1045 Նախնական (արհեստագործական) և միջին մասնագիտական կրթության ծրագիր</t>
  </si>
  <si>
    <t>Շահառուների ընտրության չափանիշները</t>
  </si>
  <si>
    <t>Միջին մասնագիտական կրթությունստացող ուսանողներ</t>
  </si>
  <si>
    <t xml:space="preserve">          Հավելված  №  5</t>
  </si>
  <si>
    <t xml:space="preserve"> </t>
  </si>
  <si>
    <t xml:space="preserve">          Հավելված  №  2</t>
  </si>
  <si>
    <t>Ծախսային ծրագիրը կատարող ՀՀ պետական կառավարման մարմինների և պետական աջակցություն ստացող իրավաբանական անձ հանդիսացող սուբյեկտների անվանումները</t>
  </si>
  <si>
    <t>«Հայաստանի կույրերի միավորում» ՀԿ</t>
  </si>
  <si>
    <t>«Խուլերի հայկական սպորտային կոմիտե» ՀԿ</t>
  </si>
  <si>
    <t xml:space="preserve">«01. Միջին մասնագիտական կրթության գծով ուսանողական նպաստների տրամադրում» </t>
  </si>
  <si>
    <t>Այլ նպաստներ բյուջեից</t>
  </si>
  <si>
    <t>09.03.02</t>
  </si>
  <si>
    <t>Նախնական (արհեստագործական) և միջին մասնագիտական կրթության ծրագիր</t>
  </si>
  <si>
    <t>Նախնական մասնագիտական (արհեստագործական) և միջին մասնագիտական կրթության ծառայությունների մատուցում</t>
  </si>
  <si>
    <t>Աշխատաշուկայի արդի պահանջներին համապատասխան տեխնիկական հմտություններ և կարողություններ, ինչպես նաև միջին մասնագիտական որակավորում ունեցող մասնագետների պատրաստում</t>
  </si>
  <si>
    <t>Քաղաքականության միջոցառումներ. Տրասնֆերտներ</t>
  </si>
  <si>
    <t>ԾՏ17 05</t>
  </si>
  <si>
    <t>Միջին մասնագիտական կրթության գծով ուսանողական նպաստների տրամադրում</t>
  </si>
  <si>
    <t>Տրանսֆերտի նկարագրությունը</t>
  </si>
  <si>
    <t>09</t>
  </si>
  <si>
    <t>03</t>
  </si>
  <si>
    <t>02</t>
  </si>
  <si>
    <t>ԿՐԹՈՒԹՅՈՒՆ</t>
  </si>
  <si>
    <t>Նախնական մասնագիտական (արհեստագործական) և միջին մասնագիտական կրթություն</t>
  </si>
  <si>
    <t>Միջին մասնագիտական կրթություն</t>
  </si>
  <si>
    <t xml:space="preserve">Բյուջետային ծախսերի գործառնական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</si>
  <si>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Կրթական, մշակութային և սպորտային նպաստներ բյուջեից</t>
  </si>
  <si>
    <t xml:space="preserve">«07.«Լավագույն մարզական ընտանիք» մրցույթի անցկացում» </t>
  </si>
  <si>
    <t xml:space="preserve">«18.«Հաշմանդամություն ունեցող լավագույն մարզիկ» մրցույթի անցկացում» </t>
  </si>
  <si>
    <t xml:space="preserve">«19.«Լավագույն մարզական նախադպրոցական հաստատություն» մրցույթի անցկացում» </t>
  </si>
  <si>
    <t>Կրթական,  մշակութային և սպորտային նպաստներ բյուջեից</t>
  </si>
  <si>
    <t xml:space="preserve">«25. Տարեցների հանրապետական խաղերի անցկացում» </t>
  </si>
  <si>
    <t>այդ թվում՝</t>
  </si>
  <si>
    <t>«Լավագույն մարզական ընտանիք» մրցույթի անցկացում</t>
  </si>
  <si>
    <t>2018 թվականի դեկտեմբերի 13-16-ը Հայաստանի Հանրապետության մայրաքաղաք Երևանում  վոլեյբոլի մինչև 15 տարեկան պատանիների արևելաեվրոպական երկրների առաջնության անցկացման ապահովում</t>
  </si>
  <si>
    <t>Ֆիզիկական կուլտուրայի և սպորտի քարոզչության և առողջ ապրելակերպի արմատավորման ուղղված միջոցառումների իրականացում, հանրապետական մակարդակով տարբեր մարզական խաղերի և փառատոների կազմակերպում և անցկացում</t>
  </si>
  <si>
    <t>2018 թվականի դեկտեմբերի 13-16-ը Հայաստանի Հանրապետության մայրաքաղաք Երևանում վոլեյբոլի մինչև 15 տարեկան պատանիների արևելաեվրոպական երկրների առաջնության անցկացման ապահովում</t>
  </si>
  <si>
    <t>3. «Լավագույն մարզական ընտանիք» մրցույթի անցկացում</t>
  </si>
  <si>
    <t>5. «Հաշմանդամություն ունեցող լավագույն մարզիկ» մրցույթի անցկացում</t>
  </si>
  <si>
    <t>6. «Լավագույն մարզական նախադպրոցական հաստատություն» մրցույթի անցկացում</t>
  </si>
  <si>
    <t>7. «Երեխաների խնամքի և պաշտպանության լավագույն մարզական հաստատություն» մրցույթի անցկացում</t>
  </si>
  <si>
    <t xml:space="preserve">10. ՀՀ մարզերի, Երևան քաղաքի և ԼՂՀ հանրակրթական դպրոցների 1-3-րդ և 4-7-րդ դասարանների աշակերտների միջև «Սպորտլանդիա» մարզական միջոցառման անցկացում» </t>
  </si>
  <si>
    <t>սպորտային միջոցառումների կազմակերպման ծառայություններ</t>
  </si>
  <si>
    <t xml:space="preserve">12. Տարեցների հանրապետական խաղերի անցկացում </t>
  </si>
  <si>
    <t xml:space="preserve">13. Պետական մարմինների աշխատակիցների միջև հրաձգության հանրապետական մրցույթի անցկացում </t>
  </si>
  <si>
    <t>Գումարը (հազար դրամով), ցուցանիշների փոփոխությունները (ավելացումները նշված են դրական նշանով)</t>
  </si>
  <si>
    <t>«Հայաստանի Հանրապետության 2018 թվականի պետական բյուջեի մասին» ՀՀ օրենքի  № 1 հավելվածի № 21-1 աղյուսակում կատարվող փոփոխությունը</t>
  </si>
  <si>
    <t>01. ՀՀ կառավարության պահուստային ֆոնդ</t>
  </si>
  <si>
    <t xml:space="preserve">«20. «Երեխաների խնամքի և պաշտպանության լավագույն մարզական հաստատություն» մրցույթի անցկացում» </t>
  </si>
  <si>
    <t xml:space="preserve">«21. Հանրապետական ուսանողական մարզական խաղերի անցկացում» </t>
  </si>
  <si>
    <t>ՀՀ Նախագահի մրցանակի համար «Լավագույն մարզական ընտանիք» մրցույթի անցկացում</t>
  </si>
  <si>
    <t>դրամ</t>
  </si>
  <si>
    <t>հազար դրամ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</si>
</sst>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_);\(0.0\)"/>
    <numFmt numFmtId="165" formatCode="#,##0.0_);\(#,##0.0\)"/>
    <numFmt numFmtId="166" formatCode="0.0"/>
    <numFmt numFmtId="167" formatCode="0_);\(0\)"/>
  </numFmts>
  <fonts count="19" x14ac:knownFonts="1">
    <font>
      <sz val="11"/>
      <color theme="1"/>
      <name val="Calibri"/>
      <family val="2"/>
      <scheme val="minor"/>
    </font>
    <font>
      <sz val="10"/>
      <name val="GHEA Grapalat"/>
      <family val="3"/>
    </font>
    <font>
      <i/>
      <sz val="10"/>
      <name val="GHEA Grapalat"/>
      <family val="3"/>
    </font>
    <font>
      <sz val="11"/>
      <color indexed="8"/>
      <name val="Times Armenian"/>
      <family val="2"/>
    </font>
    <font>
      <sz val="10"/>
      <name val="Arial Armenian"/>
      <family val="2"/>
    </font>
    <font>
      <b/>
      <sz val="9"/>
      <name val="GHEA Grapalat"/>
      <family val="3"/>
    </font>
    <font>
      <sz val="9"/>
      <name val="GHEA Grapalat"/>
      <family val="3"/>
    </font>
    <font>
      <u/>
      <sz val="9"/>
      <name val="GHEA Grapalat"/>
      <family val="3"/>
    </font>
    <font>
      <b/>
      <sz val="10"/>
      <name val="GHEA Grapalat"/>
      <family val="3"/>
    </font>
    <font>
      <u/>
      <sz val="10"/>
      <name val="GHEA Grapalat"/>
      <family val="3"/>
    </font>
    <font>
      <sz val="8"/>
      <name val="GHEA Grapalat"/>
      <family val="3"/>
    </font>
    <font>
      <sz val="11"/>
      <name val="GHEA Grapalat"/>
      <family val="3"/>
    </font>
    <font>
      <sz val="10"/>
      <name val="Arial"/>
    </font>
    <font>
      <b/>
      <i/>
      <sz val="10"/>
      <name val="GHEA Grapalat"/>
      <family val="3"/>
    </font>
    <font>
      <sz val="10"/>
      <name val="Arial"/>
      <family val="2"/>
    </font>
    <font>
      <sz val="8"/>
      <color rgb="FFFF0000"/>
      <name val="GHEA Grapalat"/>
      <family val="3"/>
    </font>
    <font>
      <i/>
      <sz val="9"/>
      <name val="GHEA Grapalat"/>
      <family val="3"/>
    </font>
    <font>
      <sz val="11"/>
      <name val="Calibri"/>
      <family val="2"/>
      <scheme val="minor"/>
    </font>
    <font>
      <b/>
      <sz val="8"/>
      <name val="GHEA Grapalat"/>
      <family val="3"/>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3" fillId="0" borderId="0"/>
    <xf numFmtId="0" fontId="4" fillId="0" borderId="0"/>
    <xf numFmtId="0" fontId="12" fillId="0" borderId="0"/>
    <xf numFmtId="0" fontId="14" fillId="0" borderId="0"/>
    <xf numFmtId="0" fontId="14" fillId="0" borderId="0"/>
  </cellStyleXfs>
  <cellXfs count="154">
    <xf numFmtId="0" fontId="0" fillId="0" borderId="0" xfId="0"/>
    <xf numFmtId="0" fontId="1" fillId="0" borderId="0" xfId="0" applyFont="1" applyFill="1"/>
    <xf numFmtId="0" fontId="1" fillId="0" borderId="0" xfId="0" applyFont="1" applyFill="1" applyBorder="1" applyAlignment="1">
      <alignment horizontal="centerContinuous"/>
    </xf>
    <xf numFmtId="0" fontId="1" fillId="0" borderId="0" xfId="0" applyFont="1" applyFill="1" applyAlignment="1">
      <alignment horizontal="centerContinuous"/>
    </xf>
    <xf numFmtId="0" fontId="5" fillId="3" borderId="2" xfId="2" applyFont="1" applyFill="1" applyBorder="1" applyAlignment="1">
      <alignment horizontal="center" wrapText="1"/>
    </xf>
    <xf numFmtId="0" fontId="6" fillId="0" borderId="2" xfId="2" applyFont="1" applyBorder="1" applyAlignment="1">
      <alignment wrapText="1"/>
    </xf>
    <xf numFmtId="0" fontId="7" fillId="0" borderId="2" xfId="2" applyFont="1" applyBorder="1" applyAlignment="1">
      <alignment horizontal="left" wrapText="1" indent="1"/>
    </xf>
    <xf numFmtId="0" fontId="6" fillId="0" borderId="2" xfId="2" applyFont="1" applyBorder="1" applyAlignment="1">
      <alignment horizontal="left" wrapText="1" indent="1"/>
    </xf>
    <xf numFmtId="0" fontId="6" fillId="0" borderId="2" xfId="2" applyFont="1" applyBorder="1" applyAlignment="1">
      <alignment vertical="top" wrapText="1"/>
    </xf>
    <xf numFmtId="0" fontId="1" fillId="0" borderId="0" xfId="0" applyFont="1" applyFill="1" applyBorder="1"/>
    <xf numFmtId="0" fontId="1" fillId="0" borderId="3" xfId="0" applyFont="1" applyFill="1" applyBorder="1" applyAlignment="1">
      <alignment horizontal="center" vertical="center" wrapText="1"/>
    </xf>
    <xf numFmtId="0" fontId="8" fillId="0" borderId="4" xfId="0" applyFont="1" applyFill="1" applyBorder="1" applyAlignment="1">
      <alignment horizontal="center" vertical="center"/>
    </xf>
    <xf numFmtId="0" fontId="1" fillId="0" borderId="14" xfId="0" applyFont="1" applyFill="1" applyBorder="1"/>
    <xf numFmtId="0" fontId="1" fillId="0" borderId="16" xfId="0" applyFont="1" applyFill="1" applyBorder="1"/>
    <xf numFmtId="0" fontId="1" fillId="0" borderId="17" xfId="0" applyFont="1" applyFill="1" applyBorder="1"/>
    <xf numFmtId="0" fontId="6" fillId="0" borderId="19" xfId="0" applyFont="1" applyFill="1" applyBorder="1" applyAlignment="1">
      <alignment horizontal="center" wrapText="1"/>
    </xf>
    <xf numFmtId="0" fontId="6" fillId="0" borderId="20" xfId="0" applyFont="1" applyFill="1" applyBorder="1" applyAlignment="1">
      <alignment horizontal="center" wrapText="1"/>
    </xf>
    <xf numFmtId="0" fontId="1" fillId="0" borderId="9" xfId="0" applyFont="1" applyFill="1" applyBorder="1" applyAlignment="1">
      <alignment wrapText="1"/>
    </xf>
    <xf numFmtId="0" fontId="1" fillId="0" borderId="2" xfId="0" applyFont="1" applyFill="1" applyBorder="1"/>
    <xf numFmtId="0" fontId="1" fillId="0" borderId="4" xfId="0" applyFont="1" applyFill="1" applyBorder="1" applyAlignment="1">
      <alignment wrapText="1"/>
    </xf>
    <xf numFmtId="0" fontId="1" fillId="0" borderId="9" xfId="0" applyFont="1" applyFill="1" applyBorder="1" applyAlignment="1">
      <alignment horizontal="center" vertical="center" wrapText="1"/>
    </xf>
    <xf numFmtId="0" fontId="1" fillId="0" borderId="2" xfId="0" applyFont="1" applyFill="1" applyBorder="1" applyAlignment="1">
      <alignment horizontal="center" vertical="center"/>
    </xf>
    <xf numFmtId="0" fontId="8" fillId="0" borderId="2" xfId="0" applyFont="1" applyFill="1" applyBorder="1" applyAlignment="1">
      <alignment horizontal="center" wrapText="1"/>
    </xf>
    <xf numFmtId="0" fontId="1" fillId="0" borderId="2" xfId="0" applyFont="1" applyFill="1" applyBorder="1" applyAlignment="1">
      <alignment wrapText="1"/>
    </xf>
    <xf numFmtId="49" fontId="8" fillId="0" borderId="2" xfId="0" applyNumberFormat="1" applyFont="1" applyFill="1" applyBorder="1" applyAlignment="1">
      <alignment horizontal="center"/>
    </xf>
    <xf numFmtId="0" fontId="10" fillId="0" borderId="0" xfId="0" applyFont="1" applyFill="1"/>
    <xf numFmtId="164" fontId="8" fillId="0" borderId="2" xfId="0" applyNumberFormat="1" applyFont="1" applyFill="1" applyBorder="1" applyAlignment="1">
      <alignment horizontal="right"/>
    </xf>
    <xf numFmtId="0" fontId="1" fillId="0" borderId="0" xfId="0" applyFont="1" applyFill="1" applyBorder="1" applyAlignment="1">
      <alignment wrapText="1"/>
    </xf>
    <xf numFmtId="0" fontId="2" fillId="0" borderId="0" xfId="0" applyFont="1" applyFill="1" applyBorder="1" applyAlignment="1">
      <alignment horizontal="right"/>
    </xf>
    <xf numFmtId="0" fontId="8" fillId="0" borderId="0" xfId="0" applyFont="1" applyFill="1"/>
    <xf numFmtId="0" fontId="8" fillId="0" borderId="2" xfId="0" applyFont="1" applyBorder="1" applyAlignment="1">
      <alignment horizontal="center" vertical="center" wrapText="1"/>
    </xf>
    <xf numFmtId="164" fontId="8" fillId="0" borderId="2"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66" fontId="8" fillId="0" borderId="2" xfId="0" applyNumberFormat="1" applyFont="1" applyFill="1" applyBorder="1" applyAlignment="1">
      <alignment horizontal="center" vertical="center" wrapText="1"/>
    </xf>
    <xf numFmtId="167" fontId="8" fillId="0" borderId="2" xfId="0" applyNumberFormat="1" applyFont="1" applyFill="1" applyBorder="1" applyAlignment="1">
      <alignment horizontal="center" vertical="center" wrapText="1"/>
    </xf>
    <xf numFmtId="164" fontId="10" fillId="0" borderId="0" xfId="0" applyNumberFormat="1" applyFont="1" applyFill="1"/>
    <xf numFmtId="165" fontId="1" fillId="0" borderId="2" xfId="0" applyNumberFormat="1" applyFont="1" applyFill="1" applyBorder="1"/>
    <xf numFmtId="0" fontId="2" fillId="0" borderId="0" xfId="0" applyFont="1" applyFill="1" applyBorder="1" applyAlignment="1">
      <alignment horizontal="right"/>
    </xf>
    <xf numFmtId="0" fontId="1" fillId="4" borderId="0" xfId="3" applyFont="1" applyFill="1" applyAlignment="1">
      <alignment vertical="center"/>
    </xf>
    <xf numFmtId="0" fontId="13" fillId="4" borderId="2" xfId="4" applyFont="1" applyFill="1" applyBorder="1" applyAlignment="1">
      <alignment horizontal="center" vertical="center" wrapText="1"/>
    </xf>
    <xf numFmtId="0" fontId="1" fillId="4" borderId="2" xfId="5" applyFont="1" applyFill="1" applyBorder="1" applyAlignment="1">
      <alignment horizontal="left" vertical="center" wrapText="1"/>
    </xf>
    <xf numFmtId="0" fontId="1" fillId="4" borderId="0" xfId="3" applyFont="1" applyFill="1" applyAlignment="1">
      <alignment vertical="center" wrapText="1"/>
    </xf>
    <xf numFmtId="0" fontId="1" fillId="4" borderId="0" xfId="3" applyFont="1" applyFill="1" applyAlignment="1">
      <alignment horizontal="left" vertical="center" wrapText="1"/>
    </xf>
    <xf numFmtId="0" fontId="1" fillId="4" borderId="0" xfId="3" applyFont="1" applyFill="1" applyAlignment="1">
      <alignment horizontal="center" vertical="center" wrapText="1"/>
    </xf>
    <xf numFmtId="0" fontId="8" fillId="4" borderId="24" xfId="3" applyFont="1" applyFill="1" applyBorder="1" applyAlignment="1">
      <alignment horizontal="center" vertical="center" wrapText="1"/>
    </xf>
    <xf numFmtId="0" fontId="11" fillId="4" borderId="0" xfId="3" applyNumberFormat="1" applyFont="1" applyFill="1" applyBorder="1" applyAlignment="1">
      <alignment vertical="center" wrapText="1"/>
    </xf>
    <xf numFmtId="0" fontId="2" fillId="0" borderId="0" xfId="0" applyFont="1" applyFill="1" applyBorder="1" applyAlignment="1">
      <alignment wrapText="1"/>
    </xf>
    <xf numFmtId="164" fontId="13" fillId="4" borderId="2" xfId="4" applyNumberFormat="1" applyFont="1" applyFill="1" applyBorder="1" applyAlignment="1">
      <alignment horizontal="center" vertical="center" wrapText="1"/>
    </xf>
    <xf numFmtId="164" fontId="13" fillId="4" borderId="2" xfId="3" applyNumberFormat="1" applyFont="1" applyFill="1" applyBorder="1" applyAlignment="1">
      <alignment horizontal="center" vertical="center" wrapText="1"/>
    </xf>
    <xf numFmtId="164" fontId="1" fillId="4" borderId="2" xfId="3" applyNumberFormat="1" applyFont="1" applyFill="1" applyBorder="1" applyAlignment="1">
      <alignment horizontal="center" vertical="center" wrapText="1"/>
    </xf>
    <xf numFmtId="0" fontId="6" fillId="0" borderId="2" xfId="2" applyFont="1" applyFill="1" applyBorder="1" applyAlignment="1">
      <alignment horizontal="left" wrapText="1" indent="1"/>
    </xf>
    <xf numFmtId="0" fontId="7" fillId="0" borderId="2" xfId="2" applyFont="1" applyFill="1" applyBorder="1" applyAlignment="1">
      <alignment horizontal="left" wrapText="1" indent="1"/>
    </xf>
    <xf numFmtId="165" fontId="1" fillId="0" borderId="0" xfId="0" applyNumberFormat="1" applyFont="1" applyFill="1"/>
    <xf numFmtId="0" fontId="1" fillId="0" borderId="11" xfId="0" applyFont="1" applyFill="1" applyBorder="1" applyAlignment="1">
      <alignment horizontal="center" vertical="center" wrapText="1"/>
    </xf>
    <xf numFmtId="0" fontId="8" fillId="0" borderId="2" xfId="0" applyFont="1" applyFill="1" applyBorder="1" applyAlignment="1">
      <alignment horizontal="center"/>
    </xf>
    <xf numFmtId="0" fontId="8" fillId="0" borderId="2" xfId="0" applyFont="1" applyFill="1" applyBorder="1"/>
    <xf numFmtId="0" fontId="2" fillId="0" borderId="0" xfId="0" applyFont="1" applyFill="1" applyBorder="1" applyAlignment="1">
      <alignment horizontal="right"/>
    </xf>
    <xf numFmtId="0" fontId="1" fillId="0" borderId="2" xfId="0" applyFont="1" applyFill="1" applyBorder="1" applyAlignment="1">
      <alignment horizontal="center" vertical="center" wrapText="1"/>
    </xf>
    <xf numFmtId="0" fontId="1" fillId="0" borderId="0" xfId="0" applyFont="1" applyFill="1" applyBorder="1" applyAlignment="1">
      <alignment horizontal="center" wrapText="1"/>
    </xf>
    <xf numFmtId="0" fontId="1" fillId="0" borderId="19" xfId="0" applyFont="1" applyFill="1" applyBorder="1" applyAlignment="1">
      <alignment horizontal="left" wrapText="1"/>
    </xf>
    <xf numFmtId="0" fontId="1" fillId="0" borderId="21" xfId="0" applyFont="1" applyFill="1" applyBorder="1" applyAlignment="1">
      <alignment horizontal="left" wrapText="1"/>
    </xf>
    <xf numFmtId="0" fontId="5" fillId="3" borderId="2" xfId="2" applyFont="1" applyFill="1" applyBorder="1" applyAlignment="1">
      <alignment horizontal="left" wrapText="1"/>
    </xf>
    <xf numFmtId="0" fontId="5" fillId="2" borderId="2" xfId="2" applyFont="1" applyFill="1" applyBorder="1" applyAlignment="1">
      <alignment horizontal="center" wrapText="1"/>
    </xf>
    <xf numFmtId="0" fontId="5" fillId="2" borderId="3" xfId="2" applyFont="1" applyFill="1" applyBorder="1" applyAlignment="1">
      <alignment horizontal="center" wrapText="1"/>
    </xf>
    <xf numFmtId="0" fontId="8" fillId="0" borderId="2" xfId="0" applyFont="1" applyFill="1" applyBorder="1" applyAlignment="1">
      <alignment horizontal="center" vertical="center" wrapText="1"/>
    </xf>
    <xf numFmtId="164" fontId="15" fillId="0" borderId="0" xfId="0" applyNumberFormat="1" applyFont="1" applyFill="1"/>
    <xf numFmtId="0" fontId="16" fillId="4" borderId="2" xfId="3" applyFont="1" applyFill="1" applyBorder="1" applyAlignment="1">
      <alignment horizontal="center" vertical="center" wrapText="1"/>
    </xf>
    <xf numFmtId="0" fontId="2" fillId="4" borderId="2" xfId="3" applyFont="1" applyFill="1" applyBorder="1" applyAlignment="1">
      <alignment horizontal="center" vertical="center" wrapText="1"/>
    </xf>
    <xf numFmtId="0" fontId="17" fillId="0" borderId="0" xfId="0" applyFont="1" applyFill="1"/>
    <xf numFmtId="0" fontId="11" fillId="0" borderId="0" xfId="1" applyFont="1" applyAlignment="1">
      <alignment vertical="center" wrapText="1"/>
    </xf>
    <xf numFmtId="164" fontId="11" fillId="0" borderId="0" xfId="1" applyNumberFormat="1" applyFont="1" applyAlignment="1">
      <alignment vertical="center" wrapText="1"/>
    </xf>
    <xf numFmtId="0" fontId="11" fillId="0" borderId="0" xfId="1" applyFont="1" applyFill="1" applyAlignment="1">
      <alignment vertical="center" wrapText="1"/>
    </xf>
    <xf numFmtId="0" fontId="17" fillId="0" borderId="0" xfId="0" applyFont="1"/>
    <xf numFmtId="164" fontId="17" fillId="0" borderId="0" xfId="0" applyNumberFormat="1" applyFont="1"/>
    <xf numFmtId="0" fontId="2" fillId="0" borderId="0" xfId="0" applyFont="1" applyFill="1" applyBorder="1" applyAlignment="1">
      <alignment horizontal="right"/>
    </xf>
    <xf numFmtId="0" fontId="1" fillId="0" borderId="2" xfId="0" applyFont="1" applyFill="1" applyBorder="1" applyAlignment="1">
      <alignment horizontal="center" vertical="center" wrapText="1"/>
    </xf>
    <xf numFmtId="0" fontId="1" fillId="0" borderId="0" xfId="0" applyFont="1" applyFill="1" applyBorder="1" applyAlignment="1">
      <alignment horizontal="center" wrapText="1"/>
    </xf>
    <xf numFmtId="0" fontId="2" fillId="0" borderId="0" xfId="0" applyFont="1" applyFill="1" applyBorder="1" applyAlignment="1">
      <alignment horizontal="right" wrapText="1"/>
    </xf>
    <xf numFmtId="0" fontId="11" fillId="4" borderId="1" xfId="3" applyNumberFormat="1" applyFont="1" applyFill="1" applyBorder="1" applyAlignment="1">
      <alignment horizontal="center" vertical="center" wrapText="1"/>
    </xf>
    <xf numFmtId="0" fontId="9" fillId="0" borderId="4" xfId="0" applyFont="1" applyFill="1" applyBorder="1" applyAlignment="1">
      <alignment horizontal="left" vertical="top"/>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1" fillId="0" borderId="7" xfId="0" applyFont="1" applyFill="1" applyBorder="1" applyAlignment="1">
      <alignment horizontal="left" vertical="top"/>
    </xf>
    <xf numFmtId="0" fontId="1" fillId="0" borderId="0" xfId="0" applyFont="1" applyFill="1" applyBorder="1" applyAlignment="1">
      <alignment horizontal="left" vertical="top"/>
    </xf>
    <xf numFmtId="0" fontId="1" fillId="0" borderId="8" xfId="0" applyFont="1" applyFill="1" applyBorder="1" applyAlignment="1">
      <alignment horizontal="left" vertical="top"/>
    </xf>
    <xf numFmtId="0" fontId="9" fillId="0" borderId="12" xfId="0" applyFont="1" applyFill="1" applyBorder="1" applyAlignment="1">
      <alignment horizontal="left" vertical="top"/>
    </xf>
    <xf numFmtId="0" fontId="9" fillId="0" borderId="1" xfId="0" applyFont="1" applyFill="1" applyBorder="1" applyAlignment="1">
      <alignment horizontal="left" vertical="top"/>
    </xf>
    <xf numFmtId="0" fontId="9" fillId="0" borderId="13" xfId="0" applyFont="1" applyFill="1" applyBorder="1" applyAlignment="1">
      <alignment horizontal="left" vertical="top"/>
    </xf>
    <xf numFmtId="0" fontId="1" fillId="0" borderId="9" xfId="0" applyFont="1" applyFill="1" applyBorder="1" applyAlignment="1">
      <alignment horizontal="left" wrapText="1"/>
    </xf>
    <xf numFmtId="0" fontId="1" fillId="0" borderId="10" xfId="0" applyFont="1" applyFill="1" applyBorder="1" applyAlignment="1">
      <alignment horizontal="left" wrapText="1"/>
    </xf>
    <xf numFmtId="0" fontId="1" fillId="0" borderId="11" xfId="0" applyFont="1" applyFill="1" applyBorder="1" applyAlignment="1">
      <alignment horizontal="left" wrapText="1"/>
    </xf>
    <xf numFmtId="0" fontId="6" fillId="0" borderId="2" xfId="0" applyFont="1" applyFill="1" applyBorder="1" applyAlignment="1">
      <alignment horizontal="left" wrapText="1"/>
    </xf>
    <xf numFmtId="0" fontId="9" fillId="0" borderId="7" xfId="0" applyFont="1" applyFill="1" applyBorder="1" applyAlignment="1">
      <alignment horizontal="left" vertical="top"/>
    </xf>
    <xf numFmtId="0" fontId="9" fillId="0" borderId="0" xfId="0" applyFont="1" applyFill="1" applyBorder="1" applyAlignment="1">
      <alignment horizontal="left" vertical="top"/>
    </xf>
    <xf numFmtId="0" fontId="9" fillId="0" borderId="8" xfId="0" applyFont="1" applyFill="1" applyBorder="1" applyAlignment="1">
      <alignment horizontal="left" vertical="top"/>
    </xf>
    <xf numFmtId="0" fontId="1" fillId="0" borderId="12" xfId="0" applyFont="1" applyFill="1" applyBorder="1" applyAlignment="1">
      <alignment horizontal="left" wrapText="1"/>
    </xf>
    <xf numFmtId="0" fontId="1" fillId="0" borderId="1" xfId="0" applyFont="1" applyFill="1" applyBorder="1" applyAlignment="1">
      <alignment horizontal="left" wrapText="1"/>
    </xf>
    <xf numFmtId="0" fontId="1" fillId="0" borderId="13" xfId="0" applyFont="1" applyFill="1" applyBorder="1" applyAlignment="1">
      <alignment horizontal="left" wrapText="1"/>
    </xf>
    <xf numFmtId="0" fontId="9" fillId="0" borderId="15" xfId="0" applyFont="1" applyFill="1" applyBorder="1" applyAlignment="1">
      <alignment horizontal="left" wrapText="1"/>
    </xf>
    <xf numFmtId="0" fontId="9" fillId="0" borderId="5" xfId="0" applyFont="1" applyFill="1" applyBorder="1" applyAlignment="1">
      <alignment horizontal="left" wrapText="1"/>
    </xf>
    <xf numFmtId="0" fontId="9" fillId="0" borderId="6" xfId="0" applyFont="1" applyFill="1" applyBorder="1" applyAlignment="1">
      <alignment horizontal="left" wrapText="1"/>
    </xf>
    <xf numFmtId="0" fontId="1" fillId="0" borderId="18" xfId="0" applyFont="1" applyFill="1" applyBorder="1" applyAlignment="1">
      <alignment horizontal="left" wrapText="1"/>
    </xf>
    <xf numFmtId="0" fontId="1" fillId="0" borderId="0" xfId="0" applyFont="1" applyFill="1" applyBorder="1" applyAlignment="1">
      <alignment horizontal="left" wrapText="1"/>
    </xf>
    <xf numFmtId="0" fontId="1" fillId="0" borderId="8" xfId="0" applyFont="1" applyFill="1" applyBorder="1" applyAlignment="1">
      <alignment horizontal="left" wrapText="1"/>
    </xf>
    <xf numFmtId="0" fontId="9" fillId="0" borderId="18"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1" fillId="0" borderId="2" xfId="0" applyFont="1" applyFill="1" applyBorder="1" applyAlignment="1">
      <alignment horizontal="left" wrapText="1"/>
    </xf>
    <xf numFmtId="0" fontId="1" fillId="0" borderId="4" xfId="0" applyFont="1" applyFill="1" applyBorder="1" applyAlignment="1">
      <alignment horizontal="left" wrapText="1"/>
    </xf>
    <xf numFmtId="0" fontId="1" fillId="0" borderId="5" xfId="0" applyFont="1" applyFill="1" applyBorder="1" applyAlignment="1">
      <alignment horizontal="left" wrapText="1"/>
    </xf>
    <xf numFmtId="0" fontId="1" fillId="0" borderId="6" xfId="0" applyFont="1" applyFill="1" applyBorder="1" applyAlignment="1">
      <alignment horizontal="left" wrapText="1"/>
    </xf>
    <xf numFmtId="0" fontId="1" fillId="0" borderId="19" xfId="0" applyFont="1" applyFill="1" applyBorder="1" applyAlignment="1">
      <alignment horizontal="left" wrapText="1"/>
    </xf>
    <xf numFmtId="0" fontId="1" fillId="0" borderId="21" xfId="0" applyFont="1" applyFill="1" applyBorder="1" applyAlignment="1">
      <alignment horizontal="left" wrapText="1"/>
    </xf>
    <xf numFmtId="0" fontId="1" fillId="0" borderId="22" xfId="0" applyFont="1" applyFill="1" applyBorder="1" applyAlignment="1">
      <alignment horizontal="left" wrapText="1"/>
    </xf>
    <xf numFmtId="0" fontId="1" fillId="0" borderId="23" xfId="0" applyFont="1" applyFill="1" applyBorder="1" applyAlignment="1">
      <alignment horizontal="left" wrapText="1"/>
    </xf>
    <xf numFmtId="0" fontId="8"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9" xfId="0" applyFont="1" applyFill="1" applyBorder="1" applyAlignment="1">
      <alignment horizontal="center" wrapText="1"/>
    </xf>
    <xf numFmtId="0" fontId="1" fillId="0" borderId="11" xfId="0" applyFont="1" applyFill="1" applyBorder="1" applyAlignment="1">
      <alignment horizontal="center" wrapText="1"/>
    </xf>
    <xf numFmtId="0" fontId="1" fillId="0" borderId="7" xfId="0" applyFont="1" applyFill="1" applyBorder="1" applyAlignment="1">
      <alignment horizontal="left"/>
    </xf>
    <xf numFmtId="0" fontId="1" fillId="0" borderId="0" xfId="0" applyFont="1" applyFill="1" applyBorder="1" applyAlignment="1">
      <alignment horizontal="left"/>
    </xf>
    <xf numFmtId="0" fontId="1" fillId="0" borderId="8" xfId="0" applyFont="1" applyFill="1" applyBorder="1" applyAlignment="1">
      <alignment horizontal="left"/>
    </xf>
    <xf numFmtId="0" fontId="5" fillId="3" borderId="2" xfId="2" applyFont="1" applyFill="1" applyBorder="1" applyAlignment="1">
      <alignment horizontal="left" wrapText="1"/>
    </xf>
    <xf numFmtId="0" fontId="6" fillId="0" borderId="2" xfId="2" applyFont="1" applyBorder="1" applyAlignment="1">
      <alignment horizontal="center" vertical="top" wrapText="1"/>
    </xf>
    <xf numFmtId="164" fontId="1" fillId="0" borderId="2" xfId="2" applyNumberFormat="1" applyFont="1" applyBorder="1" applyAlignment="1">
      <alignment horizontal="center" wrapText="1"/>
    </xf>
    <xf numFmtId="0" fontId="1" fillId="0" borderId="2" xfId="2" applyFont="1" applyBorder="1" applyAlignment="1">
      <alignment horizontal="center" vertical="top" wrapText="1"/>
    </xf>
    <xf numFmtId="0" fontId="5" fillId="3" borderId="2" xfId="2" applyFont="1" applyFill="1" applyBorder="1" applyAlignment="1">
      <alignment horizontal="center" vertical="top" wrapText="1"/>
    </xf>
    <xf numFmtId="0" fontId="1" fillId="0" borderId="2" xfId="2" applyFont="1" applyFill="1" applyBorder="1" applyAlignment="1">
      <alignment horizontal="center" vertical="top" wrapText="1"/>
    </xf>
    <xf numFmtId="164" fontId="1" fillId="0" borderId="2" xfId="2" applyNumberFormat="1" applyFont="1" applyFill="1" applyBorder="1" applyAlignment="1">
      <alignment horizontal="center" wrapText="1"/>
    </xf>
    <xf numFmtId="0" fontId="5" fillId="2" borderId="2" xfId="2" applyFont="1" applyFill="1" applyBorder="1" applyAlignment="1">
      <alignment horizontal="center" wrapText="1"/>
    </xf>
    <xf numFmtId="0" fontId="5" fillId="2" borderId="24" xfId="2" applyFont="1" applyFill="1" applyBorder="1" applyAlignment="1">
      <alignment horizontal="center" wrapText="1"/>
    </xf>
    <xf numFmtId="0" fontId="5" fillId="2" borderId="3" xfId="2" applyFont="1" applyFill="1" applyBorder="1" applyAlignment="1">
      <alignment horizontal="center" wrapText="1"/>
    </xf>
    <xf numFmtId="0" fontId="1" fillId="0" borderId="0" xfId="1" applyFont="1" applyAlignment="1">
      <alignment horizontal="center" vertical="center" wrapText="1"/>
    </xf>
    <xf numFmtId="0" fontId="6" fillId="0" borderId="0" xfId="1" applyFont="1" applyAlignment="1">
      <alignment horizontal="center" vertical="center" wrapText="1"/>
    </xf>
    <xf numFmtId="0" fontId="18" fillId="0" borderId="1" xfId="1" applyFont="1" applyBorder="1" applyAlignment="1">
      <alignment horizontal="right" vertical="center" wrapText="1"/>
    </xf>
    <xf numFmtId="164" fontId="1" fillId="0" borderId="24" xfId="2" applyNumberFormat="1" applyFont="1" applyBorder="1" applyAlignment="1">
      <alignment horizontal="center" wrapText="1"/>
    </xf>
    <xf numFmtId="164" fontId="1" fillId="0" borderId="25" xfId="2" applyNumberFormat="1" applyFont="1" applyBorder="1" applyAlignment="1">
      <alignment horizontal="center" wrapText="1"/>
    </xf>
    <xf numFmtId="164" fontId="1" fillId="0" borderId="3" xfId="2" applyNumberFormat="1" applyFont="1" applyBorder="1" applyAlignment="1">
      <alignment horizont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 fillId="0" borderId="0" xfId="0" applyFont="1" applyAlignment="1">
      <alignment horizontal="center" wrapText="1"/>
    </xf>
    <xf numFmtId="0" fontId="8" fillId="0" borderId="2" xfId="0" applyFont="1" applyBorder="1" applyAlignment="1">
      <alignment horizontal="center" vertical="center" wrapText="1"/>
    </xf>
    <xf numFmtId="0" fontId="1" fillId="0" borderId="0" xfId="0" applyFont="1" applyFill="1" applyBorder="1" applyAlignment="1">
      <alignment horizontal="right" wrapText="1"/>
    </xf>
  </cellXfs>
  <cellStyles count="6">
    <cellStyle name="Normal" xfId="0" builtinId="0"/>
    <cellStyle name="Normal 3" xfId="3"/>
    <cellStyle name="Normal 5" xfId="2"/>
    <cellStyle name="Normal_Axyusak im arac" xfId="1"/>
    <cellStyle name="Normal_havelvacerit" xfId="5"/>
    <cellStyle name="Normal_havelvacwchpet"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927"/>
  <sheetViews>
    <sheetView topLeftCell="A4" workbookViewId="0">
      <selection activeCell="E5" sqref="E5"/>
    </sheetView>
  </sheetViews>
  <sheetFormatPr defaultColWidth="9.140625" defaultRowHeight="13.5" x14ac:dyDescent="0.25"/>
  <cols>
    <col min="1" max="1" width="7.5703125" style="1" customWidth="1"/>
    <col min="2" max="2" width="6.7109375" style="1" customWidth="1"/>
    <col min="3" max="3" width="5.28515625" style="1" customWidth="1"/>
    <col min="4" max="4" width="40.42578125" style="1" customWidth="1"/>
    <col min="5" max="5" width="38.28515625" style="1" customWidth="1"/>
    <col min="6" max="16384" width="9.140625" style="1"/>
  </cols>
  <sheetData>
    <row r="1" spans="1:241" x14ac:dyDescent="0.25">
      <c r="A1" s="75" t="s">
        <v>54</v>
      </c>
      <c r="B1" s="75"/>
      <c r="C1" s="75"/>
      <c r="D1" s="75"/>
      <c r="E1" s="75"/>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row>
    <row r="2" spans="1:241" x14ac:dyDescent="0.25">
      <c r="B2" s="2"/>
      <c r="C2" s="75" t="s">
        <v>0</v>
      </c>
      <c r="D2" s="75"/>
      <c r="E2" s="7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row>
    <row r="3" spans="1:241" x14ac:dyDescent="0.25">
      <c r="B3" s="2"/>
      <c r="C3" s="75" t="s">
        <v>1</v>
      </c>
      <c r="D3" s="75"/>
      <c r="E3" s="75"/>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row>
    <row r="4" spans="1:241" ht="96.6" customHeight="1" x14ac:dyDescent="0.25">
      <c r="A4" s="77" t="s">
        <v>60</v>
      </c>
      <c r="B4" s="77"/>
      <c r="C4" s="77"/>
      <c r="D4" s="77"/>
      <c r="E4" s="77"/>
    </row>
    <row r="5" spans="1:241" x14ac:dyDescent="0.25">
      <c r="A5" s="27"/>
      <c r="B5" s="27"/>
      <c r="C5" s="27"/>
      <c r="D5" s="27"/>
      <c r="E5" s="153" t="s">
        <v>205</v>
      </c>
    </row>
    <row r="6" spans="1:241" ht="60" customHeight="1" x14ac:dyDescent="0.25">
      <c r="A6" s="76" t="s">
        <v>42</v>
      </c>
      <c r="B6" s="76" t="s">
        <v>43</v>
      </c>
      <c r="C6" s="76" t="s">
        <v>44</v>
      </c>
      <c r="D6" s="76" t="s">
        <v>178</v>
      </c>
      <c r="E6" s="54" t="s">
        <v>45</v>
      </c>
    </row>
    <row r="7" spans="1:241" ht="43.5" customHeight="1" x14ac:dyDescent="0.25">
      <c r="A7" s="76"/>
      <c r="B7" s="76"/>
      <c r="C7" s="76"/>
      <c r="D7" s="76"/>
      <c r="E7" s="21" t="s">
        <v>24</v>
      </c>
    </row>
    <row r="8" spans="1:241" ht="14.25" x14ac:dyDescent="0.25">
      <c r="A8" s="22">
        <v>1</v>
      </c>
      <c r="B8" s="22">
        <v>2</v>
      </c>
      <c r="C8" s="22">
        <v>3</v>
      </c>
      <c r="D8" s="22">
        <v>4</v>
      </c>
      <c r="E8" s="22">
        <v>5</v>
      </c>
    </row>
    <row r="9" spans="1:241" ht="20.25" customHeight="1" x14ac:dyDescent="0.25">
      <c r="A9" s="18"/>
      <c r="B9" s="23"/>
      <c r="C9" s="23"/>
      <c r="D9" s="22" t="s">
        <v>46</v>
      </c>
      <c r="E9" s="26">
        <f>E11+E68+E77</f>
        <v>0</v>
      </c>
    </row>
    <row r="10" spans="1:241" ht="14.25" customHeight="1" x14ac:dyDescent="0.25">
      <c r="A10" s="18"/>
      <c r="B10" s="23"/>
      <c r="C10" s="23"/>
      <c r="D10" s="22" t="s">
        <v>185</v>
      </c>
      <c r="E10" s="26"/>
    </row>
    <row r="11" spans="1:241" ht="18" customHeight="1" x14ac:dyDescent="0.25">
      <c r="A11" s="24" t="s">
        <v>56</v>
      </c>
      <c r="B11" s="24"/>
      <c r="C11" s="24"/>
      <c r="D11" s="22" t="s">
        <v>58</v>
      </c>
      <c r="E11" s="26">
        <f>E13</f>
        <v>-5552.5999999999995</v>
      </c>
    </row>
    <row r="12" spans="1:241" ht="16.5" customHeight="1" x14ac:dyDescent="0.25">
      <c r="A12" s="24"/>
      <c r="B12" s="24"/>
      <c r="C12" s="24"/>
      <c r="D12" s="22" t="s">
        <v>185</v>
      </c>
      <c r="E12" s="26"/>
    </row>
    <row r="13" spans="1:241" ht="14.25" x14ac:dyDescent="0.25">
      <c r="A13" s="24"/>
      <c r="B13" s="24" t="s">
        <v>48</v>
      </c>
      <c r="C13" s="24"/>
      <c r="D13" s="22" t="s">
        <v>57</v>
      </c>
      <c r="E13" s="26">
        <f>SUM(E15)</f>
        <v>-5552.5999999999995</v>
      </c>
    </row>
    <row r="14" spans="1:241" ht="12.75" customHeight="1" x14ac:dyDescent="0.25">
      <c r="A14" s="24"/>
      <c r="B14" s="24"/>
      <c r="C14" s="24"/>
      <c r="D14" s="22" t="s">
        <v>185</v>
      </c>
      <c r="E14" s="26"/>
    </row>
    <row r="15" spans="1:241" ht="14.25" x14ac:dyDescent="0.25">
      <c r="A15" s="24"/>
      <c r="B15" s="24"/>
      <c r="C15" s="24" t="s">
        <v>48</v>
      </c>
      <c r="D15" s="22" t="s">
        <v>57</v>
      </c>
      <c r="E15" s="26">
        <f>E16+E20+E25+E29+E34+E39+E44+E49+E54+E59+E64</f>
        <v>-5552.5999999999995</v>
      </c>
    </row>
    <row r="16" spans="1:241" ht="57" x14ac:dyDescent="0.25">
      <c r="A16" s="24"/>
      <c r="B16" s="24"/>
      <c r="C16" s="24"/>
      <c r="D16" s="22" t="s">
        <v>63</v>
      </c>
      <c r="E16" s="26">
        <f>SUM(E17)</f>
        <v>-40.799999999999997</v>
      </c>
    </row>
    <row r="17" spans="1:5" ht="30" customHeight="1" x14ac:dyDescent="0.25">
      <c r="A17" s="24"/>
      <c r="B17" s="24"/>
      <c r="C17" s="24"/>
      <c r="D17" s="22" t="s">
        <v>55</v>
      </c>
      <c r="E17" s="26">
        <f>SUM(E19:E19)</f>
        <v>-40.799999999999997</v>
      </c>
    </row>
    <row r="18" spans="1:5" ht="14.25" customHeight="1" x14ac:dyDescent="0.25">
      <c r="A18" s="24"/>
      <c r="B18" s="24"/>
      <c r="C18" s="24"/>
      <c r="D18" s="22" t="s">
        <v>185</v>
      </c>
      <c r="E18" s="26"/>
    </row>
    <row r="19" spans="1:5" ht="28.5" x14ac:dyDescent="0.25">
      <c r="A19" s="24"/>
      <c r="B19" s="24"/>
      <c r="C19" s="24"/>
      <c r="D19" s="22" t="s">
        <v>179</v>
      </c>
      <c r="E19" s="26">
        <v>-40.799999999999997</v>
      </c>
    </row>
    <row r="20" spans="1:5" ht="28.5" x14ac:dyDescent="0.25">
      <c r="A20" s="24"/>
      <c r="B20" s="24"/>
      <c r="C20" s="24"/>
      <c r="D20" s="22" t="s">
        <v>180</v>
      </c>
      <c r="E20" s="26">
        <f>SUM(E21)</f>
        <v>-298.3</v>
      </c>
    </row>
    <row r="21" spans="1:5" ht="30" customHeight="1" x14ac:dyDescent="0.25">
      <c r="A21" s="24"/>
      <c r="B21" s="24"/>
      <c r="C21" s="24"/>
      <c r="D21" s="22" t="s">
        <v>55</v>
      </c>
      <c r="E21" s="26">
        <f>SUM(E23:E24)</f>
        <v>-298.3</v>
      </c>
    </row>
    <row r="22" spans="1:5" ht="14.25" customHeight="1" x14ac:dyDescent="0.25">
      <c r="A22" s="24"/>
      <c r="B22" s="24"/>
      <c r="C22" s="24"/>
      <c r="D22" s="22" t="s">
        <v>185</v>
      </c>
      <c r="E22" s="26"/>
    </row>
    <row r="23" spans="1:5" ht="28.5" x14ac:dyDescent="0.25">
      <c r="A23" s="24"/>
      <c r="B23" s="24"/>
      <c r="C23" s="24"/>
      <c r="D23" s="22" t="s">
        <v>179</v>
      </c>
      <c r="E23" s="26">
        <v>-263.3</v>
      </c>
    </row>
    <row r="24" spans="1:5" ht="14.25" x14ac:dyDescent="0.25">
      <c r="A24" s="24"/>
      <c r="B24" s="24"/>
      <c r="C24" s="24"/>
      <c r="D24" s="22" t="s">
        <v>64</v>
      </c>
      <c r="E24" s="26">
        <v>-35</v>
      </c>
    </row>
    <row r="25" spans="1:5" ht="28.5" x14ac:dyDescent="0.25">
      <c r="A25" s="24"/>
      <c r="B25" s="24"/>
      <c r="C25" s="24"/>
      <c r="D25" s="22" t="s">
        <v>67</v>
      </c>
      <c r="E25" s="26">
        <f>SUM(E26)</f>
        <v>-1284.2</v>
      </c>
    </row>
    <row r="26" spans="1:5" ht="30" customHeight="1" x14ac:dyDescent="0.25">
      <c r="A26" s="24"/>
      <c r="B26" s="24"/>
      <c r="C26" s="24"/>
      <c r="D26" s="22" t="s">
        <v>55</v>
      </c>
      <c r="E26" s="26">
        <f>SUM(E28:E28)</f>
        <v>-1284.2</v>
      </c>
    </row>
    <row r="27" spans="1:5" ht="14.25" customHeight="1" x14ac:dyDescent="0.25">
      <c r="A27" s="24"/>
      <c r="B27" s="24"/>
      <c r="C27" s="24"/>
      <c r="D27" s="22" t="s">
        <v>185</v>
      </c>
      <c r="E27" s="26"/>
    </row>
    <row r="28" spans="1:5" ht="28.5" x14ac:dyDescent="0.25">
      <c r="A28" s="24"/>
      <c r="B28" s="24"/>
      <c r="C28" s="24"/>
      <c r="D28" s="22" t="s">
        <v>59</v>
      </c>
      <c r="E28" s="26">
        <v>-1284.2</v>
      </c>
    </row>
    <row r="29" spans="1:5" ht="42.75" x14ac:dyDescent="0.25">
      <c r="A29" s="24"/>
      <c r="B29" s="24"/>
      <c r="C29" s="24"/>
      <c r="D29" s="22" t="s">
        <v>181</v>
      </c>
      <c r="E29" s="26">
        <f>SUM(E30)</f>
        <v>-245.3</v>
      </c>
    </row>
    <row r="30" spans="1:5" ht="30" customHeight="1" x14ac:dyDescent="0.25">
      <c r="A30" s="24"/>
      <c r="B30" s="24"/>
      <c r="C30" s="24"/>
      <c r="D30" s="22" t="s">
        <v>55</v>
      </c>
      <c r="E30" s="26">
        <f>SUM(E32:E33)</f>
        <v>-245.3</v>
      </c>
    </row>
    <row r="31" spans="1:5" ht="14.25" customHeight="1" x14ac:dyDescent="0.25">
      <c r="A31" s="24"/>
      <c r="B31" s="24"/>
      <c r="C31" s="24"/>
      <c r="D31" s="22" t="s">
        <v>185</v>
      </c>
      <c r="E31" s="26"/>
    </row>
    <row r="32" spans="1:5" ht="28.5" x14ac:dyDescent="0.25">
      <c r="A32" s="24"/>
      <c r="B32" s="24"/>
      <c r="C32" s="24"/>
      <c r="D32" s="22" t="s">
        <v>179</v>
      </c>
      <c r="E32" s="26">
        <v>-216</v>
      </c>
    </row>
    <row r="33" spans="1:5" ht="14.25" x14ac:dyDescent="0.25">
      <c r="A33" s="24"/>
      <c r="B33" s="24"/>
      <c r="C33" s="24"/>
      <c r="D33" s="22" t="s">
        <v>64</v>
      </c>
      <c r="E33" s="26">
        <v>-29.3</v>
      </c>
    </row>
    <row r="34" spans="1:5" ht="42.75" x14ac:dyDescent="0.25">
      <c r="A34" s="24"/>
      <c r="B34" s="24"/>
      <c r="C34" s="24"/>
      <c r="D34" s="22" t="s">
        <v>182</v>
      </c>
      <c r="E34" s="26">
        <f>SUM(E35)</f>
        <v>-331.1</v>
      </c>
    </row>
    <row r="35" spans="1:5" ht="30" customHeight="1" x14ac:dyDescent="0.25">
      <c r="A35" s="24"/>
      <c r="B35" s="24"/>
      <c r="C35" s="24"/>
      <c r="D35" s="22" t="s">
        <v>55</v>
      </c>
      <c r="E35" s="26">
        <f>SUM(E37:E38)</f>
        <v>-331.1</v>
      </c>
    </row>
    <row r="36" spans="1:5" ht="14.25" customHeight="1" x14ac:dyDescent="0.25">
      <c r="A36" s="24"/>
      <c r="B36" s="24"/>
      <c r="C36" s="24"/>
      <c r="D36" s="22" t="s">
        <v>185</v>
      </c>
      <c r="E36" s="26"/>
    </row>
    <row r="37" spans="1:5" ht="28.5" x14ac:dyDescent="0.25">
      <c r="A37" s="24"/>
      <c r="B37" s="24"/>
      <c r="C37" s="24"/>
      <c r="D37" s="22" t="s">
        <v>179</v>
      </c>
      <c r="E37" s="26">
        <v>-285.60000000000002</v>
      </c>
    </row>
    <row r="38" spans="1:5" ht="14.25" x14ac:dyDescent="0.25">
      <c r="A38" s="24"/>
      <c r="B38" s="24"/>
      <c r="C38" s="24"/>
      <c r="D38" s="22" t="s">
        <v>64</v>
      </c>
      <c r="E38" s="26">
        <v>-45.5</v>
      </c>
    </row>
    <row r="39" spans="1:5" ht="42.75" x14ac:dyDescent="0.25">
      <c r="A39" s="24"/>
      <c r="B39" s="24"/>
      <c r="C39" s="24"/>
      <c r="D39" s="22" t="s">
        <v>201</v>
      </c>
      <c r="E39" s="26">
        <f>SUM(E40)</f>
        <v>-344.6</v>
      </c>
    </row>
    <row r="40" spans="1:5" ht="30" customHeight="1" x14ac:dyDescent="0.25">
      <c r="A40" s="24"/>
      <c r="B40" s="24"/>
      <c r="C40" s="24"/>
      <c r="D40" s="22" t="s">
        <v>55</v>
      </c>
      <c r="E40" s="26">
        <f>SUM(E42:E43)</f>
        <v>-344.6</v>
      </c>
    </row>
    <row r="41" spans="1:5" ht="14.25" customHeight="1" x14ac:dyDescent="0.25">
      <c r="A41" s="24"/>
      <c r="B41" s="24"/>
      <c r="C41" s="24"/>
      <c r="D41" s="22" t="s">
        <v>185</v>
      </c>
      <c r="E41" s="26"/>
    </row>
    <row r="42" spans="1:5" ht="28.5" x14ac:dyDescent="0.25">
      <c r="A42" s="24"/>
      <c r="B42" s="24"/>
      <c r="C42" s="24"/>
      <c r="D42" s="22" t="s">
        <v>183</v>
      </c>
      <c r="E42" s="26">
        <f>-315.2-7.6</f>
        <v>-322.8</v>
      </c>
    </row>
    <row r="43" spans="1:5" ht="14.25" x14ac:dyDescent="0.25">
      <c r="A43" s="24"/>
      <c r="B43" s="24"/>
      <c r="C43" s="24"/>
      <c r="D43" s="22" t="s">
        <v>64</v>
      </c>
      <c r="E43" s="26">
        <v>-21.8</v>
      </c>
    </row>
    <row r="44" spans="1:5" ht="28.5" x14ac:dyDescent="0.25">
      <c r="A44" s="24"/>
      <c r="B44" s="24"/>
      <c r="C44" s="24"/>
      <c r="D44" s="22" t="s">
        <v>202</v>
      </c>
      <c r="E44" s="26">
        <f>SUM(E45)</f>
        <v>-970.9</v>
      </c>
    </row>
    <row r="45" spans="1:5" ht="30" customHeight="1" x14ac:dyDescent="0.25">
      <c r="A45" s="24"/>
      <c r="B45" s="24"/>
      <c r="C45" s="24"/>
      <c r="D45" s="22" t="s">
        <v>55</v>
      </c>
      <c r="E45" s="26">
        <f>SUM(E47:E48)</f>
        <v>-970.9</v>
      </c>
    </row>
    <row r="46" spans="1:5" ht="14.25" customHeight="1" x14ac:dyDescent="0.25">
      <c r="A46" s="24"/>
      <c r="B46" s="24"/>
      <c r="C46" s="24"/>
      <c r="D46" s="22" t="s">
        <v>185</v>
      </c>
      <c r="E46" s="26"/>
    </row>
    <row r="47" spans="1:5" ht="28.5" x14ac:dyDescent="0.25">
      <c r="A47" s="24"/>
      <c r="B47" s="24"/>
      <c r="C47" s="24"/>
      <c r="D47" s="22" t="s">
        <v>179</v>
      </c>
      <c r="E47" s="26">
        <v>-958.8</v>
      </c>
    </row>
    <row r="48" spans="1:5" ht="14.25" x14ac:dyDescent="0.25">
      <c r="A48" s="24"/>
      <c r="B48" s="24"/>
      <c r="C48" s="24"/>
      <c r="D48" s="22" t="s">
        <v>64</v>
      </c>
      <c r="E48" s="26">
        <v>-12.1</v>
      </c>
    </row>
    <row r="49" spans="1:5" ht="71.25" x14ac:dyDescent="0.25">
      <c r="A49" s="24"/>
      <c r="B49" s="24"/>
      <c r="C49" s="24"/>
      <c r="D49" s="22" t="s">
        <v>96</v>
      </c>
      <c r="E49" s="26">
        <f>SUM(E50)</f>
        <v>-1464.1999999999998</v>
      </c>
    </row>
    <row r="50" spans="1:5" ht="30" customHeight="1" x14ac:dyDescent="0.25">
      <c r="A50" s="24"/>
      <c r="B50" s="24"/>
      <c r="C50" s="24"/>
      <c r="D50" s="22" t="s">
        <v>55</v>
      </c>
      <c r="E50" s="26">
        <f>SUM(E52:E53)</f>
        <v>-1464.1999999999998</v>
      </c>
    </row>
    <row r="51" spans="1:5" ht="14.25" customHeight="1" x14ac:dyDescent="0.25">
      <c r="A51" s="24"/>
      <c r="B51" s="24"/>
      <c r="C51" s="24"/>
      <c r="D51" s="22" t="s">
        <v>47</v>
      </c>
      <c r="E51" s="26"/>
    </row>
    <row r="52" spans="1:5" ht="28.5" x14ac:dyDescent="0.25">
      <c r="A52" s="24"/>
      <c r="B52" s="24"/>
      <c r="C52" s="24"/>
      <c r="D52" s="22" t="s">
        <v>179</v>
      </c>
      <c r="E52" s="26">
        <f>-108.2-183.4</f>
        <v>-291.60000000000002</v>
      </c>
    </row>
    <row r="53" spans="1:5" ht="14.25" x14ac:dyDescent="0.25">
      <c r="A53" s="24"/>
      <c r="B53" s="24"/>
      <c r="C53" s="24"/>
      <c r="D53" s="22" t="s">
        <v>64</v>
      </c>
      <c r="E53" s="26">
        <v>-1172.5999999999999</v>
      </c>
    </row>
    <row r="54" spans="1:5" ht="28.5" x14ac:dyDescent="0.25">
      <c r="A54" s="24"/>
      <c r="B54" s="24"/>
      <c r="C54" s="24"/>
      <c r="D54" s="22" t="s">
        <v>65</v>
      </c>
      <c r="E54" s="26">
        <f>SUM(E55)</f>
        <v>-117.8</v>
      </c>
    </row>
    <row r="55" spans="1:5" ht="30" customHeight="1" x14ac:dyDescent="0.25">
      <c r="A55" s="24"/>
      <c r="B55" s="24"/>
      <c r="C55" s="24"/>
      <c r="D55" s="22" t="s">
        <v>55</v>
      </c>
      <c r="E55" s="26">
        <f>SUM(E57:E58)</f>
        <v>-117.8</v>
      </c>
    </row>
    <row r="56" spans="1:5" ht="14.25" customHeight="1" x14ac:dyDescent="0.25">
      <c r="A56" s="24"/>
      <c r="B56" s="24"/>
      <c r="C56" s="24"/>
      <c r="D56" s="22" t="s">
        <v>185</v>
      </c>
      <c r="E56" s="26"/>
    </row>
    <row r="57" spans="1:5" ht="28.5" x14ac:dyDescent="0.25">
      <c r="A57" s="24"/>
      <c r="B57" s="24"/>
      <c r="C57" s="24"/>
      <c r="D57" s="22" t="s">
        <v>179</v>
      </c>
      <c r="E57" s="26">
        <f>-114.2-1.1</f>
        <v>-115.3</v>
      </c>
    </row>
    <row r="58" spans="1:5" ht="14.25" x14ac:dyDescent="0.25">
      <c r="A58" s="24"/>
      <c r="B58" s="24"/>
      <c r="C58" s="24"/>
      <c r="D58" s="22" t="s">
        <v>64</v>
      </c>
      <c r="E58" s="26">
        <v>-2.5</v>
      </c>
    </row>
    <row r="59" spans="1:5" ht="28.5" x14ac:dyDescent="0.25">
      <c r="A59" s="24"/>
      <c r="B59" s="24"/>
      <c r="C59" s="24"/>
      <c r="D59" s="22" t="s">
        <v>184</v>
      </c>
      <c r="E59" s="26">
        <f>SUM(E60)</f>
        <v>-449</v>
      </c>
    </row>
    <row r="60" spans="1:5" ht="30" customHeight="1" x14ac:dyDescent="0.25">
      <c r="A60" s="24"/>
      <c r="B60" s="24"/>
      <c r="C60" s="24"/>
      <c r="D60" s="22" t="s">
        <v>55</v>
      </c>
      <c r="E60" s="26">
        <f>SUM(E62:E63)</f>
        <v>-449</v>
      </c>
    </row>
    <row r="61" spans="1:5" ht="14.25" customHeight="1" x14ac:dyDescent="0.25">
      <c r="A61" s="24"/>
      <c r="B61" s="24"/>
      <c r="C61" s="24"/>
      <c r="D61" s="22" t="s">
        <v>185</v>
      </c>
      <c r="E61" s="26"/>
    </row>
    <row r="62" spans="1:5" ht="28.5" x14ac:dyDescent="0.25">
      <c r="A62" s="24"/>
      <c r="B62" s="24"/>
      <c r="C62" s="24"/>
      <c r="D62" s="22" t="s">
        <v>179</v>
      </c>
      <c r="E62" s="26">
        <f>-137-293.2</f>
        <v>-430.2</v>
      </c>
    </row>
    <row r="63" spans="1:5" ht="14.25" x14ac:dyDescent="0.25">
      <c r="A63" s="24"/>
      <c r="B63" s="24"/>
      <c r="C63" s="24"/>
      <c r="D63" s="22" t="s">
        <v>64</v>
      </c>
      <c r="E63" s="26">
        <v>-18.8</v>
      </c>
    </row>
    <row r="64" spans="1:5" ht="42.75" x14ac:dyDescent="0.25">
      <c r="A64" s="24"/>
      <c r="B64" s="24"/>
      <c r="C64" s="24"/>
      <c r="D64" s="22" t="s">
        <v>66</v>
      </c>
      <c r="E64" s="26">
        <f>SUM(E65)</f>
        <v>-6.4</v>
      </c>
    </row>
    <row r="65" spans="1:5" ht="30" customHeight="1" x14ac:dyDescent="0.25">
      <c r="A65" s="24"/>
      <c r="B65" s="24"/>
      <c r="C65" s="24"/>
      <c r="D65" s="22" t="s">
        <v>55</v>
      </c>
      <c r="E65" s="26">
        <f>SUM(E67:E67)</f>
        <v>-6.4</v>
      </c>
    </row>
    <row r="66" spans="1:5" ht="14.25" customHeight="1" x14ac:dyDescent="0.25">
      <c r="A66" s="24"/>
      <c r="B66" s="24"/>
      <c r="C66" s="24"/>
      <c r="D66" s="22" t="s">
        <v>185</v>
      </c>
      <c r="E66" s="26"/>
    </row>
    <row r="67" spans="1:5" ht="14.25" x14ac:dyDescent="0.25">
      <c r="A67" s="24"/>
      <c r="B67" s="24"/>
      <c r="C67" s="24"/>
      <c r="D67" s="22" t="s">
        <v>64</v>
      </c>
      <c r="E67" s="26">
        <v>-6.4</v>
      </c>
    </row>
    <row r="68" spans="1:5" ht="18" customHeight="1" x14ac:dyDescent="0.25">
      <c r="A68" s="24" t="s">
        <v>172</v>
      </c>
      <c r="B68" s="24"/>
      <c r="C68" s="24"/>
      <c r="D68" s="22" t="s">
        <v>175</v>
      </c>
      <c r="E68" s="26">
        <f>E70</f>
        <v>-2698.6</v>
      </c>
    </row>
    <row r="69" spans="1:5" ht="16.5" customHeight="1" x14ac:dyDescent="0.25">
      <c r="A69" s="24"/>
      <c r="B69" s="24"/>
      <c r="C69" s="24"/>
      <c r="D69" s="22" t="s">
        <v>185</v>
      </c>
      <c r="E69" s="26"/>
    </row>
    <row r="70" spans="1:5" ht="42.75" x14ac:dyDescent="0.25">
      <c r="A70" s="24"/>
      <c r="B70" s="24" t="s">
        <v>173</v>
      </c>
      <c r="C70" s="24"/>
      <c r="D70" s="22" t="s">
        <v>176</v>
      </c>
      <c r="E70" s="26">
        <f>SUM(E72)</f>
        <v>-2698.6</v>
      </c>
    </row>
    <row r="71" spans="1:5" ht="12.75" customHeight="1" x14ac:dyDescent="0.25">
      <c r="A71" s="24"/>
      <c r="B71" s="24"/>
      <c r="C71" s="24"/>
      <c r="D71" s="22" t="s">
        <v>185</v>
      </c>
      <c r="E71" s="26"/>
    </row>
    <row r="72" spans="1:5" ht="14.25" x14ac:dyDescent="0.25">
      <c r="A72" s="24"/>
      <c r="B72" s="24"/>
      <c r="C72" s="24" t="s">
        <v>174</v>
      </c>
      <c r="D72" s="22" t="s">
        <v>177</v>
      </c>
      <c r="E72" s="26">
        <f>E73</f>
        <v>-2698.6</v>
      </c>
    </row>
    <row r="73" spans="1:5" ht="42.75" x14ac:dyDescent="0.25">
      <c r="A73" s="24"/>
      <c r="B73" s="24"/>
      <c r="C73" s="24"/>
      <c r="D73" s="22" t="s">
        <v>162</v>
      </c>
      <c r="E73" s="26">
        <f>SUM(E74)</f>
        <v>-2698.6</v>
      </c>
    </row>
    <row r="74" spans="1:5" ht="30" customHeight="1" x14ac:dyDescent="0.25">
      <c r="A74" s="24"/>
      <c r="B74" s="24"/>
      <c r="C74" s="24"/>
      <c r="D74" s="22" t="s">
        <v>55</v>
      </c>
      <c r="E74" s="26">
        <f>SUM(E76:E76)</f>
        <v>-2698.6</v>
      </c>
    </row>
    <row r="75" spans="1:5" ht="14.25" customHeight="1" x14ac:dyDescent="0.25">
      <c r="A75" s="24"/>
      <c r="B75" s="24"/>
      <c r="C75" s="24"/>
      <c r="D75" s="22" t="s">
        <v>185</v>
      </c>
      <c r="E75" s="26"/>
    </row>
    <row r="76" spans="1:5" ht="14.25" x14ac:dyDescent="0.25">
      <c r="A76" s="24"/>
      <c r="B76" s="24"/>
      <c r="C76" s="24"/>
      <c r="D76" s="22" t="s">
        <v>163</v>
      </c>
      <c r="E76" s="26">
        <f>-2275.4-423.2</f>
        <v>-2698.6</v>
      </c>
    </row>
    <row r="77" spans="1:5" ht="28.5" x14ac:dyDescent="0.25">
      <c r="A77" s="55">
        <v>11</v>
      </c>
      <c r="B77" s="56"/>
      <c r="C77" s="56"/>
      <c r="D77" s="22" t="s">
        <v>49</v>
      </c>
      <c r="E77" s="26">
        <f>SUM(E79)</f>
        <v>8251.2000000000007</v>
      </c>
    </row>
    <row r="78" spans="1:5" ht="14.25" x14ac:dyDescent="0.25">
      <c r="A78" s="56"/>
      <c r="B78" s="56"/>
      <c r="C78" s="56"/>
      <c r="D78" s="22" t="s">
        <v>185</v>
      </c>
      <c r="E78" s="26"/>
    </row>
    <row r="79" spans="1:5" ht="31.5" customHeight="1" x14ac:dyDescent="0.25">
      <c r="A79" s="56"/>
      <c r="B79" s="24" t="s">
        <v>48</v>
      </c>
      <c r="C79" s="56"/>
      <c r="D79" s="22" t="s">
        <v>50</v>
      </c>
      <c r="E79" s="26">
        <f>SUM(E81)</f>
        <v>8251.2000000000007</v>
      </c>
    </row>
    <row r="80" spans="1:5" ht="18.75" customHeight="1" x14ac:dyDescent="0.25">
      <c r="A80" s="56"/>
      <c r="B80" s="56"/>
      <c r="C80" s="56"/>
      <c r="D80" s="22" t="s">
        <v>47</v>
      </c>
      <c r="E80" s="26"/>
    </row>
    <row r="81" spans="1:5" ht="17.25" customHeight="1" x14ac:dyDescent="0.25">
      <c r="A81" s="56"/>
      <c r="B81" s="56"/>
      <c r="C81" s="24" t="s">
        <v>48</v>
      </c>
      <c r="D81" s="22" t="s">
        <v>51</v>
      </c>
      <c r="E81" s="26">
        <f>SUM(E82)</f>
        <v>8251.2000000000007</v>
      </c>
    </row>
    <row r="82" spans="1:5" ht="32.25" customHeight="1" x14ac:dyDescent="0.25">
      <c r="A82" s="56"/>
      <c r="B82" s="56"/>
      <c r="C82" s="56"/>
      <c r="D82" s="22" t="s">
        <v>200</v>
      </c>
      <c r="E82" s="26">
        <f>SUM(E83)</f>
        <v>8251.2000000000007</v>
      </c>
    </row>
    <row r="83" spans="1:5" ht="19.5" customHeight="1" x14ac:dyDescent="0.25">
      <c r="A83" s="56"/>
      <c r="B83" s="56"/>
      <c r="C83" s="56"/>
      <c r="D83" s="22" t="s">
        <v>52</v>
      </c>
      <c r="E83" s="26">
        <v>8251.2000000000007</v>
      </c>
    </row>
    <row r="84" spans="1:5" x14ac:dyDescent="0.25">
      <c r="B84" s="25"/>
      <c r="C84" s="25"/>
      <c r="D84" s="25"/>
      <c r="E84" s="25"/>
    </row>
    <row r="85" spans="1:5" x14ac:dyDescent="0.25">
      <c r="B85" s="25"/>
      <c r="C85" s="25"/>
      <c r="D85" s="25"/>
      <c r="E85" s="25"/>
    </row>
    <row r="86" spans="1:5" x14ac:dyDescent="0.25">
      <c r="B86" s="25"/>
      <c r="C86" s="25"/>
      <c r="D86" s="25"/>
      <c r="E86" s="66"/>
    </row>
    <row r="87" spans="1:5" x14ac:dyDescent="0.25">
      <c r="B87" s="25"/>
      <c r="C87" s="25"/>
      <c r="D87" s="25"/>
      <c r="E87" s="36"/>
    </row>
    <row r="88" spans="1:5" x14ac:dyDescent="0.25">
      <c r="B88" s="25"/>
      <c r="C88" s="25"/>
      <c r="D88" s="25"/>
      <c r="E88" s="25"/>
    </row>
    <row r="89" spans="1:5" x14ac:dyDescent="0.25">
      <c r="B89" s="25"/>
      <c r="C89" s="25"/>
      <c r="D89" s="25"/>
      <c r="E89" s="25"/>
    </row>
    <row r="90" spans="1:5" x14ac:dyDescent="0.25">
      <c r="B90" s="25"/>
      <c r="C90" s="25"/>
      <c r="D90" s="25"/>
      <c r="E90" s="25"/>
    </row>
    <row r="91" spans="1:5" x14ac:dyDescent="0.25">
      <c r="B91" s="25"/>
      <c r="C91" s="25"/>
      <c r="D91" s="25"/>
      <c r="E91" s="25"/>
    </row>
    <row r="92" spans="1:5" x14ac:dyDescent="0.25">
      <c r="B92" s="25"/>
      <c r="C92" s="25"/>
      <c r="D92" s="25"/>
      <c r="E92" s="25"/>
    </row>
    <row r="93" spans="1:5" x14ac:dyDescent="0.25">
      <c r="B93" s="25"/>
      <c r="C93" s="25"/>
      <c r="D93" s="25"/>
      <c r="E93" s="25"/>
    </row>
    <row r="94" spans="1:5" x14ac:dyDescent="0.25">
      <c r="B94" s="25"/>
      <c r="C94" s="25"/>
      <c r="D94" s="25"/>
      <c r="E94" s="25"/>
    </row>
    <row r="95" spans="1:5" x14ac:dyDescent="0.25">
      <c r="B95" s="25"/>
      <c r="C95" s="25"/>
      <c r="D95" s="25"/>
      <c r="E95" s="25"/>
    </row>
    <row r="96" spans="1:5" x14ac:dyDescent="0.25">
      <c r="B96" s="25"/>
      <c r="C96" s="25"/>
      <c r="D96" s="25"/>
      <c r="E96" s="25"/>
    </row>
    <row r="97" spans="2:5" x14ac:dyDescent="0.25">
      <c r="B97" s="25"/>
      <c r="C97" s="25"/>
      <c r="D97" s="25"/>
      <c r="E97" s="25"/>
    </row>
    <row r="98" spans="2:5" x14ac:dyDescent="0.25">
      <c r="B98" s="25"/>
      <c r="C98" s="25"/>
      <c r="D98" s="25"/>
      <c r="E98" s="25"/>
    </row>
    <row r="99" spans="2:5" x14ac:dyDescent="0.25">
      <c r="B99" s="25"/>
      <c r="C99" s="25"/>
      <c r="D99" s="25"/>
      <c r="E99" s="25"/>
    </row>
    <row r="100" spans="2:5" x14ac:dyDescent="0.25">
      <c r="B100" s="25"/>
      <c r="C100" s="25"/>
      <c r="D100" s="25"/>
      <c r="E100" s="25"/>
    </row>
    <row r="101" spans="2:5" x14ac:dyDescent="0.25">
      <c r="B101" s="25"/>
      <c r="C101" s="25"/>
      <c r="D101" s="25"/>
      <c r="E101" s="25"/>
    </row>
    <row r="102" spans="2:5" x14ac:dyDescent="0.25">
      <c r="B102" s="25"/>
      <c r="C102" s="25"/>
      <c r="D102" s="25"/>
      <c r="E102" s="25"/>
    </row>
    <row r="103" spans="2:5" x14ac:dyDescent="0.25">
      <c r="B103" s="25"/>
      <c r="C103" s="25"/>
      <c r="D103" s="25"/>
      <c r="E103" s="25"/>
    </row>
    <row r="104" spans="2:5" x14ac:dyDescent="0.25">
      <c r="B104" s="25"/>
      <c r="C104" s="25"/>
      <c r="D104" s="25"/>
      <c r="E104" s="25"/>
    </row>
    <row r="105" spans="2:5" x14ac:dyDescent="0.25">
      <c r="B105" s="25"/>
      <c r="C105" s="25"/>
      <c r="D105" s="25"/>
      <c r="E105" s="25"/>
    </row>
    <row r="106" spans="2:5" x14ac:dyDescent="0.25">
      <c r="B106" s="25"/>
      <c r="C106" s="25"/>
      <c r="D106" s="25"/>
      <c r="E106" s="25"/>
    </row>
    <row r="107" spans="2:5" x14ac:dyDescent="0.25">
      <c r="B107" s="25"/>
      <c r="C107" s="25"/>
      <c r="D107" s="25"/>
      <c r="E107" s="25"/>
    </row>
    <row r="108" spans="2:5" x14ac:dyDescent="0.25">
      <c r="B108" s="25"/>
      <c r="C108" s="25"/>
      <c r="D108" s="25"/>
      <c r="E108" s="25"/>
    </row>
    <row r="109" spans="2:5" x14ac:dyDescent="0.25">
      <c r="B109" s="25"/>
      <c r="C109" s="25"/>
      <c r="D109" s="25"/>
      <c r="E109" s="25"/>
    </row>
    <row r="110" spans="2:5" x14ac:dyDescent="0.25">
      <c r="B110" s="25"/>
      <c r="C110" s="25"/>
      <c r="D110" s="25"/>
      <c r="E110" s="25"/>
    </row>
    <row r="111" spans="2:5" x14ac:dyDescent="0.25">
      <c r="B111" s="25"/>
      <c r="C111" s="25"/>
      <c r="D111" s="25"/>
      <c r="E111" s="25"/>
    </row>
    <row r="112" spans="2:5" x14ac:dyDescent="0.25">
      <c r="B112" s="25"/>
      <c r="C112" s="25"/>
      <c r="D112" s="25"/>
      <c r="E112" s="25"/>
    </row>
    <row r="113" spans="2:5" x14ac:dyDescent="0.25">
      <c r="B113" s="25"/>
      <c r="C113" s="25"/>
      <c r="D113" s="25"/>
      <c r="E113" s="25"/>
    </row>
    <row r="114" spans="2:5" x14ac:dyDescent="0.25">
      <c r="B114" s="25"/>
      <c r="C114" s="25"/>
      <c r="D114" s="25"/>
      <c r="E114" s="25"/>
    </row>
    <row r="115" spans="2:5" x14ac:dyDescent="0.25">
      <c r="B115" s="25"/>
      <c r="C115" s="25"/>
      <c r="D115" s="25"/>
      <c r="E115" s="25"/>
    </row>
    <row r="116" spans="2:5" x14ac:dyDescent="0.25">
      <c r="B116" s="25"/>
      <c r="C116" s="25"/>
      <c r="D116" s="25"/>
      <c r="E116" s="25"/>
    </row>
    <row r="117" spans="2:5" x14ac:dyDescent="0.25">
      <c r="B117" s="25"/>
      <c r="C117" s="25"/>
      <c r="D117" s="25"/>
      <c r="E117" s="25"/>
    </row>
    <row r="118" spans="2:5" x14ac:dyDescent="0.25">
      <c r="B118" s="25"/>
      <c r="C118" s="25"/>
      <c r="D118" s="25"/>
      <c r="E118" s="25"/>
    </row>
    <row r="119" spans="2:5" x14ac:dyDescent="0.25">
      <c r="B119" s="25"/>
      <c r="C119" s="25"/>
      <c r="D119" s="25"/>
      <c r="E119" s="25"/>
    </row>
    <row r="120" spans="2:5" x14ac:dyDescent="0.25">
      <c r="B120" s="25"/>
      <c r="C120" s="25"/>
      <c r="D120" s="25"/>
      <c r="E120" s="25"/>
    </row>
    <row r="121" spans="2:5" x14ac:dyDescent="0.25">
      <c r="B121" s="25"/>
      <c r="C121" s="25"/>
      <c r="D121" s="25"/>
      <c r="E121" s="25"/>
    </row>
    <row r="122" spans="2:5" x14ac:dyDescent="0.25">
      <c r="B122" s="25"/>
      <c r="C122" s="25"/>
      <c r="D122" s="25"/>
      <c r="E122" s="25"/>
    </row>
    <row r="123" spans="2:5" x14ac:dyDescent="0.25">
      <c r="B123" s="25"/>
      <c r="C123" s="25"/>
      <c r="D123" s="25"/>
      <c r="E123" s="25"/>
    </row>
    <row r="124" spans="2:5" x14ac:dyDescent="0.25">
      <c r="B124" s="25"/>
      <c r="C124" s="25"/>
      <c r="D124" s="25"/>
      <c r="E124" s="25"/>
    </row>
    <row r="125" spans="2:5" x14ac:dyDescent="0.25">
      <c r="B125" s="25"/>
      <c r="C125" s="25"/>
      <c r="D125" s="25"/>
      <c r="E125" s="25"/>
    </row>
    <row r="126" spans="2:5" x14ac:dyDescent="0.25">
      <c r="B126" s="25"/>
      <c r="C126" s="25"/>
      <c r="D126" s="25"/>
      <c r="E126" s="25"/>
    </row>
    <row r="127" spans="2:5" x14ac:dyDescent="0.25">
      <c r="B127" s="25"/>
      <c r="C127" s="25"/>
      <c r="D127" s="25"/>
      <c r="E127" s="25"/>
    </row>
    <row r="128" spans="2:5" x14ac:dyDescent="0.25">
      <c r="B128" s="25"/>
      <c r="C128" s="25"/>
      <c r="D128" s="25"/>
      <c r="E128" s="25"/>
    </row>
    <row r="129" spans="2:5" x14ac:dyDescent="0.25">
      <c r="B129" s="25"/>
      <c r="C129" s="25"/>
      <c r="D129" s="25"/>
      <c r="E129" s="25"/>
    </row>
    <row r="130" spans="2:5" x14ac:dyDescent="0.25">
      <c r="B130" s="25"/>
      <c r="C130" s="25"/>
      <c r="D130" s="25"/>
      <c r="E130" s="25"/>
    </row>
    <row r="131" spans="2:5" x14ac:dyDescent="0.25">
      <c r="B131" s="25"/>
      <c r="C131" s="25"/>
      <c r="D131" s="25"/>
      <c r="E131" s="25"/>
    </row>
    <row r="132" spans="2:5" x14ac:dyDescent="0.25">
      <c r="B132" s="25"/>
      <c r="C132" s="25"/>
      <c r="D132" s="25"/>
      <c r="E132" s="25"/>
    </row>
    <row r="133" spans="2:5" x14ac:dyDescent="0.25">
      <c r="B133" s="25"/>
      <c r="C133" s="25"/>
      <c r="D133" s="25"/>
      <c r="E133" s="25"/>
    </row>
    <row r="134" spans="2:5" x14ac:dyDescent="0.25">
      <c r="B134" s="25"/>
      <c r="C134" s="25"/>
      <c r="D134" s="25"/>
      <c r="E134" s="25"/>
    </row>
    <row r="135" spans="2:5" x14ac:dyDescent="0.25">
      <c r="B135" s="25"/>
      <c r="C135" s="25"/>
      <c r="D135" s="25"/>
      <c r="E135" s="25"/>
    </row>
    <row r="136" spans="2:5" x14ac:dyDescent="0.25">
      <c r="B136" s="25"/>
      <c r="C136" s="25"/>
      <c r="D136" s="25"/>
      <c r="E136" s="25"/>
    </row>
    <row r="137" spans="2:5" x14ac:dyDescent="0.25">
      <c r="B137" s="25"/>
      <c r="C137" s="25"/>
      <c r="D137" s="25"/>
      <c r="E137" s="25"/>
    </row>
    <row r="138" spans="2:5" x14ac:dyDescent="0.25">
      <c r="B138" s="25"/>
      <c r="C138" s="25"/>
      <c r="D138" s="25"/>
      <c r="E138" s="25"/>
    </row>
    <row r="139" spans="2:5" x14ac:dyDescent="0.25">
      <c r="B139" s="25"/>
      <c r="C139" s="25"/>
      <c r="D139" s="25"/>
      <c r="E139" s="25"/>
    </row>
    <row r="140" spans="2:5" x14ac:dyDescent="0.25">
      <c r="B140" s="25"/>
      <c r="C140" s="25"/>
      <c r="D140" s="25"/>
      <c r="E140" s="25"/>
    </row>
    <row r="141" spans="2:5" x14ac:dyDescent="0.25">
      <c r="B141" s="25"/>
      <c r="C141" s="25"/>
      <c r="D141" s="25"/>
      <c r="E141" s="25"/>
    </row>
    <row r="142" spans="2:5" x14ac:dyDescent="0.25">
      <c r="B142" s="25"/>
      <c r="C142" s="25"/>
      <c r="D142" s="25"/>
      <c r="E142" s="25"/>
    </row>
    <row r="143" spans="2:5" x14ac:dyDescent="0.25">
      <c r="B143" s="25"/>
      <c r="C143" s="25"/>
      <c r="D143" s="25"/>
      <c r="E143" s="25"/>
    </row>
    <row r="144" spans="2:5" x14ac:dyDescent="0.25">
      <c r="B144" s="25"/>
      <c r="C144" s="25"/>
      <c r="D144" s="25"/>
      <c r="E144" s="25"/>
    </row>
    <row r="145" spans="2:5" x14ac:dyDescent="0.25">
      <c r="B145" s="25"/>
      <c r="C145" s="25"/>
      <c r="D145" s="25"/>
      <c r="E145" s="25"/>
    </row>
    <row r="146" spans="2:5" x14ac:dyDescent="0.25">
      <c r="B146" s="25"/>
      <c r="C146" s="25"/>
      <c r="D146" s="25"/>
      <c r="E146" s="25"/>
    </row>
    <row r="147" spans="2:5" x14ac:dyDescent="0.25">
      <c r="B147" s="25"/>
      <c r="C147" s="25"/>
      <c r="D147" s="25"/>
      <c r="E147" s="25"/>
    </row>
    <row r="148" spans="2:5" x14ac:dyDescent="0.25">
      <c r="B148" s="25"/>
      <c r="C148" s="25"/>
      <c r="D148" s="25"/>
      <c r="E148" s="25"/>
    </row>
    <row r="149" spans="2:5" x14ac:dyDescent="0.25">
      <c r="B149" s="25"/>
      <c r="C149" s="25"/>
      <c r="D149" s="25"/>
      <c r="E149" s="25"/>
    </row>
    <row r="150" spans="2:5" x14ac:dyDescent="0.25">
      <c r="B150" s="25"/>
      <c r="C150" s="25"/>
      <c r="D150" s="25"/>
      <c r="E150" s="25"/>
    </row>
    <row r="151" spans="2:5" x14ac:dyDescent="0.25">
      <c r="B151" s="25"/>
      <c r="C151" s="25"/>
      <c r="D151" s="25"/>
      <c r="E151" s="25"/>
    </row>
    <row r="152" spans="2:5" x14ac:dyDescent="0.25">
      <c r="B152" s="25"/>
      <c r="C152" s="25"/>
      <c r="D152" s="25"/>
      <c r="E152" s="25"/>
    </row>
    <row r="153" spans="2:5" x14ac:dyDescent="0.25">
      <c r="B153" s="25"/>
      <c r="C153" s="25"/>
      <c r="D153" s="25"/>
      <c r="E153" s="25"/>
    </row>
    <row r="154" spans="2:5" x14ac:dyDescent="0.25">
      <c r="B154" s="25"/>
      <c r="C154" s="25"/>
      <c r="D154" s="25"/>
      <c r="E154" s="25"/>
    </row>
    <row r="155" spans="2:5" x14ac:dyDescent="0.25">
      <c r="B155" s="25"/>
      <c r="C155" s="25"/>
      <c r="D155" s="25"/>
      <c r="E155" s="25"/>
    </row>
    <row r="156" spans="2:5" x14ac:dyDescent="0.25">
      <c r="B156" s="25"/>
      <c r="C156" s="25"/>
      <c r="D156" s="25"/>
      <c r="E156" s="25"/>
    </row>
    <row r="157" spans="2:5" x14ac:dyDescent="0.25">
      <c r="B157" s="25"/>
      <c r="C157" s="25"/>
      <c r="D157" s="25"/>
      <c r="E157" s="25"/>
    </row>
    <row r="158" spans="2:5" x14ac:dyDescent="0.25">
      <c r="B158" s="25"/>
      <c r="C158" s="25"/>
      <c r="D158" s="25"/>
      <c r="E158" s="25"/>
    </row>
    <row r="159" spans="2:5" x14ac:dyDescent="0.25">
      <c r="B159" s="25"/>
      <c r="C159" s="25"/>
      <c r="D159" s="25"/>
      <c r="E159" s="25"/>
    </row>
    <row r="160" spans="2:5" x14ac:dyDescent="0.25">
      <c r="B160" s="25"/>
      <c r="C160" s="25"/>
      <c r="D160" s="25"/>
      <c r="E160" s="25"/>
    </row>
    <row r="161" spans="2:5" x14ac:dyDescent="0.25">
      <c r="B161" s="25"/>
      <c r="C161" s="25"/>
      <c r="D161" s="25"/>
      <c r="E161" s="25"/>
    </row>
    <row r="162" spans="2:5" x14ac:dyDescent="0.25">
      <c r="B162" s="25"/>
      <c r="C162" s="25"/>
      <c r="D162" s="25"/>
      <c r="E162" s="25"/>
    </row>
    <row r="163" spans="2:5" x14ac:dyDescent="0.25">
      <c r="B163" s="25"/>
      <c r="C163" s="25"/>
      <c r="D163" s="25"/>
      <c r="E163" s="25"/>
    </row>
    <row r="164" spans="2:5" x14ac:dyDescent="0.25">
      <c r="B164" s="25"/>
      <c r="C164" s="25"/>
      <c r="D164" s="25"/>
      <c r="E164" s="25"/>
    </row>
    <row r="165" spans="2:5" x14ac:dyDescent="0.25">
      <c r="B165" s="25"/>
      <c r="C165" s="25"/>
      <c r="D165" s="25"/>
      <c r="E165" s="25"/>
    </row>
    <row r="166" spans="2:5" x14ac:dyDescent="0.25">
      <c r="B166" s="25"/>
      <c r="C166" s="25"/>
      <c r="D166" s="25"/>
      <c r="E166" s="25"/>
    </row>
    <row r="167" spans="2:5" x14ac:dyDescent="0.25">
      <c r="B167" s="25"/>
      <c r="C167" s="25"/>
      <c r="D167" s="25"/>
      <c r="E167" s="25"/>
    </row>
    <row r="168" spans="2:5" x14ac:dyDescent="0.25">
      <c r="B168" s="25"/>
      <c r="C168" s="25"/>
      <c r="D168" s="25"/>
      <c r="E168" s="25"/>
    </row>
    <row r="169" spans="2:5" x14ac:dyDescent="0.25">
      <c r="B169" s="25"/>
      <c r="C169" s="25"/>
      <c r="D169" s="25"/>
      <c r="E169" s="25"/>
    </row>
    <row r="170" spans="2:5" x14ac:dyDescent="0.25">
      <c r="B170" s="25"/>
      <c r="C170" s="25"/>
      <c r="D170" s="25"/>
      <c r="E170" s="25"/>
    </row>
    <row r="171" spans="2:5" x14ac:dyDescent="0.25">
      <c r="B171" s="25"/>
      <c r="C171" s="25"/>
      <c r="D171" s="25"/>
      <c r="E171" s="25"/>
    </row>
    <row r="172" spans="2:5" x14ac:dyDescent="0.25">
      <c r="B172" s="25"/>
      <c r="C172" s="25"/>
      <c r="D172" s="25"/>
      <c r="E172" s="25"/>
    </row>
    <row r="173" spans="2:5" x14ac:dyDescent="0.25">
      <c r="B173" s="25"/>
      <c r="C173" s="25"/>
      <c r="D173" s="25"/>
      <c r="E173" s="25"/>
    </row>
    <row r="174" spans="2:5" x14ac:dyDescent="0.25">
      <c r="B174" s="25"/>
      <c r="C174" s="25"/>
      <c r="D174" s="25"/>
      <c r="E174" s="25"/>
    </row>
    <row r="175" spans="2:5" x14ac:dyDescent="0.25">
      <c r="B175" s="25"/>
      <c r="C175" s="25"/>
      <c r="D175" s="25"/>
      <c r="E175" s="25"/>
    </row>
    <row r="176" spans="2:5" x14ac:dyDescent="0.25">
      <c r="B176" s="25"/>
      <c r="C176" s="25"/>
      <c r="D176" s="25"/>
      <c r="E176" s="25"/>
    </row>
    <row r="177" spans="2:5" x14ac:dyDescent="0.25">
      <c r="B177" s="25"/>
      <c r="C177" s="25"/>
      <c r="D177" s="25"/>
      <c r="E177" s="25"/>
    </row>
    <row r="178" spans="2:5" x14ac:dyDescent="0.25">
      <c r="B178" s="25"/>
      <c r="C178" s="25"/>
      <c r="D178" s="25"/>
      <c r="E178" s="25"/>
    </row>
    <row r="179" spans="2:5" x14ac:dyDescent="0.25">
      <c r="B179" s="25"/>
      <c r="C179" s="25"/>
      <c r="D179" s="25"/>
      <c r="E179" s="25"/>
    </row>
    <row r="180" spans="2:5" x14ac:dyDescent="0.25">
      <c r="B180" s="25"/>
      <c r="C180" s="25"/>
      <c r="D180" s="25"/>
      <c r="E180" s="25"/>
    </row>
    <row r="181" spans="2:5" x14ac:dyDescent="0.25">
      <c r="B181" s="25"/>
      <c r="C181" s="25"/>
      <c r="D181" s="25"/>
      <c r="E181" s="25"/>
    </row>
    <row r="182" spans="2:5" x14ac:dyDescent="0.25">
      <c r="B182" s="25"/>
      <c r="C182" s="25"/>
      <c r="D182" s="25"/>
      <c r="E182" s="25"/>
    </row>
    <row r="183" spans="2:5" x14ac:dyDescent="0.25">
      <c r="B183" s="25"/>
      <c r="C183" s="25"/>
      <c r="D183" s="25"/>
      <c r="E183" s="25"/>
    </row>
    <row r="184" spans="2:5" x14ac:dyDescent="0.25">
      <c r="B184" s="25"/>
      <c r="C184" s="25"/>
      <c r="D184" s="25"/>
      <c r="E184" s="25"/>
    </row>
    <row r="185" spans="2:5" x14ac:dyDescent="0.25">
      <c r="B185" s="25"/>
      <c r="C185" s="25"/>
      <c r="D185" s="25"/>
      <c r="E185" s="25"/>
    </row>
    <row r="186" spans="2:5" x14ac:dyDescent="0.25">
      <c r="B186" s="25"/>
      <c r="C186" s="25"/>
      <c r="D186" s="25"/>
      <c r="E186" s="25"/>
    </row>
    <row r="187" spans="2:5" x14ac:dyDescent="0.25">
      <c r="B187" s="25"/>
      <c r="C187" s="25"/>
      <c r="D187" s="25"/>
      <c r="E187" s="25"/>
    </row>
    <row r="188" spans="2:5" x14ac:dyDescent="0.25">
      <c r="B188" s="25"/>
      <c r="C188" s="25"/>
      <c r="D188" s="25"/>
      <c r="E188" s="25"/>
    </row>
    <row r="189" spans="2:5" x14ac:dyDescent="0.25">
      <c r="B189" s="25"/>
      <c r="C189" s="25"/>
      <c r="D189" s="25"/>
      <c r="E189" s="25"/>
    </row>
    <row r="190" spans="2:5" x14ac:dyDescent="0.25">
      <c r="B190" s="25"/>
      <c r="C190" s="25"/>
      <c r="D190" s="25"/>
      <c r="E190" s="25"/>
    </row>
    <row r="191" spans="2:5" x14ac:dyDescent="0.25">
      <c r="B191" s="25"/>
      <c r="C191" s="25"/>
      <c r="D191" s="25"/>
      <c r="E191" s="25"/>
    </row>
    <row r="192" spans="2:5" x14ac:dyDescent="0.25">
      <c r="B192" s="25"/>
      <c r="C192" s="25"/>
      <c r="D192" s="25"/>
      <c r="E192" s="25"/>
    </row>
    <row r="193" spans="2:5" x14ac:dyDescent="0.25">
      <c r="B193" s="25"/>
      <c r="C193" s="25"/>
      <c r="D193" s="25"/>
      <c r="E193" s="25"/>
    </row>
    <row r="194" spans="2:5" x14ac:dyDescent="0.25">
      <c r="B194" s="25"/>
      <c r="C194" s="25"/>
      <c r="D194" s="25"/>
      <c r="E194" s="25"/>
    </row>
    <row r="195" spans="2:5" x14ac:dyDescent="0.25">
      <c r="B195" s="25"/>
      <c r="C195" s="25"/>
      <c r="D195" s="25"/>
      <c r="E195" s="25"/>
    </row>
    <row r="196" spans="2:5" x14ac:dyDescent="0.25">
      <c r="B196" s="25"/>
      <c r="C196" s="25"/>
      <c r="D196" s="25"/>
      <c r="E196" s="25"/>
    </row>
    <row r="197" spans="2:5" x14ac:dyDescent="0.25">
      <c r="B197" s="25"/>
      <c r="C197" s="25"/>
      <c r="D197" s="25"/>
      <c r="E197" s="25"/>
    </row>
    <row r="198" spans="2:5" x14ac:dyDescent="0.25">
      <c r="B198" s="25"/>
      <c r="C198" s="25"/>
      <c r="D198" s="25"/>
      <c r="E198" s="25"/>
    </row>
    <row r="199" spans="2:5" x14ac:dyDescent="0.25">
      <c r="B199" s="25"/>
      <c r="C199" s="25"/>
      <c r="D199" s="25"/>
      <c r="E199" s="25"/>
    </row>
    <row r="200" spans="2:5" x14ac:dyDescent="0.25">
      <c r="B200" s="25"/>
      <c r="C200" s="25"/>
      <c r="D200" s="25"/>
      <c r="E200" s="25"/>
    </row>
    <row r="201" spans="2:5" x14ac:dyDescent="0.25">
      <c r="B201" s="25"/>
      <c r="C201" s="25"/>
      <c r="D201" s="25"/>
      <c r="E201" s="25"/>
    </row>
    <row r="202" spans="2:5" x14ac:dyDescent="0.25">
      <c r="B202" s="25"/>
      <c r="C202" s="25"/>
      <c r="D202" s="25"/>
      <c r="E202" s="25"/>
    </row>
    <row r="203" spans="2:5" x14ac:dyDescent="0.25">
      <c r="B203" s="25"/>
      <c r="C203" s="25"/>
      <c r="D203" s="25"/>
      <c r="E203" s="25"/>
    </row>
    <row r="204" spans="2:5" x14ac:dyDescent="0.25">
      <c r="B204" s="25"/>
      <c r="C204" s="25"/>
      <c r="D204" s="25"/>
      <c r="E204" s="25"/>
    </row>
    <row r="205" spans="2:5" x14ac:dyDescent="0.25">
      <c r="B205" s="25"/>
      <c r="C205" s="25"/>
      <c r="D205" s="25"/>
      <c r="E205" s="25"/>
    </row>
    <row r="206" spans="2:5" x14ac:dyDescent="0.25">
      <c r="B206" s="25"/>
      <c r="C206" s="25"/>
      <c r="D206" s="25"/>
      <c r="E206" s="25"/>
    </row>
    <row r="207" spans="2:5" x14ac:dyDescent="0.25">
      <c r="B207" s="25"/>
      <c r="C207" s="25"/>
      <c r="D207" s="25"/>
      <c r="E207" s="25"/>
    </row>
    <row r="208" spans="2:5" x14ac:dyDescent="0.25">
      <c r="B208" s="25"/>
      <c r="C208" s="25"/>
      <c r="D208" s="25"/>
      <c r="E208" s="25"/>
    </row>
    <row r="209" spans="2:5" x14ac:dyDescent="0.25">
      <c r="B209" s="25"/>
      <c r="C209" s="25"/>
      <c r="D209" s="25"/>
      <c r="E209" s="25"/>
    </row>
    <row r="210" spans="2:5" x14ac:dyDescent="0.25">
      <c r="B210" s="25"/>
      <c r="C210" s="25"/>
      <c r="D210" s="25"/>
      <c r="E210" s="25"/>
    </row>
    <row r="211" spans="2:5" x14ac:dyDescent="0.25">
      <c r="B211" s="25"/>
      <c r="C211" s="25"/>
      <c r="D211" s="25"/>
      <c r="E211" s="25"/>
    </row>
    <row r="212" spans="2:5" x14ac:dyDescent="0.25">
      <c r="B212" s="25"/>
      <c r="C212" s="25"/>
      <c r="D212" s="25"/>
      <c r="E212" s="25"/>
    </row>
    <row r="213" spans="2:5" x14ac:dyDescent="0.25">
      <c r="B213" s="25"/>
      <c r="C213" s="25"/>
      <c r="D213" s="25"/>
      <c r="E213" s="25"/>
    </row>
    <row r="214" spans="2:5" x14ac:dyDescent="0.25">
      <c r="B214" s="25"/>
      <c r="C214" s="25"/>
      <c r="D214" s="25"/>
      <c r="E214" s="25"/>
    </row>
    <row r="215" spans="2:5" x14ac:dyDescent="0.25">
      <c r="B215" s="25"/>
      <c r="C215" s="25"/>
      <c r="D215" s="25"/>
      <c r="E215" s="25"/>
    </row>
    <row r="216" spans="2:5" x14ac:dyDescent="0.25">
      <c r="B216" s="25"/>
      <c r="C216" s="25"/>
      <c r="D216" s="25"/>
      <c r="E216" s="25"/>
    </row>
    <row r="217" spans="2:5" x14ac:dyDescent="0.25">
      <c r="B217" s="25"/>
      <c r="C217" s="25"/>
      <c r="D217" s="25"/>
      <c r="E217" s="25"/>
    </row>
    <row r="218" spans="2:5" x14ac:dyDescent="0.25">
      <c r="B218" s="25"/>
      <c r="C218" s="25"/>
      <c r="D218" s="25"/>
      <c r="E218" s="25"/>
    </row>
    <row r="219" spans="2:5" x14ac:dyDescent="0.25">
      <c r="B219" s="25"/>
      <c r="C219" s="25"/>
      <c r="D219" s="25"/>
      <c r="E219" s="25"/>
    </row>
    <row r="220" spans="2:5" x14ac:dyDescent="0.25">
      <c r="B220" s="25"/>
      <c r="C220" s="25"/>
      <c r="D220" s="25"/>
      <c r="E220" s="25"/>
    </row>
    <row r="221" spans="2:5" x14ac:dyDescent="0.25">
      <c r="B221" s="25"/>
      <c r="C221" s="25"/>
      <c r="D221" s="25"/>
      <c r="E221" s="25"/>
    </row>
    <row r="222" spans="2:5" x14ac:dyDescent="0.25">
      <c r="B222" s="25"/>
      <c r="C222" s="25"/>
      <c r="D222" s="25"/>
      <c r="E222" s="25"/>
    </row>
    <row r="223" spans="2:5" x14ac:dyDescent="0.25">
      <c r="B223" s="25"/>
      <c r="C223" s="25"/>
      <c r="D223" s="25"/>
      <c r="E223" s="25"/>
    </row>
    <row r="224" spans="2:5" x14ac:dyDescent="0.25">
      <c r="B224" s="25"/>
      <c r="C224" s="25"/>
      <c r="D224" s="25"/>
      <c r="E224" s="25"/>
    </row>
    <row r="225" spans="2:5" x14ac:dyDescent="0.25">
      <c r="B225" s="25"/>
      <c r="C225" s="25"/>
      <c r="D225" s="25"/>
      <c r="E225" s="25"/>
    </row>
    <row r="226" spans="2:5" x14ac:dyDescent="0.25">
      <c r="B226" s="25"/>
      <c r="C226" s="25"/>
      <c r="D226" s="25"/>
      <c r="E226" s="25"/>
    </row>
    <row r="227" spans="2:5" x14ac:dyDescent="0.25">
      <c r="B227" s="25"/>
      <c r="C227" s="25"/>
      <c r="D227" s="25"/>
      <c r="E227" s="25"/>
    </row>
    <row r="228" spans="2:5" x14ac:dyDescent="0.25">
      <c r="B228" s="25"/>
      <c r="C228" s="25"/>
      <c r="D228" s="25"/>
      <c r="E228" s="25"/>
    </row>
    <row r="229" spans="2:5" x14ac:dyDescent="0.25">
      <c r="B229" s="25"/>
      <c r="C229" s="25"/>
      <c r="D229" s="25"/>
      <c r="E229" s="25"/>
    </row>
    <row r="230" spans="2:5" x14ac:dyDescent="0.25">
      <c r="B230" s="25"/>
      <c r="C230" s="25"/>
      <c r="D230" s="25"/>
      <c r="E230" s="25"/>
    </row>
    <row r="231" spans="2:5" x14ac:dyDescent="0.25">
      <c r="B231" s="25"/>
      <c r="C231" s="25"/>
      <c r="D231" s="25"/>
      <c r="E231" s="25"/>
    </row>
    <row r="232" spans="2:5" x14ac:dyDescent="0.25">
      <c r="B232" s="25"/>
      <c r="C232" s="25"/>
      <c r="D232" s="25"/>
      <c r="E232" s="25"/>
    </row>
    <row r="233" spans="2:5" x14ac:dyDescent="0.25">
      <c r="B233" s="25"/>
      <c r="C233" s="25"/>
      <c r="D233" s="25"/>
      <c r="E233" s="25"/>
    </row>
    <row r="234" spans="2:5" x14ac:dyDescent="0.25">
      <c r="B234" s="25"/>
      <c r="C234" s="25"/>
      <c r="D234" s="25"/>
      <c r="E234" s="25"/>
    </row>
    <row r="235" spans="2:5" x14ac:dyDescent="0.25">
      <c r="B235" s="25"/>
      <c r="C235" s="25"/>
      <c r="D235" s="25"/>
      <c r="E235" s="25"/>
    </row>
    <row r="236" spans="2:5" x14ac:dyDescent="0.25">
      <c r="B236" s="25"/>
      <c r="C236" s="25"/>
      <c r="D236" s="25"/>
      <c r="E236" s="25"/>
    </row>
    <row r="237" spans="2:5" x14ac:dyDescent="0.25">
      <c r="B237" s="25"/>
      <c r="C237" s="25"/>
      <c r="D237" s="25"/>
      <c r="E237" s="25"/>
    </row>
    <row r="238" spans="2:5" x14ac:dyDescent="0.25">
      <c r="B238" s="25"/>
      <c r="C238" s="25"/>
      <c r="D238" s="25"/>
      <c r="E238" s="25"/>
    </row>
    <row r="239" spans="2:5" x14ac:dyDescent="0.25">
      <c r="B239" s="25"/>
      <c r="C239" s="25"/>
      <c r="D239" s="25"/>
      <c r="E239" s="25"/>
    </row>
    <row r="240" spans="2:5" x14ac:dyDescent="0.25">
      <c r="B240" s="25"/>
      <c r="C240" s="25"/>
      <c r="D240" s="25"/>
      <c r="E240" s="25"/>
    </row>
    <row r="241" spans="2:5" x14ac:dyDescent="0.25">
      <c r="B241" s="25"/>
      <c r="C241" s="25"/>
      <c r="D241" s="25"/>
      <c r="E241" s="25"/>
    </row>
    <row r="242" spans="2:5" x14ac:dyDescent="0.25">
      <c r="B242" s="25"/>
      <c r="C242" s="25"/>
      <c r="D242" s="25"/>
      <c r="E242" s="25"/>
    </row>
    <row r="243" spans="2:5" x14ac:dyDescent="0.25">
      <c r="B243" s="25"/>
      <c r="C243" s="25"/>
      <c r="D243" s="25"/>
      <c r="E243" s="25"/>
    </row>
    <row r="244" spans="2:5" x14ac:dyDescent="0.25">
      <c r="B244" s="25"/>
      <c r="C244" s="25"/>
      <c r="D244" s="25"/>
      <c r="E244" s="25"/>
    </row>
    <row r="245" spans="2:5" x14ac:dyDescent="0.25">
      <c r="B245" s="25"/>
      <c r="C245" s="25"/>
      <c r="D245" s="25"/>
      <c r="E245" s="25"/>
    </row>
    <row r="246" spans="2:5" x14ac:dyDescent="0.25">
      <c r="B246" s="25"/>
      <c r="C246" s="25"/>
      <c r="D246" s="25"/>
      <c r="E246" s="25"/>
    </row>
    <row r="247" spans="2:5" x14ac:dyDescent="0.25">
      <c r="B247" s="25"/>
      <c r="C247" s="25"/>
      <c r="D247" s="25"/>
      <c r="E247" s="25"/>
    </row>
    <row r="248" spans="2:5" x14ac:dyDescent="0.25">
      <c r="B248" s="25"/>
      <c r="C248" s="25"/>
      <c r="D248" s="25"/>
      <c r="E248" s="25"/>
    </row>
    <row r="249" spans="2:5" x14ac:dyDescent="0.25">
      <c r="B249" s="25"/>
      <c r="C249" s="25"/>
      <c r="D249" s="25"/>
      <c r="E249" s="25"/>
    </row>
    <row r="250" spans="2:5" x14ac:dyDescent="0.25">
      <c r="B250" s="25"/>
      <c r="C250" s="25"/>
      <c r="D250" s="25"/>
      <c r="E250" s="25"/>
    </row>
    <row r="251" spans="2:5" x14ac:dyDescent="0.25">
      <c r="B251" s="25"/>
      <c r="C251" s="25"/>
      <c r="D251" s="25"/>
      <c r="E251" s="25"/>
    </row>
    <row r="252" spans="2:5" x14ac:dyDescent="0.25">
      <c r="B252" s="25"/>
      <c r="C252" s="25"/>
      <c r="D252" s="25"/>
      <c r="E252" s="25"/>
    </row>
    <row r="253" spans="2:5" x14ac:dyDescent="0.25">
      <c r="B253" s="25"/>
      <c r="C253" s="25"/>
      <c r="D253" s="25"/>
      <c r="E253" s="25"/>
    </row>
    <row r="254" spans="2:5" x14ac:dyDescent="0.25">
      <c r="B254" s="25"/>
      <c r="C254" s="25"/>
      <c r="D254" s="25"/>
      <c r="E254" s="25"/>
    </row>
    <row r="255" spans="2:5" x14ac:dyDescent="0.25">
      <c r="B255" s="25"/>
      <c r="C255" s="25"/>
      <c r="D255" s="25"/>
      <c r="E255" s="25"/>
    </row>
    <row r="256" spans="2:5" x14ac:dyDescent="0.25">
      <c r="B256" s="25"/>
      <c r="C256" s="25"/>
      <c r="D256" s="25"/>
      <c r="E256" s="25"/>
    </row>
    <row r="257" spans="2:5" x14ac:dyDescent="0.25">
      <c r="B257" s="25"/>
      <c r="C257" s="25"/>
      <c r="D257" s="25"/>
      <c r="E257" s="25"/>
    </row>
    <row r="258" spans="2:5" x14ac:dyDescent="0.25">
      <c r="B258" s="25"/>
      <c r="C258" s="25"/>
      <c r="D258" s="25"/>
      <c r="E258" s="25"/>
    </row>
    <row r="259" spans="2:5" x14ac:dyDescent="0.25">
      <c r="B259" s="25"/>
      <c r="C259" s="25"/>
      <c r="D259" s="25"/>
      <c r="E259" s="25"/>
    </row>
    <row r="260" spans="2:5" x14ac:dyDescent="0.25">
      <c r="B260" s="25"/>
      <c r="C260" s="25"/>
      <c r="D260" s="25"/>
      <c r="E260" s="25"/>
    </row>
    <row r="261" spans="2:5" x14ac:dyDescent="0.25">
      <c r="B261" s="25"/>
      <c r="C261" s="25"/>
      <c r="D261" s="25"/>
      <c r="E261" s="25"/>
    </row>
    <row r="262" spans="2:5" x14ac:dyDescent="0.25">
      <c r="B262" s="25"/>
      <c r="C262" s="25"/>
      <c r="D262" s="25"/>
      <c r="E262" s="25"/>
    </row>
    <row r="263" spans="2:5" x14ac:dyDescent="0.25">
      <c r="B263" s="25"/>
      <c r="C263" s="25"/>
      <c r="D263" s="25"/>
      <c r="E263" s="25"/>
    </row>
    <row r="264" spans="2:5" x14ac:dyDescent="0.25">
      <c r="B264" s="25"/>
      <c r="C264" s="25"/>
      <c r="D264" s="25"/>
      <c r="E264" s="25"/>
    </row>
    <row r="265" spans="2:5" x14ac:dyDescent="0.25">
      <c r="B265" s="25"/>
      <c r="C265" s="25"/>
      <c r="D265" s="25"/>
      <c r="E265" s="25"/>
    </row>
    <row r="266" spans="2:5" x14ac:dyDescent="0.25">
      <c r="B266" s="25"/>
      <c r="C266" s="25"/>
      <c r="D266" s="25"/>
      <c r="E266" s="25"/>
    </row>
    <row r="267" spans="2:5" x14ac:dyDescent="0.25">
      <c r="B267" s="25"/>
      <c r="C267" s="25"/>
      <c r="D267" s="25"/>
      <c r="E267" s="25"/>
    </row>
    <row r="268" spans="2:5" x14ac:dyDescent="0.25">
      <c r="B268" s="25"/>
      <c r="C268" s="25"/>
      <c r="D268" s="25"/>
      <c r="E268" s="25"/>
    </row>
    <row r="269" spans="2:5" x14ac:dyDescent="0.25">
      <c r="B269" s="25"/>
      <c r="C269" s="25"/>
      <c r="D269" s="25"/>
      <c r="E269" s="25"/>
    </row>
    <row r="270" spans="2:5" x14ac:dyDescent="0.25">
      <c r="B270" s="25"/>
      <c r="C270" s="25"/>
      <c r="D270" s="25"/>
      <c r="E270" s="25"/>
    </row>
    <row r="271" spans="2:5" x14ac:dyDescent="0.25">
      <c r="B271" s="25"/>
      <c r="C271" s="25"/>
      <c r="D271" s="25"/>
      <c r="E271" s="25"/>
    </row>
    <row r="272" spans="2:5" x14ac:dyDescent="0.25">
      <c r="B272" s="25"/>
      <c r="C272" s="25"/>
      <c r="D272" s="25"/>
      <c r="E272" s="25"/>
    </row>
    <row r="273" spans="2:5" x14ac:dyDescent="0.25">
      <c r="B273" s="25"/>
      <c r="C273" s="25"/>
      <c r="D273" s="25"/>
      <c r="E273" s="25"/>
    </row>
    <row r="274" spans="2:5" x14ac:dyDescent="0.25">
      <c r="B274" s="25"/>
      <c r="C274" s="25"/>
      <c r="D274" s="25"/>
      <c r="E274" s="25"/>
    </row>
    <row r="275" spans="2:5" x14ac:dyDescent="0.25">
      <c r="B275" s="25"/>
      <c r="C275" s="25"/>
      <c r="D275" s="25"/>
      <c r="E275" s="25"/>
    </row>
    <row r="276" spans="2:5" x14ac:dyDescent="0.25">
      <c r="B276" s="25"/>
      <c r="C276" s="25"/>
      <c r="D276" s="25"/>
      <c r="E276" s="25"/>
    </row>
    <row r="277" spans="2:5" x14ac:dyDescent="0.25">
      <c r="B277" s="25"/>
      <c r="C277" s="25"/>
      <c r="D277" s="25"/>
      <c r="E277" s="25"/>
    </row>
    <row r="278" spans="2:5" x14ac:dyDescent="0.25">
      <c r="B278" s="25"/>
      <c r="C278" s="25"/>
      <c r="D278" s="25"/>
      <c r="E278" s="25"/>
    </row>
    <row r="279" spans="2:5" x14ac:dyDescent="0.25">
      <c r="B279" s="25"/>
      <c r="C279" s="25"/>
      <c r="D279" s="25"/>
      <c r="E279" s="25"/>
    </row>
    <row r="280" spans="2:5" x14ac:dyDescent="0.25">
      <c r="B280" s="25"/>
      <c r="C280" s="25"/>
      <c r="D280" s="25"/>
      <c r="E280" s="25"/>
    </row>
    <row r="281" spans="2:5" x14ac:dyDescent="0.25">
      <c r="B281" s="25"/>
      <c r="C281" s="25"/>
      <c r="D281" s="25"/>
      <c r="E281" s="25"/>
    </row>
    <row r="282" spans="2:5" x14ac:dyDescent="0.25">
      <c r="B282" s="25"/>
      <c r="C282" s="25"/>
      <c r="D282" s="25"/>
      <c r="E282" s="25"/>
    </row>
    <row r="283" spans="2:5" x14ac:dyDescent="0.25">
      <c r="B283" s="25"/>
      <c r="C283" s="25"/>
      <c r="D283" s="25"/>
      <c r="E283" s="25"/>
    </row>
    <row r="284" spans="2:5" x14ac:dyDescent="0.25">
      <c r="B284" s="25"/>
      <c r="C284" s="25"/>
      <c r="D284" s="25"/>
      <c r="E284" s="25"/>
    </row>
    <row r="285" spans="2:5" x14ac:dyDescent="0.25">
      <c r="B285" s="25"/>
      <c r="C285" s="25"/>
      <c r="D285" s="25"/>
      <c r="E285" s="25"/>
    </row>
    <row r="286" spans="2:5" x14ac:dyDescent="0.25">
      <c r="B286" s="25"/>
      <c r="C286" s="25"/>
      <c r="D286" s="25"/>
      <c r="E286" s="25"/>
    </row>
    <row r="287" spans="2:5" x14ac:dyDescent="0.25">
      <c r="B287" s="25"/>
      <c r="C287" s="25"/>
      <c r="D287" s="25"/>
      <c r="E287" s="25"/>
    </row>
    <row r="288" spans="2:5" x14ac:dyDescent="0.25">
      <c r="B288" s="25"/>
      <c r="C288" s="25"/>
      <c r="D288" s="25"/>
      <c r="E288" s="25"/>
    </row>
    <row r="289" spans="2:5" x14ac:dyDescent="0.25">
      <c r="B289" s="25"/>
      <c r="C289" s="25"/>
      <c r="D289" s="25"/>
      <c r="E289" s="25"/>
    </row>
    <row r="290" spans="2:5" x14ac:dyDescent="0.25">
      <c r="B290" s="25"/>
      <c r="C290" s="25"/>
      <c r="D290" s="25"/>
      <c r="E290" s="25"/>
    </row>
    <row r="291" spans="2:5" x14ac:dyDescent="0.25">
      <c r="B291" s="25"/>
      <c r="C291" s="25"/>
      <c r="D291" s="25"/>
      <c r="E291" s="25"/>
    </row>
    <row r="292" spans="2:5" x14ac:dyDescent="0.25">
      <c r="B292" s="25"/>
      <c r="C292" s="25"/>
      <c r="D292" s="25"/>
      <c r="E292" s="25"/>
    </row>
    <row r="293" spans="2:5" x14ac:dyDescent="0.25">
      <c r="B293" s="25"/>
      <c r="C293" s="25"/>
      <c r="D293" s="25"/>
      <c r="E293" s="25"/>
    </row>
    <row r="294" spans="2:5" x14ac:dyDescent="0.25">
      <c r="B294" s="25"/>
      <c r="C294" s="25"/>
      <c r="D294" s="25"/>
      <c r="E294" s="25"/>
    </row>
    <row r="295" spans="2:5" x14ac:dyDescent="0.25">
      <c r="B295" s="25"/>
      <c r="C295" s="25"/>
      <c r="D295" s="25"/>
      <c r="E295" s="25"/>
    </row>
    <row r="296" spans="2:5" x14ac:dyDescent="0.25">
      <c r="B296" s="25"/>
      <c r="C296" s="25"/>
      <c r="D296" s="25"/>
      <c r="E296" s="25"/>
    </row>
    <row r="297" spans="2:5" x14ac:dyDescent="0.25">
      <c r="B297" s="25"/>
      <c r="C297" s="25"/>
      <c r="D297" s="25"/>
      <c r="E297" s="25"/>
    </row>
    <row r="298" spans="2:5" x14ac:dyDescent="0.25">
      <c r="B298" s="25"/>
      <c r="C298" s="25"/>
      <c r="D298" s="25"/>
      <c r="E298" s="25"/>
    </row>
    <row r="299" spans="2:5" x14ac:dyDescent="0.25">
      <c r="B299" s="25"/>
      <c r="C299" s="25"/>
      <c r="D299" s="25"/>
      <c r="E299" s="25"/>
    </row>
    <row r="300" spans="2:5" x14ac:dyDescent="0.25">
      <c r="B300" s="25"/>
      <c r="C300" s="25"/>
      <c r="D300" s="25"/>
      <c r="E300" s="25"/>
    </row>
    <row r="301" spans="2:5" x14ac:dyDescent="0.25">
      <c r="B301" s="25"/>
      <c r="C301" s="25"/>
      <c r="D301" s="25"/>
      <c r="E301" s="25"/>
    </row>
    <row r="302" spans="2:5" x14ac:dyDescent="0.25">
      <c r="B302" s="25"/>
      <c r="C302" s="25"/>
      <c r="D302" s="25"/>
      <c r="E302" s="25"/>
    </row>
    <row r="303" spans="2:5" x14ac:dyDescent="0.25">
      <c r="B303" s="25"/>
      <c r="C303" s="25"/>
      <c r="D303" s="25"/>
      <c r="E303" s="25"/>
    </row>
    <row r="304" spans="2:5" x14ac:dyDescent="0.25">
      <c r="B304" s="25"/>
      <c r="C304" s="25"/>
      <c r="D304" s="25"/>
      <c r="E304" s="25"/>
    </row>
    <row r="305" spans="2:5" x14ac:dyDescent="0.25">
      <c r="B305" s="25"/>
      <c r="C305" s="25"/>
      <c r="D305" s="25"/>
      <c r="E305" s="25"/>
    </row>
    <row r="306" spans="2:5" x14ac:dyDescent="0.25">
      <c r="B306" s="25"/>
      <c r="C306" s="25"/>
      <c r="D306" s="25"/>
      <c r="E306" s="25"/>
    </row>
    <row r="307" spans="2:5" x14ac:dyDescent="0.25">
      <c r="B307" s="25"/>
      <c r="C307" s="25"/>
      <c r="D307" s="25"/>
      <c r="E307" s="25"/>
    </row>
    <row r="308" spans="2:5" x14ac:dyDescent="0.25">
      <c r="B308" s="25"/>
      <c r="C308" s="25"/>
      <c r="D308" s="25"/>
      <c r="E308" s="25"/>
    </row>
    <row r="309" spans="2:5" x14ac:dyDescent="0.25">
      <c r="B309" s="25"/>
      <c r="C309" s="25"/>
      <c r="D309" s="25"/>
      <c r="E309" s="25"/>
    </row>
    <row r="310" spans="2:5" x14ac:dyDescent="0.25">
      <c r="B310" s="25"/>
      <c r="C310" s="25"/>
      <c r="D310" s="25"/>
      <c r="E310" s="25"/>
    </row>
    <row r="311" spans="2:5" x14ac:dyDescent="0.25">
      <c r="B311" s="25"/>
      <c r="C311" s="25"/>
      <c r="D311" s="25"/>
      <c r="E311" s="25"/>
    </row>
    <row r="312" spans="2:5" x14ac:dyDescent="0.25">
      <c r="B312" s="25"/>
      <c r="C312" s="25"/>
      <c r="D312" s="25"/>
      <c r="E312" s="25"/>
    </row>
    <row r="313" spans="2:5" x14ac:dyDescent="0.25">
      <c r="B313" s="25"/>
      <c r="C313" s="25"/>
      <c r="D313" s="25"/>
      <c r="E313" s="25"/>
    </row>
    <row r="314" spans="2:5" x14ac:dyDescent="0.25">
      <c r="B314" s="25"/>
      <c r="C314" s="25"/>
      <c r="D314" s="25"/>
      <c r="E314" s="25"/>
    </row>
    <row r="315" spans="2:5" x14ac:dyDescent="0.25">
      <c r="B315" s="25"/>
      <c r="C315" s="25"/>
      <c r="D315" s="25"/>
      <c r="E315" s="25"/>
    </row>
    <row r="316" spans="2:5" x14ac:dyDescent="0.25">
      <c r="B316" s="25"/>
      <c r="C316" s="25"/>
      <c r="D316" s="25"/>
      <c r="E316" s="25"/>
    </row>
    <row r="317" spans="2:5" x14ac:dyDescent="0.25">
      <c r="B317" s="25"/>
      <c r="C317" s="25"/>
      <c r="D317" s="25"/>
      <c r="E317" s="25"/>
    </row>
    <row r="318" spans="2:5" x14ac:dyDescent="0.25">
      <c r="B318" s="25"/>
      <c r="C318" s="25"/>
      <c r="D318" s="25"/>
      <c r="E318" s="25"/>
    </row>
    <row r="319" spans="2:5" x14ac:dyDescent="0.25">
      <c r="B319" s="25"/>
      <c r="C319" s="25"/>
      <c r="D319" s="25"/>
      <c r="E319" s="25"/>
    </row>
    <row r="320" spans="2:5" x14ac:dyDescent="0.25">
      <c r="B320" s="25"/>
      <c r="C320" s="25"/>
      <c r="D320" s="25"/>
      <c r="E320" s="25"/>
    </row>
    <row r="321" spans="2:5" x14ac:dyDescent="0.25">
      <c r="B321" s="25"/>
      <c r="C321" s="25"/>
      <c r="D321" s="25"/>
      <c r="E321" s="25"/>
    </row>
    <row r="322" spans="2:5" x14ac:dyDescent="0.25">
      <c r="B322" s="25"/>
      <c r="C322" s="25"/>
      <c r="D322" s="25"/>
      <c r="E322" s="25"/>
    </row>
    <row r="323" spans="2:5" x14ac:dyDescent="0.25">
      <c r="B323" s="25"/>
      <c r="C323" s="25"/>
      <c r="D323" s="25"/>
      <c r="E323" s="25"/>
    </row>
    <row r="324" spans="2:5" x14ac:dyDescent="0.25">
      <c r="B324" s="25"/>
      <c r="C324" s="25"/>
      <c r="D324" s="25"/>
      <c r="E324" s="25"/>
    </row>
    <row r="325" spans="2:5" x14ac:dyDescent="0.25">
      <c r="B325" s="25"/>
      <c r="C325" s="25"/>
      <c r="D325" s="25"/>
      <c r="E325" s="25"/>
    </row>
    <row r="326" spans="2:5" x14ac:dyDescent="0.25">
      <c r="B326" s="25"/>
      <c r="C326" s="25"/>
      <c r="D326" s="25"/>
      <c r="E326" s="25"/>
    </row>
    <row r="327" spans="2:5" x14ac:dyDescent="0.25">
      <c r="B327" s="25"/>
      <c r="C327" s="25"/>
      <c r="D327" s="25"/>
      <c r="E327" s="25"/>
    </row>
    <row r="328" spans="2:5" x14ac:dyDescent="0.25">
      <c r="B328" s="25"/>
      <c r="C328" s="25"/>
      <c r="D328" s="25"/>
      <c r="E328" s="25"/>
    </row>
    <row r="329" spans="2:5" x14ac:dyDescent="0.25">
      <c r="B329" s="25"/>
      <c r="C329" s="25"/>
      <c r="D329" s="25"/>
      <c r="E329" s="25"/>
    </row>
    <row r="330" spans="2:5" x14ac:dyDescent="0.25">
      <c r="B330" s="25"/>
      <c r="C330" s="25"/>
      <c r="D330" s="25"/>
      <c r="E330" s="25"/>
    </row>
    <row r="331" spans="2:5" x14ac:dyDescent="0.25">
      <c r="B331" s="25"/>
      <c r="C331" s="25"/>
      <c r="D331" s="25"/>
      <c r="E331" s="25"/>
    </row>
    <row r="332" spans="2:5" x14ac:dyDescent="0.25">
      <c r="B332" s="25"/>
      <c r="C332" s="25"/>
      <c r="D332" s="25"/>
      <c r="E332" s="25"/>
    </row>
    <row r="333" spans="2:5" x14ac:dyDescent="0.25">
      <c r="B333" s="25"/>
      <c r="C333" s="25"/>
      <c r="D333" s="25"/>
      <c r="E333" s="25"/>
    </row>
    <row r="334" spans="2:5" x14ac:dyDescent="0.25">
      <c r="B334" s="25"/>
      <c r="C334" s="25"/>
      <c r="D334" s="25"/>
      <c r="E334" s="25"/>
    </row>
    <row r="335" spans="2:5" x14ac:dyDescent="0.25">
      <c r="B335" s="25"/>
      <c r="C335" s="25"/>
      <c r="D335" s="25"/>
      <c r="E335" s="25"/>
    </row>
    <row r="336" spans="2:5" x14ac:dyDescent="0.25">
      <c r="B336" s="25"/>
      <c r="C336" s="25"/>
      <c r="D336" s="25"/>
      <c r="E336" s="25"/>
    </row>
    <row r="337" spans="2:5" x14ac:dyDescent="0.25">
      <c r="B337" s="25"/>
      <c r="C337" s="25"/>
      <c r="D337" s="25"/>
      <c r="E337" s="25"/>
    </row>
    <row r="338" spans="2:5" x14ac:dyDescent="0.25">
      <c r="B338" s="25"/>
      <c r="C338" s="25"/>
      <c r="D338" s="25"/>
      <c r="E338" s="25"/>
    </row>
    <row r="339" spans="2:5" x14ac:dyDescent="0.25">
      <c r="B339" s="25"/>
      <c r="C339" s="25"/>
      <c r="D339" s="25"/>
      <c r="E339" s="25"/>
    </row>
    <row r="340" spans="2:5" x14ac:dyDescent="0.25">
      <c r="B340" s="25"/>
      <c r="C340" s="25"/>
      <c r="D340" s="25"/>
      <c r="E340" s="25"/>
    </row>
    <row r="341" spans="2:5" x14ac:dyDescent="0.25">
      <c r="B341" s="25"/>
      <c r="C341" s="25"/>
      <c r="D341" s="25"/>
      <c r="E341" s="25"/>
    </row>
    <row r="342" spans="2:5" x14ac:dyDescent="0.25">
      <c r="B342" s="25"/>
      <c r="C342" s="25"/>
      <c r="D342" s="25"/>
      <c r="E342" s="25"/>
    </row>
    <row r="343" spans="2:5" x14ac:dyDescent="0.25">
      <c r="B343" s="25"/>
      <c r="C343" s="25"/>
      <c r="D343" s="25"/>
      <c r="E343" s="25"/>
    </row>
    <row r="344" spans="2:5" x14ac:dyDescent="0.25">
      <c r="B344" s="25"/>
      <c r="C344" s="25"/>
      <c r="D344" s="25"/>
      <c r="E344" s="25"/>
    </row>
    <row r="345" spans="2:5" x14ac:dyDescent="0.25">
      <c r="B345" s="25"/>
      <c r="C345" s="25"/>
      <c r="D345" s="25"/>
      <c r="E345" s="25"/>
    </row>
    <row r="346" spans="2:5" x14ac:dyDescent="0.25">
      <c r="B346" s="25"/>
      <c r="C346" s="25"/>
      <c r="D346" s="25"/>
      <c r="E346" s="25"/>
    </row>
    <row r="347" spans="2:5" x14ac:dyDescent="0.25">
      <c r="B347" s="25"/>
      <c r="C347" s="25"/>
      <c r="D347" s="25"/>
      <c r="E347" s="25"/>
    </row>
    <row r="348" spans="2:5" x14ac:dyDescent="0.25">
      <c r="B348" s="25"/>
      <c r="C348" s="25"/>
      <c r="D348" s="25"/>
      <c r="E348" s="25"/>
    </row>
    <row r="349" spans="2:5" x14ac:dyDescent="0.25">
      <c r="B349" s="25"/>
      <c r="C349" s="25"/>
      <c r="D349" s="25"/>
      <c r="E349" s="25"/>
    </row>
    <row r="350" spans="2:5" x14ac:dyDescent="0.25">
      <c r="B350" s="25"/>
      <c r="C350" s="25"/>
      <c r="D350" s="25"/>
      <c r="E350" s="25"/>
    </row>
    <row r="351" spans="2:5" x14ac:dyDescent="0.25">
      <c r="B351" s="25"/>
      <c r="C351" s="25"/>
      <c r="D351" s="25"/>
      <c r="E351" s="25"/>
    </row>
    <row r="352" spans="2:5" x14ac:dyDescent="0.25">
      <c r="B352" s="25"/>
      <c r="C352" s="25"/>
      <c r="D352" s="25"/>
      <c r="E352" s="25"/>
    </row>
    <row r="353" spans="2:5" x14ac:dyDescent="0.25">
      <c r="B353" s="25"/>
      <c r="C353" s="25"/>
      <c r="D353" s="25"/>
      <c r="E353" s="25"/>
    </row>
    <row r="354" spans="2:5" x14ac:dyDescent="0.25">
      <c r="B354" s="25"/>
      <c r="C354" s="25"/>
      <c r="D354" s="25"/>
      <c r="E354" s="25"/>
    </row>
    <row r="355" spans="2:5" x14ac:dyDescent="0.25">
      <c r="B355" s="25"/>
      <c r="C355" s="25"/>
      <c r="D355" s="25"/>
      <c r="E355" s="25"/>
    </row>
    <row r="356" spans="2:5" x14ac:dyDescent="0.25">
      <c r="B356" s="25"/>
      <c r="C356" s="25"/>
      <c r="D356" s="25"/>
      <c r="E356" s="25"/>
    </row>
    <row r="357" spans="2:5" x14ac:dyDescent="0.25">
      <c r="B357" s="25"/>
      <c r="C357" s="25"/>
      <c r="D357" s="25"/>
      <c r="E357" s="25"/>
    </row>
    <row r="358" spans="2:5" x14ac:dyDescent="0.25">
      <c r="B358" s="25"/>
      <c r="C358" s="25"/>
      <c r="D358" s="25"/>
      <c r="E358" s="25"/>
    </row>
    <row r="359" spans="2:5" x14ac:dyDescent="0.25">
      <c r="B359" s="25"/>
      <c r="C359" s="25"/>
      <c r="D359" s="25"/>
      <c r="E359" s="25"/>
    </row>
    <row r="360" spans="2:5" x14ac:dyDescent="0.25">
      <c r="B360" s="25"/>
      <c r="C360" s="25"/>
      <c r="D360" s="25"/>
      <c r="E360" s="25"/>
    </row>
    <row r="361" spans="2:5" x14ac:dyDescent="0.25">
      <c r="B361" s="25"/>
      <c r="C361" s="25"/>
      <c r="D361" s="25"/>
      <c r="E361" s="25"/>
    </row>
    <row r="362" spans="2:5" x14ac:dyDescent="0.25">
      <c r="B362" s="25"/>
      <c r="C362" s="25"/>
      <c r="D362" s="25"/>
      <c r="E362" s="25"/>
    </row>
    <row r="363" spans="2:5" x14ac:dyDescent="0.25">
      <c r="B363" s="25"/>
      <c r="C363" s="25"/>
      <c r="D363" s="25"/>
      <c r="E363" s="25"/>
    </row>
    <row r="364" spans="2:5" x14ac:dyDescent="0.25">
      <c r="B364" s="25"/>
      <c r="C364" s="25"/>
      <c r="D364" s="25"/>
      <c r="E364" s="25"/>
    </row>
    <row r="365" spans="2:5" x14ac:dyDescent="0.25">
      <c r="B365" s="25"/>
      <c r="C365" s="25"/>
      <c r="D365" s="25"/>
      <c r="E365" s="25"/>
    </row>
    <row r="366" spans="2:5" x14ac:dyDescent="0.25">
      <c r="B366" s="25"/>
      <c r="C366" s="25"/>
      <c r="D366" s="25"/>
      <c r="E366" s="25"/>
    </row>
    <row r="367" spans="2:5" x14ac:dyDescent="0.25">
      <c r="B367" s="25"/>
      <c r="C367" s="25"/>
      <c r="D367" s="25"/>
      <c r="E367" s="25"/>
    </row>
    <row r="368" spans="2:5" x14ac:dyDescent="0.25">
      <c r="B368" s="25"/>
      <c r="C368" s="25"/>
      <c r="D368" s="25"/>
      <c r="E368" s="25"/>
    </row>
    <row r="369" spans="2:5" x14ac:dyDescent="0.25">
      <c r="B369" s="25"/>
      <c r="C369" s="25"/>
      <c r="D369" s="25"/>
      <c r="E369" s="25"/>
    </row>
    <row r="370" spans="2:5" x14ac:dyDescent="0.25">
      <c r="B370" s="25"/>
      <c r="C370" s="25"/>
      <c r="D370" s="25"/>
      <c r="E370" s="25"/>
    </row>
    <row r="371" spans="2:5" x14ac:dyDescent="0.25">
      <c r="B371" s="25"/>
      <c r="C371" s="25"/>
      <c r="D371" s="25"/>
      <c r="E371" s="25"/>
    </row>
    <row r="372" spans="2:5" x14ac:dyDescent="0.25">
      <c r="B372" s="25"/>
      <c r="C372" s="25"/>
      <c r="D372" s="25"/>
      <c r="E372" s="25"/>
    </row>
    <row r="373" spans="2:5" x14ac:dyDescent="0.25">
      <c r="B373" s="25"/>
      <c r="C373" s="25"/>
      <c r="D373" s="25"/>
      <c r="E373" s="25"/>
    </row>
    <row r="374" spans="2:5" x14ac:dyDescent="0.25">
      <c r="B374" s="25"/>
      <c r="C374" s="25"/>
      <c r="D374" s="25"/>
      <c r="E374" s="25"/>
    </row>
    <row r="375" spans="2:5" x14ac:dyDescent="0.25">
      <c r="B375" s="25"/>
      <c r="C375" s="25"/>
      <c r="D375" s="25"/>
      <c r="E375" s="25"/>
    </row>
    <row r="376" spans="2:5" x14ac:dyDescent="0.25">
      <c r="B376" s="25"/>
      <c r="C376" s="25"/>
      <c r="D376" s="25"/>
      <c r="E376" s="25"/>
    </row>
    <row r="377" spans="2:5" x14ac:dyDescent="0.25">
      <c r="B377" s="25"/>
      <c r="C377" s="25"/>
      <c r="D377" s="25"/>
      <c r="E377" s="25"/>
    </row>
    <row r="378" spans="2:5" x14ac:dyDescent="0.25">
      <c r="B378" s="25"/>
      <c r="C378" s="25"/>
      <c r="D378" s="25"/>
      <c r="E378" s="25"/>
    </row>
    <row r="379" spans="2:5" x14ac:dyDescent="0.25">
      <c r="B379" s="25"/>
      <c r="C379" s="25"/>
      <c r="D379" s="25"/>
      <c r="E379" s="25"/>
    </row>
    <row r="380" spans="2:5" x14ac:dyDescent="0.25">
      <c r="B380" s="25"/>
      <c r="C380" s="25"/>
      <c r="D380" s="25"/>
      <c r="E380" s="25"/>
    </row>
    <row r="381" spans="2:5" x14ac:dyDescent="0.25">
      <c r="B381" s="25"/>
      <c r="C381" s="25"/>
      <c r="D381" s="25"/>
      <c r="E381" s="25"/>
    </row>
    <row r="382" spans="2:5" x14ac:dyDescent="0.25">
      <c r="B382" s="25"/>
      <c r="C382" s="25"/>
      <c r="D382" s="25"/>
      <c r="E382" s="25"/>
    </row>
    <row r="383" spans="2:5" x14ac:dyDescent="0.25">
      <c r="B383" s="25"/>
      <c r="C383" s="25"/>
      <c r="D383" s="25"/>
      <c r="E383" s="25"/>
    </row>
    <row r="384" spans="2:5" x14ac:dyDescent="0.25">
      <c r="B384" s="25"/>
      <c r="C384" s="25"/>
      <c r="D384" s="25"/>
      <c r="E384" s="25"/>
    </row>
    <row r="385" spans="2:5" x14ac:dyDescent="0.25">
      <c r="B385" s="25"/>
      <c r="C385" s="25"/>
      <c r="D385" s="25"/>
      <c r="E385" s="25"/>
    </row>
    <row r="386" spans="2:5" x14ac:dyDescent="0.25">
      <c r="B386" s="25"/>
      <c r="C386" s="25"/>
      <c r="D386" s="25"/>
      <c r="E386" s="25"/>
    </row>
    <row r="387" spans="2:5" x14ac:dyDescent="0.25">
      <c r="B387" s="25"/>
      <c r="C387" s="25"/>
      <c r="D387" s="25"/>
      <c r="E387" s="25"/>
    </row>
    <row r="388" spans="2:5" x14ac:dyDescent="0.25">
      <c r="B388" s="25"/>
      <c r="C388" s="25"/>
      <c r="D388" s="25"/>
      <c r="E388" s="25"/>
    </row>
    <row r="389" spans="2:5" x14ac:dyDescent="0.25">
      <c r="B389" s="25"/>
      <c r="C389" s="25"/>
      <c r="D389" s="25"/>
      <c r="E389" s="25"/>
    </row>
    <row r="390" spans="2:5" x14ac:dyDescent="0.25">
      <c r="B390" s="25"/>
      <c r="C390" s="25"/>
      <c r="D390" s="25"/>
      <c r="E390" s="25"/>
    </row>
    <row r="391" spans="2:5" x14ac:dyDescent="0.25">
      <c r="B391" s="25"/>
      <c r="C391" s="25"/>
      <c r="D391" s="25"/>
      <c r="E391" s="25"/>
    </row>
    <row r="392" spans="2:5" x14ac:dyDescent="0.25">
      <c r="B392" s="25"/>
      <c r="C392" s="25"/>
      <c r="D392" s="25"/>
      <c r="E392" s="25"/>
    </row>
    <row r="393" spans="2:5" x14ac:dyDescent="0.25">
      <c r="B393" s="25"/>
      <c r="C393" s="25"/>
      <c r="D393" s="25"/>
      <c r="E393" s="25"/>
    </row>
    <row r="394" spans="2:5" x14ac:dyDescent="0.25">
      <c r="B394" s="25"/>
      <c r="C394" s="25"/>
      <c r="D394" s="25"/>
      <c r="E394" s="25"/>
    </row>
    <row r="395" spans="2:5" x14ac:dyDescent="0.25">
      <c r="B395" s="25"/>
      <c r="C395" s="25"/>
      <c r="D395" s="25"/>
      <c r="E395" s="25"/>
    </row>
    <row r="396" spans="2:5" x14ac:dyDescent="0.25">
      <c r="B396" s="25"/>
      <c r="C396" s="25"/>
      <c r="D396" s="25"/>
      <c r="E396" s="25"/>
    </row>
    <row r="397" spans="2:5" x14ac:dyDescent="0.25">
      <c r="B397" s="25"/>
      <c r="C397" s="25"/>
      <c r="D397" s="25"/>
      <c r="E397" s="25"/>
    </row>
    <row r="398" spans="2:5" x14ac:dyDescent="0.25">
      <c r="B398" s="25"/>
      <c r="C398" s="25"/>
      <c r="D398" s="25"/>
      <c r="E398" s="25"/>
    </row>
    <row r="399" spans="2:5" x14ac:dyDescent="0.25">
      <c r="B399" s="25"/>
      <c r="C399" s="25"/>
      <c r="D399" s="25"/>
      <c r="E399" s="25"/>
    </row>
    <row r="400" spans="2:5" x14ac:dyDescent="0.25">
      <c r="B400" s="25"/>
      <c r="C400" s="25"/>
      <c r="D400" s="25"/>
      <c r="E400" s="25"/>
    </row>
    <row r="401" spans="2:5" x14ac:dyDescent="0.25">
      <c r="B401" s="25"/>
      <c r="C401" s="25"/>
      <c r="D401" s="25"/>
      <c r="E401" s="25"/>
    </row>
    <row r="402" spans="2:5" x14ac:dyDescent="0.25">
      <c r="B402" s="25"/>
      <c r="C402" s="25"/>
      <c r="D402" s="25"/>
      <c r="E402" s="25"/>
    </row>
    <row r="403" spans="2:5" x14ac:dyDescent="0.25">
      <c r="B403" s="25"/>
      <c r="C403" s="25"/>
      <c r="D403" s="25"/>
      <c r="E403" s="25"/>
    </row>
    <row r="404" spans="2:5" x14ac:dyDescent="0.25">
      <c r="B404" s="25"/>
      <c r="C404" s="25"/>
      <c r="D404" s="25"/>
      <c r="E404" s="25"/>
    </row>
    <row r="405" spans="2:5" x14ac:dyDescent="0.25">
      <c r="B405" s="25"/>
      <c r="C405" s="25"/>
      <c r="D405" s="25"/>
      <c r="E405" s="25"/>
    </row>
    <row r="406" spans="2:5" x14ac:dyDescent="0.25">
      <c r="B406" s="25"/>
      <c r="C406" s="25"/>
      <c r="D406" s="25"/>
      <c r="E406" s="25"/>
    </row>
    <row r="407" spans="2:5" x14ac:dyDescent="0.25">
      <c r="B407" s="25"/>
      <c r="C407" s="25"/>
      <c r="D407" s="25"/>
      <c r="E407" s="25"/>
    </row>
    <row r="408" spans="2:5" x14ac:dyDescent="0.25">
      <c r="B408" s="25"/>
      <c r="C408" s="25"/>
      <c r="D408" s="25"/>
      <c r="E408" s="25"/>
    </row>
    <row r="409" spans="2:5" x14ac:dyDescent="0.25">
      <c r="B409" s="25"/>
      <c r="C409" s="25"/>
      <c r="D409" s="25"/>
      <c r="E409" s="25"/>
    </row>
    <row r="410" spans="2:5" x14ac:dyDescent="0.25">
      <c r="B410" s="25"/>
      <c r="C410" s="25"/>
      <c r="D410" s="25"/>
      <c r="E410" s="25"/>
    </row>
    <row r="411" spans="2:5" x14ac:dyDescent="0.25">
      <c r="B411" s="25"/>
      <c r="C411" s="25"/>
      <c r="D411" s="25"/>
      <c r="E411" s="25"/>
    </row>
    <row r="412" spans="2:5" x14ac:dyDescent="0.25">
      <c r="B412" s="25"/>
      <c r="C412" s="25"/>
      <c r="D412" s="25"/>
      <c r="E412" s="25"/>
    </row>
    <row r="413" spans="2:5" x14ac:dyDescent="0.25">
      <c r="B413" s="25"/>
      <c r="C413" s="25"/>
      <c r="D413" s="25"/>
      <c r="E413" s="25"/>
    </row>
    <row r="414" spans="2:5" x14ac:dyDescent="0.25">
      <c r="B414" s="25"/>
      <c r="C414" s="25"/>
      <c r="D414" s="25"/>
      <c r="E414" s="25"/>
    </row>
    <row r="415" spans="2:5" x14ac:dyDescent="0.25">
      <c r="B415" s="25"/>
      <c r="C415" s="25"/>
      <c r="D415" s="25"/>
      <c r="E415" s="25"/>
    </row>
    <row r="416" spans="2:5" x14ac:dyDescent="0.25">
      <c r="B416" s="25"/>
      <c r="C416" s="25"/>
      <c r="D416" s="25"/>
      <c r="E416" s="25"/>
    </row>
    <row r="417" spans="2:5" x14ac:dyDescent="0.25">
      <c r="B417" s="25"/>
      <c r="C417" s="25"/>
      <c r="D417" s="25"/>
      <c r="E417" s="25"/>
    </row>
    <row r="418" spans="2:5" x14ac:dyDescent="0.25">
      <c r="B418" s="25"/>
      <c r="C418" s="25"/>
      <c r="D418" s="25"/>
      <c r="E418" s="25"/>
    </row>
    <row r="419" spans="2:5" x14ac:dyDescent="0.25">
      <c r="B419" s="25"/>
      <c r="C419" s="25"/>
      <c r="D419" s="25"/>
      <c r="E419" s="25"/>
    </row>
    <row r="420" spans="2:5" x14ac:dyDescent="0.25">
      <c r="B420" s="25"/>
      <c r="C420" s="25"/>
      <c r="D420" s="25"/>
      <c r="E420" s="25"/>
    </row>
    <row r="421" spans="2:5" x14ac:dyDescent="0.25">
      <c r="B421" s="25"/>
      <c r="C421" s="25"/>
      <c r="D421" s="25"/>
      <c r="E421" s="25"/>
    </row>
    <row r="422" spans="2:5" x14ac:dyDescent="0.25">
      <c r="B422" s="25"/>
      <c r="C422" s="25"/>
      <c r="D422" s="25"/>
      <c r="E422" s="25"/>
    </row>
    <row r="423" spans="2:5" x14ac:dyDescent="0.25">
      <c r="B423" s="25"/>
      <c r="C423" s="25"/>
      <c r="D423" s="25"/>
      <c r="E423" s="25"/>
    </row>
    <row r="424" spans="2:5" x14ac:dyDescent="0.25">
      <c r="B424" s="25"/>
      <c r="C424" s="25"/>
      <c r="D424" s="25"/>
      <c r="E424" s="25"/>
    </row>
    <row r="425" spans="2:5" x14ac:dyDescent="0.25">
      <c r="B425" s="25"/>
      <c r="C425" s="25"/>
      <c r="D425" s="25"/>
      <c r="E425" s="25"/>
    </row>
    <row r="426" spans="2:5" x14ac:dyDescent="0.25">
      <c r="B426" s="25"/>
      <c r="C426" s="25"/>
      <c r="D426" s="25"/>
      <c r="E426" s="25"/>
    </row>
    <row r="427" spans="2:5" x14ac:dyDescent="0.25">
      <c r="B427" s="25"/>
      <c r="C427" s="25"/>
      <c r="D427" s="25"/>
      <c r="E427" s="25"/>
    </row>
    <row r="428" spans="2:5" x14ac:dyDescent="0.25">
      <c r="B428" s="25"/>
      <c r="C428" s="25"/>
      <c r="D428" s="25"/>
      <c r="E428" s="25"/>
    </row>
    <row r="429" spans="2:5" x14ac:dyDescent="0.25">
      <c r="B429" s="25"/>
      <c r="C429" s="25"/>
      <c r="D429" s="25"/>
      <c r="E429" s="25"/>
    </row>
    <row r="430" spans="2:5" x14ac:dyDescent="0.25">
      <c r="B430" s="25"/>
      <c r="C430" s="25"/>
      <c r="D430" s="25"/>
      <c r="E430" s="25"/>
    </row>
    <row r="431" spans="2:5" x14ac:dyDescent="0.25">
      <c r="B431" s="25"/>
      <c r="C431" s="25"/>
      <c r="D431" s="25"/>
      <c r="E431" s="25"/>
    </row>
    <row r="432" spans="2:5" x14ac:dyDescent="0.25">
      <c r="B432" s="25"/>
      <c r="C432" s="25"/>
      <c r="D432" s="25"/>
      <c r="E432" s="25"/>
    </row>
    <row r="433" spans="2:5" x14ac:dyDescent="0.25">
      <c r="B433" s="25"/>
      <c r="C433" s="25"/>
      <c r="D433" s="25"/>
      <c r="E433" s="25"/>
    </row>
    <row r="434" spans="2:5" x14ac:dyDescent="0.25">
      <c r="B434" s="25"/>
      <c r="C434" s="25"/>
      <c r="D434" s="25"/>
      <c r="E434" s="25"/>
    </row>
    <row r="435" spans="2:5" x14ac:dyDescent="0.25">
      <c r="B435" s="25"/>
      <c r="C435" s="25"/>
      <c r="D435" s="25"/>
      <c r="E435" s="25"/>
    </row>
    <row r="436" spans="2:5" x14ac:dyDescent="0.25">
      <c r="B436" s="25"/>
      <c r="C436" s="25"/>
      <c r="D436" s="25"/>
      <c r="E436" s="25"/>
    </row>
    <row r="437" spans="2:5" x14ac:dyDescent="0.25">
      <c r="B437" s="25"/>
      <c r="C437" s="25"/>
      <c r="D437" s="25"/>
      <c r="E437" s="25"/>
    </row>
    <row r="438" spans="2:5" x14ac:dyDescent="0.25">
      <c r="B438" s="25"/>
      <c r="C438" s="25"/>
      <c r="D438" s="25"/>
      <c r="E438" s="25"/>
    </row>
    <row r="439" spans="2:5" x14ac:dyDescent="0.25">
      <c r="B439" s="25"/>
      <c r="C439" s="25"/>
      <c r="D439" s="25"/>
      <c r="E439" s="25"/>
    </row>
    <row r="440" spans="2:5" x14ac:dyDescent="0.25">
      <c r="B440" s="25"/>
      <c r="C440" s="25"/>
      <c r="D440" s="25"/>
      <c r="E440" s="25"/>
    </row>
    <row r="441" spans="2:5" x14ac:dyDescent="0.25">
      <c r="B441" s="25"/>
      <c r="C441" s="25"/>
      <c r="D441" s="25"/>
      <c r="E441" s="25"/>
    </row>
    <row r="442" spans="2:5" x14ac:dyDescent="0.25">
      <c r="B442" s="25"/>
      <c r="C442" s="25"/>
      <c r="D442" s="25"/>
      <c r="E442" s="25"/>
    </row>
    <row r="443" spans="2:5" x14ac:dyDescent="0.25">
      <c r="B443" s="25"/>
      <c r="C443" s="25"/>
      <c r="D443" s="25"/>
      <c r="E443" s="25"/>
    </row>
    <row r="444" spans="2:5" x14ac:dyDescent="0.25">
      <c r="B444" s="25"/>
      <c r="C444" s="25"/>
      <c r="D444" s="25"/>
      <c r="E444" s="25"/>
    </row>
    <row r="445" spans="2:5" x14ac:dyDescent="0.25">
      <c r="B445" s="25"/>
      <c r="C445" s="25"/>
      <c r="D445" s="25"/>
      <c r="E445" s="25"/>
    </row>
    <row r="446" spans="2:5" x14ac:dyDescent="0.25">
      <c r="B446" s="25"/>
      <c r="C446" s="25"/>
      <c r="D446" s="25"/>
      <c r="E446" s="25"/>
    </row>
    <row r="447" spans="2:5" x14ac:dyDescent="0.25">
      <c r="B447" s="25"/>
      <c r="C447" s="25"/>
      <c r="D447" s="25"/>
      <c r="E447" s="25"/>
    </row>
    <row r="448" spans="2:5" x14ac:dyDescent="0.25">
      <c r="B448" s="25"/>
      <c r="C448" s="25"/>
      <c r="D448" s="25"/>
      <c r="E448" s="25"/>
    </row>
    <row r="449" spans="2:5" x14ac:dyDescent="0.25">
      <c r="B449" s="25"/>
      <c r="C449" s="25"/>
      <c r="D449" s="25"/>
      <c r="E449" s="25"/>
    </row>
    <row r="450" spans="2:5" x14ac:dyDescent="0.25">
      <c r="B450" s="25"/>
      <c r="C450" s="25"/>
      <c r="D450" s="25"/>
      <c r="E450" s="25"/>
    </row>
    <row r="451" spans="2:5" x14ac:dyDescent="0.25">
      <c r="B451" s="25"/>
      <c r="C451" s="25"/>
      <c r="D451" s="25"/>
      <c r="E451" s="25"/>
    </row>
    <row r="452" spans="2:5" x14ac:dyDescent="0.25">
      <c r="B452" s="25"/>
      <c r="C452" s="25"/>
      <c r="D452" s="25"/>
      <c r="E452" s="25"/>
    </row>
    <row r="453" spans="2:5" x14ac:dyDescent="0.25">
      <c r="B453" s="25"/>
      <c r="C453" s="25"/>
      <c r="D453" s="25"/>
      <c r="E453" s="25"/>
    </row>
    <row r="454" spans="2:5" x14ac:dyDescent="0.25">
      <c r="B454" s="25"/>
      <c r="C454" s="25"/>
      <c r="D454" s="25"/>
      <c r="E454" s="25"/>
    </row>
    <row r="455" spans="2:5" x14ac:dyDescent="0.25">
      <c r="B455" s="25"/>
      <c r="C455" s="25"/>
      <c r="D455" s="25"/>
      <c r="E455" s="25"/>
    </row>
    <row r="456" spans="2:5" x14ac:dyDescent="0.25">
      <c r="B456" s="25"/>
      <c r="C456" s="25"/>
      <c r="D456" s="25"/>
      <c r="E456" s="25"/>
    </row>
    <row r="457" spans="2:5" x14ac:dyDescent="0.25">
      <c r="B457" s="25"/>
      <c r="C457" s="25"/>
      <c r="D457" s="25"/>
      <c r="E457" s="25"/>
    </row>
    <row r="458" spans="2:5" x14ac:dyDescent="0.25">
      <c r="B458" s="25"/>
      <c r="C458" s="25"/>
      <c r="D458" s="25"/>
      <c r="E458" s="25"/>
    </row>
    <row r="459" spans="2:5" x14ac:dyDescent="0.25">
      <c r="B459" s="25"/>
      <c r="C459" s="25"/>
      <c r="D459" s="25"/>
      <c r="E459" s="25"/>
    </row>
    <row r="460" spans="2:5" x14ac:dyDescent="0.25">
      <c r="B460" s="25"/>
      <c r="C460" s="25"/>
      <c r="D460" s="25"/>
      <c r="E460" s="25"/>
    </row>
    <row r="461" spans="2:5" x14ac:dyDescent="0.25">
      <c r="B461" s="25"/>
      <c r="C461" s="25"/>
      <c r="D461" s="25"/>
      <c r="E461" s="25"/>
    </row>
    <row r="462" spans="2:5" x14ac:dyDescent="0.25">
      <c r="B462" s="25"/>
      <c r="C462" s="25"/>
      <c r="D462" s="25"/>
      <c r="E462" s="25"/>
    </row>
    <row r="463" spans="2:5" x14ac:dyDescent="0.25">
      <c r="B463" s="25"/>
      <c r="C463" s="25"/>
      <c r="D463" s="25"/>
      <c r="E463" s="25"/>
    </row>
    <row r="464" spans="2:5" x14ac:dyDescent="0.25">
      <c r="B464" s="25"/>
      <c r="C464" s="25"/>
      <c r="D464" s="25"/>
      <c r="E464" s="25"/>
    </row>
    <row r="465" spans="2:5" x14ac:dyDescent="0.25">
      <c r="B465" s="25"/>
      <c r="C465" s="25"/>
      <c r="D465" s="25"/>
      <c r="E465" s="25"/>
    </row>
    <row r="466" spans="2:5" x14ac:dyDescent="0.25">
      <c r="B466" s="25"/>
      <c r="C466" s="25"/>
      <c r="D466" s="25"/>
      <c r="E466" s="25"/>
    </row>
    <row r="467" spans="2:5" x14ac:dyDescent="0.25">
      <c r="B467" s="25"/>
      <c r="C467" s="25"/>
      <c r="D467" s="25"/>
      <c r="E467" s="25"/>
    </row>
    <row r="468" spans="2:5" x14ac:dyDescent="0.25">
      <c r="B468" s="25"/>
      <c r="C468" s="25"/>
      <c r="D468" s="25"/>
      <c r="E468" s="25"/>
    </row>
    <row r="469" spans="2:5" x14ac:dyDescent="0.25">
      <c r="B469" s="25"/>
      <c r="C469" s="25"/>
      <c r="D469" s="25"/>
      <c r="E469" s="25"/>
    </row>
    <row r="470" spans="2:5" x14ac:dyDescent="0.25">
      <c r="B470" s="25"/>
      <c r="C470" s="25"/>
      <c r="D470" s="25"/>
      <c r="E470" s="25"/>
    </row>
    <row r="471" spans="2:5" x14ac:dyDescent="0.25">
      <c r="B471" s="25"/>
      <c r="C471" s="25"/>
      <c r="D471" s="25"/>
      <c r="E471" s="25"/>
    </row>
    <row r="472" spans="2:5" x14ac:dyDescent="0.25">
      <c r="B472" s="25"/>
      <c r="C472" s="25"/>
      <c r="D472" s="25"/>
      <c r="E472" s="25"/>
    </row>
    <row r="473" spans="2:5" x14ac:dyDescent="0.25">
      <c r="B473" s="25"/>
      <c r="C473" s="25"/>
      <c r="D473" s="25"/>
      <c r="E473" s="25"/>
    </row>
    <row r="474" spans="2:5" x14ac:dyDescent="0.25">
      <c r="B474" s="25"/>
      <c r="C474" s="25"/>
      <c r="D474" s="25"/>
      <c r="E474" s="25"/>
    </row>
    <row r="475" spans="2:5" x14ac:dyDescent="0.25">
      <c r="B475" s="25"/>
      <c r="C475" s="25"/>
      <c r="D475" s="25"/>
      <c r="E475" s="25"/>
    </row>
    <row r="476" spans="2:5" x14ac:dyDescent="0.25">
      <c r="B476" s="25"/>
      <c r="C476" s="25"/>
      <c r="D476" s="25"/>
      <c r="E476" s="25"/>
    </row>
    <row r="477" spans="2:5" x14ac:dyDescent="0.25">
      <c r="B477" s="25"/>
      <c r="C477" s="25"/>
      <c r="D477" s="25"/>
      <c r="E477" s="25"/>
    </row>
    <row r="478" spans="2:5" x14ac:dyDescent="0.25">
      <c r="B478" s="25"/>
      <c r="C478" s="25"/>
      <c r="D478" s="25"/>
      <c r="E478" s="25"/>
    </row>
    <row r="479" spans="2:5" x14ac:dyDescent="0.25">
      <c r="B479" s="25"/>
      <c r="C479" s="25"/>
      <c r="D479" s="25"/>
      <c r="E479" s="25"/>
    </row>
    <row r="480" spans="2:5" x14ac:dyDescent="0.25">
      <c r="B480" s="25"/>
      <c r="C480" s="25"/>
      <c r="D480" s="25"/>
      <c r="E480" s="25"/>
    </row>
    <row r="481" spans="2:5" x14ac:dyDescent="0.25">
      <c r="B481" s="25"/>
      <c r="C481" s="25"/>
      <c r="D481" s="25"/>
      <c r="E481" s="25"/>
    </row>
    <row r="482" spans="2:5" x14ac:dyDescent="0.25">
      <c r="B482" s="25"/>
      <c r="C482" s="25"/>
      <c r="D482" s="25"/>
      <c r="E482" s="25"/>
    </row>
    <row r="483" spans="2:5" x14ac:dyDescent="0.25">
      <c r="B483" s="25"/>
      <c r="C483" s="25"/>
      <c r="D483" s="25"/>
      <c r="E483" s="25"/>
    </row>
    <row r="484" spans="2:5" x14ac:dyDescent="0.25">
      <c r="B484" s="25"/>
      <c r="C484" s="25"/>
      <c r="D484" s="25"/>
      <c r="E484" s="25"/>
    </row>
    <row r="485" spans="2:5" x14ac:dyDescent="0.25">
      <c r="B485" s="25"/>
      <c r="C485" s="25"/>
      <c r="D485" s="25"/>
      <c r="E485" s="25"/>
    </row>
    <row r="486" spans="2:5" x14ac:dyDescent="0.25">
      <c r="B486" s="25"/>
      <c r="C486" s="25"/>
      <c r="D486" s="25"/>
      <c r="E486" s="25"/>
    </row>
    <row r="487" spans="2:5" x14ac:dyDescent="0.25">
      <c r="B487" s="25"/>
      <c r="C487" s="25"/>
      <c r="D487" s="25"/>
      <c r="E487" s="25"/>
    </row>
    <row r="488" spans="2:5" x14ac:dyDescent="0.25">
      <c r="B488" s="25"/>
      <c r="C488" s="25"/>
      <c r="D488" s="25"/>
      <c r="E488" s="25"/>
    </row>
    <row r="489" spans="2:5" x14ac:dyDescent="0.25">
      <c r="B489" s="25"/>
      <c r="C489" s="25"/>
      <c r="D489" s="25"/>
      <c r="E489" s="25"/>
    </row>
    <row r="490" spans="2:5" x14ac:dyDescent="0.25">
      <c r="B490" s="25"/>
      <c r="C490" s="25"/>
      <c r="D490" s="25"/>
      <c r="E490" s="25"/>
    </row>
    <row r="491" spans="2:5" x14ac:dyDescent="0.25">
      <c r="B491" s="25"/>
      <c r="C491" s="25"/>
      <c r="D491" s="25"/>
      <c r="E491" s="25"/>
    </row>
    <row r="492" spans="2:5" x14ac:dyDescent="0.25">
      <c r="B492" s="25"/>
      <c r="C492" s="25"/>
      <c r="D492" s="25"/>
      <c r="E492" s="25"/>
    </row>
    <row r="493" spans="2:5" x14ac:dyDescent="0.25">
      <c r="B493" s="25"/>
      <c r="C493" s="25"/>
      <c r="D493" s="25"/>
      <c r="E493" s="25"/>
    </row>
    <row r="494" spans="2:5" x14ac:dyDescent="0.25">
      <c r="B494" s="25"/>
      <c r="C494" s="25"/>
      <c r="D494" s="25"/>
      <c r="E494" s="25"/>
    </row>
    <row r="495" spans="2:5" x14ac:dyDescent="0.25">
      <c r="B495" s="25"/>
      <c r="C495" s="25"/>
      <c r="D495" s="25"/>
      <c r="E495" s="25"/>
    </row>
    <row r="496" spans="2:5" x14ac:dyDescent="0.25">
      <c r="B496" s="25"/>
      <c r="C496" s="25"/>
      <c r="D496" s="25"/>
      <c r="E496" s="25"/>
    </row>
    <row r="497" spans="2:5" x14ac:dyDescent="0.25">
      <c r="B497" s="25"/>
      <c r="C497" s="25"/>
      <c r="D497" s="25"/>
      <c r="E497" s="25"/>
    </row>
    <row r="498" spans="2:5" x14ac:dyDescent="0.25">
      <c r="B498" s="25"/>
      <c r="C498" s="25"/>
      <c r="D498" s="25"/>
      <c r="E498" s="25"/>
    </row>
    <row r="499" spans="2:5" x14ac:dyDescent="0.25">
      <c r="B499" s="25"/>
      <c r="C499" s="25"/>
      <c r="D499" s="25"/>
      <c r="E499" s="25"/>
    </row>
    <row r="500" spans="2:5" x14ac:dyDescent="0.25">
      <c r="B500" s="25"/>
      <c r="C500" s="25"/>
      <c r="D500" s="25"/>
      <c r="E500" s="25"/>
    </row>
    <row r="501" spans="2:5" x14ac:dyDescent="0.25">
      <c r="B501" s="25"/>
      <c r="C501" s="25"/>
      <c r="D501" s="25"/>
      <c r="E501" s="25"/>
    </row>
    <row r="502" spans="2:5" x14ac:dyDescent="0.25">
      <c r="B502" s="25"/>
      <c r="C502" s="25"/>
      <c r="D502" s="25"/>
      <c r="E502" s="25"/>
    </row>
    <row r="503" spans="2:5" x14ac:dyDescent="0.25">
      <c r="B503" s="25"/>
      <c r="C503" s="25"/>
      <c r="D503" s="25"/>
      <c r="E503" s="25"/>
    </row>
    <row r="504" spans="2:5" x14ac:dyDescent="0.25">
      <c r="B504" s="25"/>
      <c r="C504" s="25"/>
      <c r="D504" s="25"/>
      <c r="E504" s="25"/>
    </row>
    <row r="505" spans="2:5" x14ac:dyDescent="0.25">
      <c r="B505" s="25"/>
      <c r="C505" s="25"/>
      <c r="D505" s="25"/>
      <c r="E505" s="25"/>
    </row>
    <row r="506" spans="2:5" x14ac:dyDescent="0.25">
      <c r="B506" s="25"/>
      <c r="C506" s="25"/>
      <c r="D506" s="25"/>
      <c r="E506" s="25"/>
    </row>
    <row r="507" spans="2:5" x14ac:dyDescent="0.25">
      <c r="B507" s="25"/>
      <c r="C507" s="25"/>
      <c r="D507" s="25"/>
      <c r="E507" s="25"/>
    </row>
    <row r="508" spans="2:5" x14ac:dyDescent="0.25">
      <c r="B508" s="25"/>
      <c r="C508" s="25"/>
      <c r="D508" s="25"/>
      <c r="E508" s="25"/>
    </row>
    <row r="509" spans="2:5" x14ac:dyDescent="0.25">
      <c r="B509" s="25"/>
      <c r="C509" s="25"/>
      <c r="D509" s="25"/>
      <c r="E509" s="25"/>
    </row>
    <row r="510" spans="2:5" x14ac:dyDescent="0.25">
      <c r="B510" s="25"/>
      <c r="C510" s="25"/>
      <c r="D510" s="25"/>
      <c r="E510" s="25"/>
    </row>
    <row r="511" spans="2:5" x14ac:dyDescent="0.25">
      <c r="B511" s="25"/>
      <c r="C511" s="25"/>
      <c r="D511" s="25"/>
      <c r="E511" s="25"/>
    </row>
    <row r="512" spans="2:5" x14ac:dyDescent="0.25">
      <c r="B512" s="25"/>
      <c r="C512" s="25"/>
      <c r="D512" s="25"/>
      <c r="E512" s="25"/>
    </row>
    <row r="513" spans="2:5" x14ac:dyDescent="0.25">
      <c r="B513" s="25"/>
      <c r="C513" s="25"/>
      <c r="D513" s="25"/>
      <c r="E513" s="25"/>
    </row>
    <row r="514" spans="2:5" x14ac:dyDescent="0.25">
      <c r="B514" s="25"/>
      <c r="C514" s="25"/>
      <c r="D514" s="25"/>
      <c r="E514" s="25"/>
    </row>
    <row r="515" spans="2:5" x14ac:dyDescent="0.25">
      <c r="B515" s="25"/>
      <c r="C515" s="25"/>
      <c r="D515" s="25"/>
      <c r="E515" s="25"/>
    </row>
    <row r="516" spans="2:5" x14ac:dyDescent="0.25">
      <c r="B516" s="25"/>
      <c r="C516" s="25"/>
      <c r="D516" s="25"/>
      <c r="E516" s="25"/>
    </row>
    <row r="517" spans="2:5" x14ac:dyDescent="0.25">
      <c r="B517" s="25"/>
      <c r="C517" s="25"/>
      <c r="D517" s="25"/>
      <c r="E517" s="25"/>
    </row>
    <row r="518" spans="2:5" x14ac:dyDescent="0.25">
      <c r="B518" s="25"/>
      <c r="C518" s="25"/>
      <c r="D518" s="25"/>
      <c r="E518" s="25"/>
    </row>
    <row r="519" spans="2:5" x14ac:dyDescent="0.25">
      <c r="B519" s="25"/>
      <c r="C519" s="25"/>
      <c r="D519" s="25"/>
      <c r="E519" s="25"/>
    </row>
    <row r="520" spans="2:5" x14ac:dyDescent="0.25">
      <c r="B520" s="25"/>
      <c r="C520" s="25"/>
      <c r="D520" s="25"/>
      <c r="E520" s="25"/>
    </row>
    <row r="521" spans="2:5" x14ac:dyDescent="0.25">
      <c r="B521" s="25"/>
      <c r="C521" s="25"/>
      <c r="D521" s="25"/>
      <c r="E521" s="25"/>
    </row>
    <row r="522" spans="2:5" x14ac:dyDescent="0.25">
      <c r="B522" s="25"/>
      <c r="C522" s="25"/>
      <c r="D522" s="25"/>
      <c r="E522" s="25"/>
    </row>
    <row r="523" spans="2:5" x14ac:dyDescent="0.25">
      <c r="B523" s="25"/>
      <c r="C523" s="25"/>
      <c r="D523" s="25"/>
      <c r="E523" s="25"/>
    </row>
    <row r="524" spans="2:5" x14ac:dyDescent="0.25">
      <c r="B524" s="25"/>
      <c r="C524" s="25"/>
      <c r="D524" s="25"/>
      <c r="E524" s="25"/>
    </row>
    <row r="525" spans="2:5" x14ac:dyDescent="0.25">
      <c r="B525" s="25"/>
      <c r="C525" s="25"/>
      <c r="D525" s="25"/>
      <c r="E525" s="25"/>
    </row>
    <row r="526" spans="2:5" x14ac:dyDescent="0.25">
      <c r="B526" s="25"/>
      <c r="C526" s="25"/>
      <c r="D526" s="25"/>
      <c r="E526" s="25"/>
    </row>
    <row r="527" spans="2:5" x14ac:dyDescent="0.25">
      <c r="B527" s="25"/>
      <c r="C527" s="25"/>
      <c r="D527" s="25"/>
      <c r="E527" s="25"/>
    </row>
    <row r="528" spans="2:5" x14ac:dyDescent="0.25">
      <c r="B528" s="25"/>
      <c r="C528" s="25"/>
      <c r="D528" s="25"/>
      <c r="E528" s="25"/>
    </row>
    <row r="529" spans="2:5" x14ac:dyDescent="0.25">
      <c r="B529" s="25"/>
      <c r="C529" s="25"/>
      <c r="D529" s="25"/>
      <c r="E529" s="25"/>
    </row>
    <row r="530" spans="2:5" x14ac:dyDescent="0.25">
      <c r="B530" s="25"/>
      <c r="C530" s="25"/>
      <c r="D530" s="25"/>
      <c r="E530" s="25"/>
    </row>
    <row r="531" spans="2:5" x14ac:dyDescent="0.25">
      <c r="B531" s="25"/>
      <c r="C531" s="25"/>
      <c r="D531" s="25"/>
      <c r="E531" s="25"/>
    </row>
    <row r="532" spans="2:5" x14ac:dyDescent="0.25">
      <c r="B532" s="25"/>
      <c r="C532" s="25"/>
      <c r="D532" s="25"/>
      <c r="E532" s="25"/>
    </row>
    <row r="533" spans="2:5" x14ac:dyDescent="0.25">
      <c r="B533" s="25"/>
      <c r="C533" s="25"/>
      <c r="D533" s="25"/>
      <c r="E533" s="25"/>
    </row>
    <row r="534" spans="2:5" x14ac:dyDescent="0.25">
      <c r="B534" s="25"/>
      <c r="C534" s="25"/>
      <c r="D534" s="25"/>
      <c r="E534" s="25"/>
    </row>
    <row r="535" spans="2:5" x14ac:dyDescent="0.25">
      <c r="B535" s="25"/>
      <c r="C535" s="25"/>
      <c r="D535" s="25"/>
      <c r="E535" s="25"/>
    </row>
    <row r="536" spans="2:5" x14ac:dyDescent="0.25">
      <c r="B536" s="25"/>
      <c r="C536" s="25"/>
      <c r="D536" s="25"/>
      <c r="E536" s="25"/>
    </row>
    <row r="537" spans="2:5" x14ac:dyDescent="0.25">
      <c r="B537" s="25"/>
      <c r="C537" s="25"/>
      <c r="D537" s="25"/>
      <c r="E537" s="25"/>
    </row>
    <row r="538" spans="2:5" x14ac:dyDescent="0.25">
      <c r="B538" s="25"/>
      <c r="C538" s="25"/>
      <c r="D538" s="25"/>
      <c r="E538" s="25"/>
    </row>
    <row r="539" spans="2:5" x14ac:dyDescent="0.25">
      <c r="B539" s="25"/>
      <c r="C539" s="25"/>
      <c r="D539" s="25"/>
      <c r="E539" s="25"/>
    </row>
    <row r="540" spans="2:5" x14ac:dyDescent="0.25">
      <c r="B540" s="25"/>
      <c r="C540" s="25"/>
      <c r="D540" s="25"/>
      <c r="E540" s="25"/>
    </row>
    <row r="541" spans="2:5" x14ac:dyDescent="0.25">
      <c r="B541" s="25"/>
      <c r="C541" s="25"/>
      <c r="D541" s="25"/>
      <c r="E541" s="25"/>
    </row>
    <row r="542" spans="2:5" x14ac:dyDescent="0.25">
      <c r="B542" s="25"/>
      <c r="C542" s="25"/>
      <c r="D542" s="25"/>
      <c r="E542" s="25"/>
    </row>
    <row r="543" spans="2:5" x14ac:dyDescent="0.25">
      <c r="B543" s="25"/>
      <c r="C543" s="25"/>
      <c r="D543" s="25"/>
      <c r="E543" s="25"/>
    </row>
    <row r="544" spans="2:5" x14ac:dyDescent="0.25">
      <c r="B544" s="25"/>
      <c r="C544" s="25"/>
      <c r="D544" s="25"/>
      <c r="E544" s="25"/>
    </row>
    <row r="545" spans="2:5" x14ac:dyDescent="0.25">
      <c r="B545" s="25"/>
      <c r="C545" s="25"/>
      <c r="D545" s="25"/>
      <c r="E545" s="25"/>
    </row>
    <row r="546" spans="2:5" x14ac:dyDescent="0.25">
      <c r="B546" s="25"/>
      <c r="C546" s="25"/>
      <c r="D546" s="25"/>
      <c r="E546" s="25"/>
    </row>
    <row r="547" spans="2:5" x14ac:dyDescent="0.25">
      <c r="B547" s="25"/>
      <c r="C547" s="25"/>
      <c r="D547" s="25"/>
      <c r="E547" s="25"/>
    </row>
    <row r="548" spans="2:5" x14ac:dyDescent="0.25">
      <c r="B548" s="25"/>
      <c r="C548" s="25"/>
      <c r="D548" s="25"/>
      <c r="E548" s="25"/>
    </row>
    <row r="549" spans="2:5" x14ac:dyDescent="0.25">
      <c r="B549" s="25"/>
      <c r="C549" s="25"/>
      <c r="D549" s="25"/>
      <c r="E549" s="25"/>
    </row>
    <row r="550" spans="2:5" x14ac:dyDescent="0.25">
      <c r="B550" s="25"/>
      <c r="C550" s="25"/>
      <c r="D550" s="25"/>
      <c r="E550" s="25"/>
    </row>
    <row r="551" spans="2:5" x14ac:dyDescent="0.25">
      <c r="B551" s="25"/>
      <c r="C551" s="25"/>
      <c r="D551" s="25"/>
      <c r="E551" s="25"/>
    </row>
    <row r="552" spans="2:5" x14ac:dyDescent="0.25">
      <c r="B552" s="25"/>
      <c r="C552" s="25"/>
      <c r="D552" s="25"/>
      <c r="E552" s="25"/>
    </row>
    <row r="553" spans="2:5" x14ac:dyDescent="0.25">
      <c r="B553" s="25"/>
      <c r="C553" s="25"/>
      <c r="D553" s="25"/>
      <c r="E553" s="25"/>
    </row>
    <row r="554" spans="2:5" x14ac:dyDescent="0.25">
      <c r="B554" s="25"/>
      <c r="C554" s="25"/>
      <c r="D554" s="25"/>
      <c r="E554" s="25"/>
    </row>
    <row r="555" spans="2:5" x14ac:dyDescent="0.25">
      <c r="B555" s="25"/>
      <c r="C555" s="25"/>
      <c r="D555" s="25"/>
      <c r="E555" s="25"/>
    </row>
    <row r="556" spans="2:5" x14ac:dyDescent="0.25">
      <c r="B556" s="25"/>
      <c r="C556" s="25"/>
      <c r="D556" s="25"/>
      <c r="E556" s="25"/>
    </row>
    <row r="557" spans="2:5" x14ac:dyDescent="0.25">
      <c r="B557" s="25"/>
      <c r="C557" s="25"/>
      <c r="D557" s="25"/>
      <c r="E557" s="25"/>
    </row>
    <row r="558" spans="2:5" x14ac:dyDescent="0.25">
      <c r="B558" s="25"/>
      <c r="C558" s="25"/>
      <c r="D558" s="25"/>
      <c r="E558" s="25"/>
    </row>
    <row r="559" spans="2:5" x14ac:dyDescent="0.25">
      <c r="B559" s="25"/>
      <c r="C559" s="25"/>
      <c r="D559" s="25"/>
      <c r="E559" s="25"/>
    </row>
    <row r="560" spans="2:5" x14ac:dyDescent="0.25">
      <c r="B560" s="25"/>
      <c r="C560" s="25"/>
      <c r="D560" s="25"/>
      <c r="E560" s="25"/>
    </row>
    <row r="561" spans="2:5" x14ac:dyDescent="0.25">
      <c r="B561" s="25"/>
      <c r="C561" s="25"/>
      <c r="D561" s="25"/>
      <c r="E561" s="25"/>
    </row>
    <row r="562" spans="2:5" x14ac:dyDescent="0.25">
      <c r="B562" s="25"/>
      <c r="C562" s="25"/>
      <c r="D562" s="25"/>
      <c r="E562" s="25"/>
    </row>
    <row r="563" spans="2:5" x14ac:dyDescent="0.25">
      <c r="B563" s="25"/>
      <c r="C563" s="25"/>
      <c r="D563" s="25"/>
      <c r="E563" s="25"/>
    </row>
    <row r="564" spans="2:5" x14ac:dyDescent="0.25">
      <c r="B564" s="25"/>
      <c r="C564" s="25"/>
      <c r="D564" s="25"/>
      <c r="E564" s="25"/>
    </row>
    <row r="565" spans="2:5" x14ac:dyDescent="0.25">
      <c r="B565" s="25"/>
      <c r="C565" s="25"/>
      <c r="D565" s="25"/>
      <c r="E565" s="25"/>
    </row>
    <row r="566" spans="2:5" x14ac:dyDescent="0.25">
      <c r="B566" s="25"/>
      <c r="C566" s="25"/>
      <c r="D566" s="25"/>
      <c r="E566" s="25"/>
    </row>
    <row r="567" spans="2:5" x14ac:dyDescent="0.25">
      <c r="B567" s="25"/>
      <c r="C567" s="25"/>
      <c r="D567" s="25"/>
      <c r="E567" s="25"/>
    </row>
    <row r="568" spans="2:5" x14ac:dyDescent="0.25">
      <c r="B568" s="25"/>
      <c r="C568" s="25"/>
      <c r="D568" s="25"/>
      <c r="E568" s="25"/>
    </row>
    <row r="569" spans="2:5" x14ac:dyDescent="0.25">
      <c r="B569" s="25"/>
      <c r="C569" s="25"/>
      <c r="D569" s="25"/>
      <c r="E569" s="25"/>
    </row>
    <row r="570" spans="2:5" x14ac:dyDescent="0.25">
      <c r="B570" s="25"/>
      <c r="C570" s="25"/>
      <c r="D570" s="25"/>
      <c r="E570" s="25"/>
    </row>
    <row r="571" spans="2:5" x14ac:dyDescent="0.25">
      <c r="B571" s="25"/>
      <c r="C571" s="25"/>
      <c r="D571" s="25"/>
      <c r="E571" s="25"/>
    </row>
    <row r="572" spans="2:5" x14ac:dyDescent="0.25">
      <c r="B572" s="25"/>
      <c r="C572" s="25"/>
      <c r="D572" s="25"/>
      <c r="E572" s="25"/>
    </row>
    <row r="573" spans="2:5" x14ac:dyDescent="0.25">
      <c r="B573" s="25"/>
      <c r="C573" s="25"/>
      <c r="D573" s="25"/>
      <c r="E573" s="25"/>
    </row>
    <row r="574" spans="2:5" x14ac:dyDescent="0.25">
      <c r="B574" s="25"/>
      <c r="C574" s="25"/>
      <c r="D574" s="25"/>
      <c r="E574" s="25"/>
    </row>
    <row r="575" spans="2:5" x14ac:dyDescent="0.25">
      <c r="B575" s="25"/>
      <c r="C575" s="25"/>
      <c r="D575" s="25"/>
      <c r="E575" s="25"/>
    </row>
    <row r="576" spans="2:5" x14ac:dyDescent="0.25">
      <c r="B576" s="25"/>
      <c r="C576" s="25"/>
      <c r="D576" s="25"/>
      <c r="E576" s="25"/>
    </row>
    <row r="577" spans="2:5" x14ac:dyDescent="0.25">
      <c r="B577" s="25"/>
      <c r="C577" s="25"/>
      <c r="D577" s="25"/>
      <c r="E577" s="25"/>
    </row>
    <row r="578" spans="2:5" x14ac:dyDescent="0.25">
      <c r="B578" s="25"/>
      <c r="C578" s="25"/>
      <c r="D578" s="25"/>
      <c r="E578" s="25"/>
    </row>
    <row r="579" spans="2:5" x14ac:dyDescent="0.25">
      <c r="B579" s="25"/>
      <c r="C579" s="25"/>
      <c r="D579" s="25"/>
      <c r="E579" s="25"/>
    </row>
    <row r="580" spans="2:5" x14ac:dyDescent="0.25">
      <c r="B580" s="25"/>
      <c r="C580" s="25"/>
      <c r="D580" s="25"/>
      <c r="E580" s="25"/>
    </row>
    <row r="581" spans="2:5" x14ac:dyDescent="0.25">
      <c r="B581" s="25"/>
      <c r="C581" s="25"/>
      <c r="D581" s="25"/>
      <c r="E581" s="25"/>
    </row>
    <row r="582" spans="2:5" x14ac:dyDescent="0.25">
      <c r="B582" s="25"/>
      <c r="C582" s="25"/>
      <c r="D582" s="25"/>
      <c r="E582" s="25"/>
    </row>
    <row r="583" spans="2:5" x14ac:dyDescent="0.25">
      <c r="B583" s="25"/>
      <c r="C583" s="25"/>
      <c r="D583" s="25"/>
      <c r="E583" s="25"/>
    </row>
    <row r="584" spans="2:5" x14ac:dyDescent="0.25">
      <c r="B584" s="25"/>
      <c r="C584" s="25"/>
      <c r="D584" s="25"/>
      <c r="E584" s="25"/>
    </row>
    <row r="585" spans="2:5" x14ac:dyDescent="0.25">
      <c r="B585" s="25"/>
      <c r="C585" s="25"/>
      <c r="D585" s="25"/>
      <c r="E585" s="25"/>
    </row>
    <row r="586" spans="2:5" x14ac:dyDescent="0.25">
      <c r="B586" s="25"/>
      <c r="C586" s="25"/>
      <c r="D586" s="25"/>
      <c r="E586" s="25"/>
    </row>
    <row r="587" spans="2:5" x14ac:dyDescent="0.25">
      <c r="B587" s="25"/>
      <c r="C587" s="25"/>
      <c r="D587" s="25"/>
      <c r="E587" s="25"/>
    </row>
    <row r="588" spans="2:5" x14ac:dyDescent="0.25">
      <c r="B588" s="25"/>
      <c r="C588" s="25"/>
      <c r="D588" s="25"/>
      <c r="E588" s="25"/>
    </row>
    <row r="589" spans="2:5" x14ac:dyDescent="0.25">
      <c r="B589" s="25"/>
      <c r="C589" s="25"/>
      <c r="D589" s="25"/>
      <c r="E589" s="25"/>
    </row>
    <row r="590" spans="2:5" x14ac:dyDescent="0.25">
      <c r="B590" s="25"/>
      <c r="C590" s="25"/>
      <c r="D590" s="25"/>
      <c r="E590" s="25"/>
    </row>
    <row r="591" spans="2:5" x14ac:dyDescent="0.25">
      <c r="B591" s="25"/>
      <c r="C591" s="25"/>
      <c r="D591" s="25"/>
      <c r="E591" s="25"/>
    </row>
    <row r="592" spans="2:5" x14ac:dyDescent="0.25">
      <c r="B592" s="25"/>
      <c r="C592" s="25"/>
      <c r="D592" s="25"/>
      <c r="E592" s="25"/>
    </row>
    <row r="593" spans="2:5" x14ac:dyDescent="0.25">
      <c r="B593" s="25"/>
      <c r="C593" s="25"/>
      <c r="D593" s="25"/>
      <c r="E593" s="25"/>
    </row>
    <row r="594" spans="2:5" x14ac:dyDescent="0.25">
      <c r="B594" s="25"/>
      <c r="C594" s="25"/>
      <c r="D594" s="25"/>
      <c r="E594" s="25"/>
    </row>
    <row r="595" spans="2:5" x14ac:dyDescent="0.25">
      <c r="B595" s="25"/>
      <c r="C595" s="25"/>
      <c r="D595" s="25"/>
      <c r="E595" s="25"/>
    </row>
    <row r="596" spans="2:5" x14ac:dyDescent="0.25">
      <c r="B596" s="25"/>
      <c r="C596" s="25"/>
      <c r="D596" s="25"/>
      <c r="E596" s="25"/>
    </row>
    <row r="597" spans="2:5" x14ac:dyDescent="0.25">
      <c r="B597" s="25"/>
      <c r="C597" s="25"/>
      <c r="D597" s="25"/>
      <c r="E597" s="25"/>
    </row>
    <row r="598" spans="2:5" x14ac:dyDescent="0.25">
      <c r="B598" s="25"/>
      <c r="C598" s="25"/>
      <c r="D598" s="25"/>
      <c r="E598" s="25"/>
    </row>
    <row r="599" spans="2:5" x14ac:dyDescent="0.25">
      <c r="B599" s="25"/>
      <c r="C599" s="25"/>
      <c r="D599" s="25"/>
      <c r="E599" s="25"/>
    </row>
    <row r="600" spans="2:5" x14ac:dyDescent="0.25">
      <c r="B600" s="25"/>
      <c r="C600" s="25"/>
      <c r="D600" s="25"/>
      <c r="E600" s="25"/>
    </row>
    <row r="601" spans="2:5" x14ac:dyDescent="0.25">
      <c r="B601" s="25"/>
      <c r="C601" s="25"/>
      <c r="D601" s="25"/>
      <c r="E601" s="25"/>
    </row>
    <row r="602" spans="2:5" x14ac:dyDescent="0.25">
      <c r="B602" s="25"/>
      <c r="C602" s="25"/>
      <c r="D602" s="25"/>
      <c r="E602" s="25"/>
    </row>
    <row r="603" spans="2:5" x14ac:dyDescent="0.25">
      <c r="B603" s="25"/>
      <c r="C603" s="25"/>
      <c r="D603" s="25"/>
      <c r="E603" s="25"/>
    </row>
    <row r="604" spans="2:5" x14ac:dyDescent="0.25">
      <c r="B604" s="25"/>
      <c r="C604" s="25"/>
      <c r="D604" s="25"/>
      <c r="E604" s="25"/>
    </row>
    <row r="605" spans="2:5" x14ac:dyDescent="0.25">
      <c r="B605" s="25"/>
      <c r="C605" s="25"/>
      <c r="D605" s="25"/>
      <c r="E605" s="25"/>
    </row>
    <row r="606" spans="2:5" x14ac:dyDescent="0.25">
      <c r="B606" s="25"/>
      <c r="C606" s="25"/>
      <c r="D606" s="25"/>
      <c r="E606" s="25"/>
    </row>
    <row r="607" spans="2:5" x14ac:dyDescent="0.25">
      <c r="B607" s="25"/>
      <c r="C607" s="25"/>
      <c r="D607" s="25"/>
      <c r="E607" s="25"/>
    </row>
    <row r="608" spans="2:5" x14ac:dyDescent="0.25">
      <c r="B608" s="25"/>
      <c r="C608" s="25"/>
      <c r="D608" s="25"/>
      <c r="E608" s="25"/>
    </row>
    <row r="609" spans="2:5" x14ac:dyDescent="0.25">
      <c r="B609" s="25"/>
      <c r="C609" s="25"/>
      <c r="D609" s="25"/>
      <c r="E609" s="25"/>
    </row>
    <row r="610" spans="2:5" x14ac:dyDescent="0.25">
      <c r="B610" s="25"/>
      <c r="C610" s="25"/>
      <c r="D610" s="25"/>
      <c r="E610" s="25"/>
    </row>
    <row r="611" spans="2:5" x14ac:dyDescent="0.25">
      <c r="B611" s="25"/>
      <c r="C611" s="25"/>
      <c r="D611" s="25"/>
      <c r="E611" s="25"/>
    </row>
    <row r="612" spans="2:5" x14ac:dyDescent="0.25">
      <c r="B612" s="25"/>
      <c r="C612" s="25"/>
      <c r="D612" s="25"/>
      <c r="E612" s="25"/>
    </row>
    <row r="613" spans="2:5" x14ac:dyDescent="0.25">
      <c r="B613" s="25"/>
      <c r="C613" s="25"/>
      <c r="D613" s="25"/>
      <c r="E613" s="25"/>
    </row>
    <row r="614" spans="2:5" x14ac:dyDescent="0.25">
      <c r="B614" s="25"/>
      <c r="C614" s="25"/>
      <c r="D614" s="25"/>
      <c r="E614" s="25"/>
    </row>
    <row r="615" spans="2:5" x14ac:dyDescent="0.25">
      <c r="B615" s="25"/>
      <c r="C615" s="25"/>
      <c r="D615" s="25"/>
      <c r="E615" s="25"/>
    </row>
    <row r="616" spans="2:5" x14ac:dyDescent="0.25">
      <c r="B616" s="25"/>
      <c r="C616" s="25"/>
      <c r="D616" s="25"/>
      <c r="E616" s="25"/>
    </row>
    <row r="617" spans="2:5" x14ac:dyDescent="0.25">
      <c r="B617" s="25"/>
      <c r="C617" s="25"/>
      <c r="D617" s="25"/>
      <c r="E617" s="25"/>
    </row>
    <row r="618" spans="2:5" x14ac:dyDescent="0.25">
      <c r="B618" s="25"/>
      <c r="C618" s="25"/>
      <c r="D618" s="25"/>
      <c r="E618" s="25"/>
    </row>
    <row r="619" spans="2:5" x14ac:dyDescent="0.25">
      <c r="B619" s="25"/>
      <c r="C619" s="25"/>
      <c r="D619" s="25"/>
      <c r="E619" s="25"/>
    </row>
    <row r="620" spans="2:5" x14ac:dyDescent="0.25">
      <c r="B620" s="25"/>
      <c r="C620" s="25"/>
      <c r="D620" s="25"/>
      <c r="E620" s="25"/>
    </row>
    <row r="621" spans="2:5" x14ac:dyDescent="0.25">
      <c r="B621" s="25"/>
      <c r="C621" s="25"/>
      <c r="D621" s="25"/>
      <c r="E621" s="25"/>
    </row>
    <row r="622" spans="2:5" x14ac:dyDescent="0.25">
      <c r="B622" s="25"/>
      <c r="C622" s="25"/>
      <c r="D622" s="25"/>
      <c r="E622" s="25"/>
    </row>
    <row r="623" spans="2:5" x14ac:dyDescent="0.25">
      <c r="B623" s="25"/>
      <c r="C623" s="25"/>
      <c r="D623" s="25"/>
      <c r="E623" s="25"/>
    </row>
    <row r="624" spans="2:5" x14ac:dyDescent="0.25">
      <c r="B624" s="25"/>
      <c r="C624" s="25"/>
      <c r="D624" s="25"/>
      <c r="E624" s="25"/>
    </row>
    <row r="625" spans="2:5" x14ac:dyDescent="0.25">
      <c r="B625" s="25"/>
      <c r="C625" s="25"/>
      <c r="D625" s="25"/>
      <c r="E625" s="25"/>
    </row>
    <row r="626" spans="2:5" x14ac:dyDescent="0.25">
      <c r="B626" s="25"/>
      <c r="C626" s="25"/>
      <c r="D626" s="25"/>
      <c r="E626" s="25"/>
    </row>
    <row r="627" spans="2:5" x14ac:dyDescent="0.25">
      <c r="B627" s="25"/>
      <c r="C627" s="25"/>
      <c r="D627" s="25"/>
      <c r="E627" s="25"/>
    </row>
    <row r="628" spans="2:5" x14ac:dyDescent="0.25">
      <c r="B628" s="25"/>
      <c r="C628" s="25"/>
      <c r="D628" s="25"/>
      <c r="E628" s="25"/>
    </row>
    <row r="629" spans="2:5" x14ac:dyDescent="0.25">
      <c r="B629" s="25"/>
      <c r="C629" s="25"/>
      <c r="D629" s="25"/>
      <c r="E629" s="25"/>
    </row>
    <row r="630" spans="2:5" x14ac:dyDescent="0.25">
      <c r="B630" s="25"/>
      <c r="C630" s="25"/>
      <c r="D630" s="25"/>
      <c r="E630" s="25"/>
    </row>
    <row r="631" spans="2:5" x14ac:dyDescent="0.25">
      <c r="B631" s="25"/>
      <c r="C631" s="25"/>
      <c r="D631" s="25"/>
      <c r="E631" s="25"/>
    </row>
    <row r="632" spans="2:5" x14ac:dyDescent="0.25">
      <c r="B632" s="25"/>
      <c r="C632" s="25"/>
      <c r="D632" s="25"/>
      <c r="E632" s="25"/>
    </row>
    <row r="633" spans="2:5" x14ac:dyDescent="0.25">
      <c r="B633" s="25"/>
      <c r="C633" s="25"/>
      <c r="D633" s="25"/>
      <c r="E633" s="25"/>
    </row>
    <row r="634" spans="2:5" x14ac:dyDescent="0.25">
      <c r="B634" s="25"/>
      <c r="C634" s="25"/>
      <c r="D634" s="25"/>
      <c r="E634" s="25"/>
    </row>
    <row r="635" spans="2:5" x14ac:dyDescent="0.25">
      <c r="B635" s="25"/>
      <c r="C635" s="25"/>
      <c r="D635" s="25"/>
      <c r="E635" s="25"/>
    </row>
    <row r="636" spans="2:5" x14ac:dyDescent="0.25">
      <c r="B636" s="25"/>
      <c r="C636" s="25"/>
      <c r="D636" s="25"/>
      <c r="E636" s="25"/>
    </row>
    <row r="637" spans="2:5" x14ac:dyDescent="0.25">
      <c r="B637" s="25"/>
      <c r="C637" s="25"/>
      <c r="D637" s="25"/>
      <c r="E637" s="25"/>
    </row>
    <row r="638" spans="2:5" x14ac:dyDescent="0.25">
      <c r="B638" s="25"/>
      <c r="C638" s="25"/>
      <c r="D638" s="25"/>
      <c r="E638" s="25"/>
    </row>
    <row r="639" spans="2:5" x14ac:dyDescent="0.25">
      <c r="B639" s="25"/>
      <c r="C639" s="25"/>
      <c r="D639" s="25"/>
      <c r="E639" s="25"/>
    </row>
    <row r="640" spans="2:5" x14ac:dyDescent="0.25">
      <c r="B640" s="25"/>
      <c r="C640" s="25"/>
      <c r="D640" s="25"/>
      <c r="E640" s="25"/>
    </row>
    <row r="641" spans="2:5" x14ac:dyDescent="0.25">
      <c r="B641" s="25"/>
      <c r="C641" s="25"/>
      <c r="D641" s="25"/>
      <c r="E641" s="25"/>
    </row>
    <row r="642" spans="2:5" x14ac:dyDescent="0.25">
      <c r="B642" s="25"/>
      <c r="C642" s="25"/>
      <c r="D642" s="25"/>
      <c r="E642" s="25"/>
    </row>
    <row r="643" spans="2:5" x14ac:dyDescent="0.25">
      <c r="B643" s="25"/>
      <c r="C643" s="25"/>
      <c r="D643" s="25"/>
      <c r="E643" s="25"/>
    </row>
    <row r="644" spans="2:5" x14ac:dyDescent="0.25">
      <c r="B644" s="25"/>
      <c r="C644" s="25"/>
      <c r="D644" s="25"/>
      <c r="E644" s="25"/>
    </row>
    <row r="645" spans="2:5" x14ac:dyDescent="0.25">
      <c r="B645" s="25"/>
      <c r="C645" s="25"/>
      <c r="D645" s="25"/>
      <c r="E645" s="25"/>
    </row>
    <row r="646" spans="2:5" x14ac:dyDescent="0.25">
      <c r="B646" s="25"/>
      <c r="C646" s="25"/>
      <c r="D646" s="25"/>
      <c r="E646" s="25"/>
    </row>
    <row r="647" spans="2:5" x14ac:dyDescent="0.25">
      <c r="B647" s="25"/>
      <c r="C647" s="25"/>
      <c r="D647" s="25"/>
      <c r="E647" s="25"/>
    </row>
    <row r="648" spans="2:5" x14ac:dyDescent="0.25">
      <c r="B648" s="25"/>
      <c r="C648" s="25"/>
      <c r="D648" s="25"/>
      <c r="E648" s="25"/>
    </row>
    <row r="649" spans="2:5" x14ac:dyDescent="0.25">
      <c r="B649" s="25"/>
      <c r="C649" s="25"/>
      <c r="D649" s="25"/>
      <c r="E649" s="25"/>
    </row>
    <row r="650" spans="2:5" x14ac:dyDescent="0.25">
      <c r="B650" s="25"/>
      <c r="C650" s="25"/>
      <c r="D650" s="25"/>
      <c r="E650" s="25"/>
    </row>
    <row r="651" spans="2:5" x14ac:dyDescent="0.25">
      <c r="B651" s="25"/>
      <c r="C651" s="25"/>
      <c r="D651" s="25"/>
      <c r="E651" s="25"/>
    </row>
    <row r="652" spans="2:5" x14ac:dyDescent="0.25">
      <c r="B652" s="25"/>
      <c r="C652" s="25"/>
      <c r="D652" s="25"/>
      <c r="E652" s="25"/>
    </row>
    <row r="653" spans="2:5" x14ac:dyDescent="0.25">
      <c r="B653" s="25"/>
      <c r="C653" s="25"/>
      <c r="D653" s="25"/>
      <c r="E653" s="25"/>
    </row>
    <row r="654" spans="2:5" x14ac:dyDescent="0.25">
      <c r="B654" s="25"/>
      <c r="C654" s="25"/>
      <c r="D654" s="25"/>
      <c r="E654" s="25"/>
    </row>
    <row r="655" spans="2:5" x14ac:dyDescent="0.25">
      <c r="B655" s="25"/>
      <c r="C655" s="25"/>
      <c r="D655" s="25"/>
      <c r="E655" s="25"/>
    </row>
    <row r="656" spans="2:5" x14ac:dyDescent="0.25">
      <c r="B656" s="25"/>
      <c r="C656" s="25"/>
      <c r="D656" s="25"/>
      <c r="E656" s="25"/>
    </row>
    <row r="657" spans="2:5" x14ac:dyDescent="0.25">
      <c r="B657" s="25"/>
      <c r="C657" s="25"/>
      <c r="D657" s="25"/>
      <c r="E657" s="25"/>
    </row>
    <row r="658" spans="2:5" x14ac:dyDescent="0.25">
      <c r="B658" s="25"/>
      <c r="C658" s="25"/>
      <c r="D658" s="25"/>
      <c r="E658" s="25"/>
    </row>
    <row r="659" spans="2:5" x14ac:dyDescent="0.25">
      <c r="B659" s="25"/>
      <c r="C659" s="25"/>
      <c r="D659" s="25"/>
      <c r="E659" s="25"/>
    </row>
    <row r="660" spans="2:5" x14ac:dyDescent="0.25">
      <c r="B660" s="25"/>
      <c r="C660" s="25"/>
      <c r="D660" s="25"/>
      <c r="E660" s="25"/>
    </row>
    <row r="661" spans="2:5" x14ac:dyDescent="0.25">
      <c r="B661" s="25"/>
      <c r="C661" s="25"/>
      <c r="D661" s="25"/>
      <c r="E661" s="25"/>
    </row>
    <row r="662" spans="2:5" x14ac:dyDescent="0.25">
      <c r="B662" s="25"/>
      <c r="C662" s="25"/>
      <c r="D662" s="25"/>
      <c r="E662" s="25"/>
    </row>
    <row r="663" spans="2:5" x14ac:dyDescent="0.25">
      <c r="B663" s="25"/>
      <c r="C663" s="25"/>
      <c r="D663" s="25"/>
      <c r="E663" s="25"/>
    </row>
    <row r="664" spans="2:5" x14ac:dyDescent="0.25">
      <c r="B664" s="25"/>
      <c r="C664" s="25"/>
      <c r="D664" s="25"/>
      <c r="E664" s="25"/>
    </row>
    <row r="665" spans="2:5" x14ac:dyDescent="0.25">
      <c r="B665" s="25"/>
      <c r="C665" s="25"/>
      <c r="D665" s="25"/>
      <c r="E665" s="25"/>
    </row>
    <row r="666" spans="2:5" x14ac:dyDescent="0.25">
      <c r="B666" s="25"/>
      <c r="C666" s="25"/>
      <c r="D666" s="25"/>
      <c r="E666" s="25"/>
    </row>
    <row r="667" spans="2:5" x14ac:dyDescent="0.25">
      <c r="B667" s="25"/>
      <c r="C667" s="25"/>
      <c r="D667" s="25"/>
      <c r="E667" s="25"/>
    </row>
    <row r="668" spans="2:5" x14ac:dyDescent="0.25">
      <c r="B668" s="25"/>
      <c r="C668" s="25"/>
      <c r="D668" s="25"/>
      <c r="E668" s="25"/>
    </row>
    <row r="669" spans="2:5" x14ac:dyDescent="0.25">
      <c r="B669" s="25"/>
      <c r="C669" s="25"/>
      <c r="D669" s="25"/>
      <c r="E669" s="25"/>
    </row>
    <row r="670" spans="2:5" x14ac:dyDescent="0.25">
      <c r="B670" s="25"/>
      <c r="C670" s="25"/>
      <c r="D670" s="25"/>
      <c r="E670" s="25"/>
    </row>
    <row r="671" spans="2:5" x14ac:dyDescent="0.25">
      <c r="B671" s="25"/>
      <c r="C671" s="25"/>
      <c r="D671" s="25"/>
      <c r="E671" s="25"/>
    </row>
    <row r="672" spans="2:5" x14ac:dyDescent="0.25">
      <c r="B672" s="25"/>
      <c r="C672" s="25"/>
      <c r="D672" s="25"/>
      <c r="E672" s="25"/>
    </row>
    <row r="673" spans="2:5" x14ac:dyDescent="0.25">
      <c r="B673" s="25"/>
      <c r="C673" s="25"/>
      <c r="D673" s="25"/>
      <c r="E673" s="25"/>
    </row>
    <row r="674" spans="2:5" x14ac:dyDescent="0.25">
      <c r="B674" s="25"/>
      <c r="C674" s="25"/>
      <c r="D674" s="25"/>
      <c r="E674" s="25"/>
    </row>
    <row r="675" spans="2:5" x14ac:dyDescent="0.25">
      <c r="B675" s="25"/>
      <c r="C675" s="25"/>
      <c r="D675" s="25"/>
      <c r="E675" s="25"/>
    </row>
    <row r="676" spans="2:5" x14ac:dyDescent="0.25">
      <c r="B676" s="25"/>
      <c r="C676" s="25"/>
      <c r="D676" s="25"/>
      <c r="E676" s="25"/>
    </row>
    <row r="677" spans="2:5" x14ac:dyDescent="0.25">
      <c r="B677" s="25"/>
      <c r="C677" s="25"/>
      <c r="D677" s="25"/>
      <c r="E677" s="25"/>
    </row>
    <row r="678" spans="2:5" x14ac:dyDescent="0.25">
      <c r="B678" s="25"/>
      <c r="C678" s="25"/>
      <c r="D678" s="25"/>
      <c r="E678" s="25"/>
    </row>
    <row r="679" spans="2:5" x14ac:dyDescent="0.25">
      <c r="B679" s="25"/>
      <c r="C679" s="25"/>
      <c r="D679" s="25"/>
      <c r="E679" s="25"/>
    </row>
    <row r="680" spans="2:5" x14ac:dyDescent="0.25">
      <c r="B680" s="25"/>
      <c r="C680" s="25"/>
      <c r="D680" s="25"/>
      <c r="E680" s="25"/>
    </row>
    <row r="681" spans="2:5" x14ac:dyDescent="0.25">
      <c r="B681" s="25"/>
      <c r="C681" s="25"/>
      <c r="D681" s="25"/>
      <c r="E681" s="25"/>
    </row>
    <row r="682" spans="2:5" x14ac:dyDescent="0.25">
      <c r="B682" s="25"/>
      <c r="C682" s="25"/>
      <c r="D682" s="25"/>
      <c r="E682" s="25"/>
    </row>
    <row r="683" spans="2:5" x14ac:dyDescent="0.25">
      <c r="B683" s="25"/>
      <c r="C683" s="25"/>
      <c r="D683" s="25"/>
      <c r="E683" s="25"/>
    </row>
    <row r="684" spans="2:5" x14ac:dyDescent="0.25">
      <c r="B684" s="25"/>
      <c r="C684" s="25"/>
      <c r="D684" s="25"/>
      <c r="E684" s="25"/>
    </row>
    <row r="685" spans="2:5" x14ac:dyDescent="0.25">
      <c r="B685" s="25"/>
      <c r="C685" s="25"/>
      <c r="D685" s="25"/>
      <c r="E685" s="25"/>
    </row>
    <row r="686" spans="2:5" x14ac:dyDescent="0.25">
      <c r="B686" s="25"/>
      <c r="C686" s="25"/>
      <c r="D686" s="25"/>
      <c r="E686" s="25"/>
    </row>
    <row r="687" spans="2:5" x14ac:dyDescent="0.25">
      <c r="B687" s="25"/>
      <c r="C687" s="25"/>
      <c r="D687" s="25"/>
      <c r="E687" s="25"/>
    </row>
    <row r="688" spans="2:5" x14ac:dyDescent="0.25">
      <c r="B688" s="25"/>
      <c r="C688" s="25"/>
      <c r="D688" s="25"/>
      <c r="E688" s="25"/>
    </row>
    <row r="689" spans="2:5" x14ac:dyDescent="0.25">
      <c r="B689" s="25"/>
      <c r="C689" s="25"/>
      <c r="D689" s="25"/>
      <c r="E689" s="25"/>
    </row>
    <row r="690" spans="2:5" x14ac:dyDescent="0.25">
      <c r="B690" s="25"/>
      <c r="C690" s="25"/>
      <c r="D690" s="25"/>
      <c r="E690" s="25"/>
    </row>
    <row r="691" spans="2:5" x14ac:dyDescent="0.25">
      <c r="B691" s="25"/>
      <c r="C691" s="25"/>
      <c r="D691" s="25"/>
      <c r="E691" s="25"/>
    </row>
    <row r="692" spans="2:5" x14ac:dyDescent="0.25">
      <c r="B692" s="25"/>
      <c r="C692" s="25"/>
      <c r="D692" s="25"/>
      <c r="E692" s="25"/>
    </row>
    <row r="693" spans="2:5" x14ac:dyDescent="0.25">
      <c r="B693" s="25"/>
      <c r="C693" s="25"/>
      <c r="D693" s="25"/>
      <c r="E693" s="25"/>
    </row>
    <row r="694" spans="2:5" x14ac:dyDescent="0.25">
      <c r="B694" s="25"/>
      <c r="C694" s="25"/>
      <c r="D694" s="25"/>
      <c r="E694" s="25"/>
    </row>
    <row r="695" spans="2:5" x14ac:dyDescent="0.25">
      <c r="B695" s="25"/>
      <c r="C695" s="25"/>
      <c r="D695" s="25"/>
      <c r="E695" s="25"/>
    </row>
    <row r="696" spans="2:5" x14ac:dyDescent="0.25">
      <c r="B696" s="25"/>
      <c r="C696" s="25"/>
      <c r="D696" s="25"/>
      <c r="E696" s="25"/>
    </row>
    <row r="697" spans="2:5" x14ac:dyDescent="0.25">
      <c r="B697" s="25"/>
      <c r="C697" s="25"/>
      <c r="D697" s="25"/>
      <c r="E697" s="25"/>
    </row>
    <row r="698" spans="2:5" x14ac:dyDescent="0.25">
      <c r="B698" s="25"/>
      <c r="C698" s="25"/>
      <c r="D698" s="25"/>
      <c r="E698" s="25"/>
    </row>
    <row r="699" spans="2:5" x14ac:dyDescent="0.25">
      <c r="B699" s="25"/>
      <c r="C699" s="25"/>
      <c r="D699" s="25"/>
      <c r="E699" s="25"/>
    </row>
    <row r="700" spans="2:5" x14ac:dyDescent="0.25">
      <c r="B700" s="25"/>
      <c r="C700" s="25"/>
      <c r="D700" s="25"/>
      <c r="E700" s="25"/>
    </row>
    <row r="701" spans="2:5" x14ac:dyDescent="0.25">
      <c r="B701" s="25"/>
      <c r="C701" s="25"/>
      <c r="D701" s="25"/>
      <c r="E701" s="25"/>
    </row>
    <row r="702" spans="2:5" x14ac:dyDescent="0.25">
      <c r="B702" s="25"/>
      <c r="C702" s="25"/>
      <c r="D702" s="25"/>
      <c r="E702" s="25"/>
    </row>
    <row r="703" spans="2:5" x14ac:dyDescent="0.25">
      <c r="B703" s="25"/>
      <c r="C703" s="25"/>
      <c r="D703" s="25"/>
      <c r="E703" s="25"/>
    </row>
    <row r="704" spans="2:5" x14ac:dyDescent="0.25">
      <c r="B704" s="25"/>
      <c r="C704" s="25"/>
      <c r="D704" s="25"/>
      <c r="E704" s="25"/>
    </row>
    <row r="705" spans="2:5" x14ac:dyDescent="0.25">
      <c r="B705" s="25"/>
      <c r="C705" s="25"/>
      <c r="D705" s="25"/>
      <c r="E705" s="25"/>
    </row>
    <row r="706" spans="2:5" x14ac:dyDescent="0.25">
      <c r="B706" s="25"/>
      <c r="C706" s="25"/>
      <c r="D706" s="25"/>
      <c r="E706" s="25"/>
    </row>
    <row r="707" spans="2:5" x14ac:dyDescent="0.25">
      <c r="B707" s="25"/>
      <c r="C707" s="25"/>
      <c r="D707" s="25"/>
      <c r="E707" s="25"/>
    </row>
    <row r="708" spans="2:5" x14ac:dyDescent="0.25">
      <c r="B708" s="25"/>
      <c r="C708" s="25"/>
      <c r="D708" s="25"/>
      <c r="E708" s="25"/>
    </row>
    <row r="709" spans="2:5" x14ac:dyDescent="0.25">
      <c r="B709" s="25"/>
      <c r="C709" s="25"/>
      <c r="D709" s="25"/>
      <c r="E709" s="25"/>
    </row>
    <row r="710" spans="2:5" x14ac:dyDescent="0.25">
      <c r="B710" s="25"/>
      <c r="C710" s="25"/>
      <c r="D710" s="25"/>
      <c r="E710" s="25"/>
    </row>
    <row r="711" spans="2:5" x14ac:dyDescent="0.25">
      <c r="B711" s="25"/>
      <c r="C711" s="25"/>
      <c r="D711" s="25"/>
      <c r="E711" s="25"/>
    </row>
    <row r="712" spans="2:5" x14ac:dyDescent="0.25">
      <c r="B712" s="25"/>
      <c r="C712" s="25"/>
      <c r="D712" s="25"/>
      <c r="E712" s="25"/>
    </row>
    <row r="713" spans="2:5" x14ac:dyDescent="0.25">
      <c r="B713" s="25"/>
      <c r="C713" s="25"/>
      <c r="D713" s="25"/>
      <c r="E713" s="25"/>
    </row>
    <row r="714" spans="2:5" x14ac:dyDescent="0.25">
      <c r="B714" s="25"/>
      <c r="C714" s="25"/>
      <c r="D714" s="25"/>
      <c r="E714" s="25"/>
    </row>
    <row r="715" spans="2:5" x14ac:dyDescent="0.25">
      <c r="B715" s="25"/>
      <c r="C715" s="25"/>
      <c r="D715" s="25"/>
      <c r="E715" s="25"/>
    </row>
    <row r="716" spans="2:5" x14ac:dyDescent="0.25">
      <c r="B716" s="25"/>
      <c r="C716" s="25"/>
      <c r="D716" s="25"/>
      <c r="E716" s="25"/>
    </row>
    <row r="717" spans="2:5" x14ac:dyDescent="0.25">
      <c r="B717" s="25"/>
      <c r="C717" s="25"/>
      <c r="D717" s="25"/>
      <c r="E717" s="25"/>
    </row>
    <row r="718" spans="2:5" x14ac:dyDescent="0.25">
      <c r="B718" s="25"/>
      <c r="C718" s="25"/>
      <c r="D718" s="25"/>
      <c r="E718" s="25"/>
    </row>
    <row r="719" spans="2:5" x14ac:dyDescent="0.25">
      <c r="B719" s="25"/>
      <c r="C719" s="25"/>
      <c r="D719" s="25"/>
      <c r="E719" s="25"/>
    </row>
    <row r="720" spans="2:5" x14ac:dyDescent="0.25">
      <c r="B720" s="25"/>
      <c r="C720" s="25"/>
      <c r="D720" s="25"/>
      <c r="E720" s="25"/>
    </row>
    <row r="721" spans="2:5" x14ac:dyDescent="0.25">
      <c r="B721" s="25"/>
      <c r="C721" s="25"/>
      <c r="D721" s="25"/>
      <c r="E721" s="25"/>
    </row>
    <row r="722" spans="2:5" x14ac:dyDescent="0.25">
      <c r="B722" s="25"/>
      <c r="C722" s="25"/>
      <c r="D722" s="25"/>
      <c r="E722" s="25"/>
    </row>
    <row r="723" spans="2:5" x14ac:dyDescent="0.25">
      <c r="B723" s="25"/>
      <c r="C723" s="25"/>
      <c r="D723" s="25"/>
      <c r="E723" s="25"/>
    </row>
    <row r="724" spans="2:5" x14ac:dyDescent="0.25">
      <c r="B724" s="25"/>
      <c r="C724" s="25"/>
      <c r="D724" s="25"/>
      <c r="E724" s="25"/>
    </row>
    <row r="725" spans="2:5" x14ac:dyDescent="0.25">
      <c r="B725" s="25"/>
      <c r="C725" s="25"/>
      <c r="D725" s="25"/>
      <c r="E725" s="25"/>
    </row>
    <row r="726" spans="2:5" x14ac:dyDescent="0.25">
      <c r="B726" s="25"/>
      <c r="C726" s="25"/>
      <c r="D726" s="25"/>
      <c r="E726" s="25"/>
    </row>
    <row r="727" spans="2:5" x14ac:dyDescent="0.25">
      <c r="B727" s="25"/>
      <c r="C727" s="25"/>
      <c r="D727" s="25"/>
      <c r="E727" s="25"/>
    </row>
    <row r="728" spans="2:5" x14ac:dyDescent="0.25">
      <c r="B728" s="25"/>
      <c r="C728" s="25"/>
      <c r="D728" s="25"/>
      <c r="E728" s="25"/>
    </row>
    <row r="729" spans="2:5" x14ac:dyDescent="0.25">
      <c r="B729" s="25"/>
      <c r="C729" s="25"/>
      <c r="D729" s="25"/>
      <c r="E729" s="25"/>
    </row>
    <row r="730" spans="2:5" x14ac:dyDescent="0.25">
      <c r="B730" s="25"/>
      <c r="C730" s="25"/>
      <c r="D730" s="25"/>
      <c r="E730" s="25"/>
    </row>
    <row r="731" spans="2:5" x14ac:dyDescent="0.25">
      <c r="B731" s="25"/>
      <c r="C731" s="25"/>
      <c r="D731" s="25"/>
      <c r="E731" s="25"/>
    </row>
    <row r="732" spans="2:5" x14ac:dyDescent="0.25">
      <c r="B732" s="25"/>
      <c r="C732" s="25"/>
      <c r="D732" s="25"/>
      <c r="E732" s="25"/>
    </row>
    <row r="733" spans="2:5" x14ac:dyDescent="0.25">
      <c r="B733" s="25"/>
      <c r="C733" s="25"/>
      <c r="D733" s="25"/>
      <c r="E733" s="25"/>
    </row>
    <row r="734" spans="2:5" x14ac:dyDescent="0.25">
      <c r="B734" s="25"/>
      <c r="C734" s="25"/>
      <c r="D734" s="25"/>
      <c r="E734" s="25"/>
    </row>
    <row r="735" spans="2:5" x14ac:dyDescent="0.25">
      <c r="B735" s="25"/>
      <c r="C735" s="25"/>
      <c r="D735" s="25"/>
      <c r="E735" s="25"/>
    </row>
    <row r="736" spans="2:5" x14ac:dyDescent="0.25">
      <c r="B736" s="25"/>
      <c r="C736" s="25"/>
      <c r="D736" s="25"/>
      <c r="E736" s="25"/>
    </row>
    <row r="737" spans="2:5" x14ac:dyDescent="0.25">
      <c r="B737" s="25"/>
      <c r="C737" s="25"/>
      <c r="D737" s="25"/>
      <c r="E737" s="25"/>
    </row>
    <row r="738" spans="2:5" x14ac:dyDescent="0.25">
      <c r="B738" s="25"/>
      <c r="C738" s="25"/>
      <c r="D738" s="25"/>
      <c r="E738" s="25"/>
    </row>
    <row r="739" spans="2:5" x14ac:dyDescent="0.25">
      <c r="B739" s="25"/>
      <c r="C739" s="25"/>
      <c r="D739" s="25"/>
      <c r="E739" s="25"/>
    </row>
    <row r="740" spans="2:5" x14ac:dyDescent="0.25">
      <c r="B740" s="25"/>
      <c r="C740" s="25"/>
      <c r="D740" s="25"/>
      <c r="E740" s="25"/>
    </row>
    <row r="741" spans="2:5" x14ac:dyDescent="0.25">
      <c r="B741" s="25"/>
      <c r="C741" s="25"/>
      <c r="D741" s="25"/>
      <c r="E741" s="25"/>
    </row>
    <row r="742" spans="2:5" x14ac:dyDescent="0.25">
      <c r="B742" s="25"/>
      <c r="C742" s="25"/>
      <c r="D742" s="25"/>
      <c r="E742" s="25"/>
    </row>
    <row r="743" spans="2:5" x14ac:dyDescent="0.25">
      <c r="B743" s="25"/>
      <c r="C743" s="25"/>
      <c r="D743" s="25"/>
      <c r="E743" s="25"/>
    </row>
    <row r="744" spans="2:5" x14ac:dyDescent="0.25">
      <c r="B744" s="25"/>
      <c r="C744" s="25"/>
      <c r="D744" s="25"/>
      <c r="E744" s="25"/>
    </row>
    <row r="745" spans="2:5" x14ac:dyDescent="0.25">
      <c r="B745" s="25"/>
      <c r="C745" s="25"/>
      <c r="D745" s="25"/>
      <c r="E745" s="25"/>
    </row>
    <row r="746" spans="2:5" x14ac:dyDescent="0.25">
      <c r="B746" s="25"/>
      <c r="C746" s="25"/>
      <c r="D746" s="25"/>
      <c r="E746" s="25"/>
    </row>
    <row r="747" spans="2:5" x14ac:dyDescent="0.25">
      <c r="B747" s="25"/>
      <c r="C747" s="25"/>
      <c r="D747" s="25"/>
      <c r="E747" s="25"/>
    </row>
    <row r="748" spans="2:5" x14ac:dyDescent="0.25">
      <c r="B748" s="25"/>
      <c r="C748" s="25"/>
      <c r="D748" s="25"/>
      <c r="E748" s="25"/>
    </row>
    <row r="749" spans="2:5" x14ac:dyDescent="0.25">
      <c r="B749" s="25"/>
      <c r="C749" s="25"/>
      <c r="D749" s="25"/>
      <c r="E749" s="25"/>
    </row>
    <row r="750" spans="2:5" x14ac:dyDescent="0.25">
      <c r="B750" s="25"/>
      <c r="C750" s="25"/>
      <c r="D750" s="25"/>
      <c r="E750" s="25"/>
    </row>
    <row r="751" spans="2:5" x14ac:dyDescent="0.25">
      <c r="B751" s="25"/>
      <c r="C751" s="25"/>
      <c r="D751" s="25"/>
      <c r="E751" s="25"/>
    </row>
    <row r="752" spans="2:5" x14ac:dyDescent="0.25">
      <c r="B752" s="25"/>
      <c r="C752" s="25"/>
      <c r="D752" s="25"/>
      <c r="E752" s="25"/>
    </row>
    <row r="753" spans="2:5" x14ac:dyDescent="0.25">
      <c r="B753" s="25"/>
      <c r="C753" s="25"/>
      <c r="D753" s="25"/>
      <c r="E753" s="25"/>
    </row>
    <row r="754" spans="2:5" x14ac:dyDescent="0.25">
      <c r="B754" s="25"/>
      <c r="C754" s="25"/>
      <c r="D754" s="25"/>
      <c r="E754" s="25"/>
    </row>
    <row r="755" spans="2:5" x14ac:dyDescent="0.25">
      <c r="B755" s="25"/>
      <c r="C755" s="25"/>
      <c r="D755" s="25"/>
      <c r="E755" s="25"/>
    </row>
    <row r="756" spans="2:5" x14ac:dyDescent="0.25">
      <c r="B756" s="25"/>
      <c r="C756" s="25"/>
      <c r="D756" s="25"/>
      <c r="E756" s="25"/>
    </row>
    <row r="757" spans="2:5" x14ac:dyDescent="0.25">
      <c r="B757" s="25"/>
      <c r="C757" s="25"/>
      <c r="D757" s="25"/>
      <c r="E757" s="25"/>
    </row>
    <row r="758" spans="2:5" x14ac:dyDescent="0.25">
      <c r="B758" s="25"/>
      <c r="C758" s="25"/>
      <c r="D758" s="25"/>
      <c r="E758" s="25"/>
    </row>
    <row r="759" spans="2:5" x14ac:dyDescent="0.25">
      <c r="B759" s="25"/>
      <c r="C759" s="25"/>
      <c r="D759" s="25"/>
      <c r="E759" s="25"/>
    </row>
    <row r="760" spans="2:5" x14ac:dyDescent="0.25">
      <c r="B760" s="25"/>
      <c r="C760" s="25"/>
      <c r="D760" s="25"/>
      <c r="E760" s="25"/>
    </row>
    <row r="761" spans="2:5" x14ac:dyDescent="0.25">
      <c r="B761" s="25"/>
      <c r="C761" s="25"/>
      <c r="D761" s="25"/>
      <c r="E761" s="25"/>
    </row>
    <row r="762" spans="2:5" x14ac:dyDescent="0.25">
      <c r="B762" s="25"/>
      <c r="C762" s="25"/>
      <c r="D762" s="25"/>
      <c r="E762" s="25"/>
    </row>
    <row r="763" spans="2:5" x14ac:dyDescent="0.25">
      <c r="B763" s="25"/>
      <c r="C763" s="25"/>
      <c r="D763" s="25"/>
      <c r="E763" s="25"/>
    </row>
    <row r="764" spans="2:5" x14ac:dyDescent="0.25">
      <c r="B764" s="25"/>
      <c r="C764" s="25"/>
      <c r="D764" s="25"/>
      <c r="E764" s="25"/>
    </row>
    <row r="765" spans="2:5" x14ac:dyDescent="0.25">
      <c r="B765" s="25"/>
      <c r="C765" s="25"/>
      <c r="D765" s="25"/>
      <c r="E765" s="25"/>
    </row>
    <row r="766" spans="2:5" x14ac:dyDescent="0.25">
      <c r="B766" s="25"/>
      <c r="C766" s="25"/>
      <c r="D766" s="25"/>
      <c r="E766" s="25"/>
    </row>
    <row r="767" spans="2:5" x14ac:dyDescent="0.25">
      <c r="B767" s="25"/>
      <c r="C767" s="25"/>
      <c r="D767" s="25"/>
      <c r="E767" s="25"/>
    </row>
    <row r="768" spans="2:5" x14ac:dyDescent="0.25">
      <c r="B768" s="25"/>
      <c r="C768" s="25"/>
      <c r="D768" s="25"/>
      <c r="E768" s="25"/>
    </row>
    <row r="769" spans="2:5" x14ac:dyDescent="0.25">
      <c r="B769" s="25"/>
      <c r="C769" s="25"/>
      <c r="D769" s="25"/>
      <c r="E769" s="25"/>
    </row>
    <row r="770" spans="2:5" x14ac:dyDescent="0.25">
      <c r="B770" s="25"/>
      <c r="C770" s="25"/>
      <c r="D770" s="25"/>
      <c r="E770" s="25"/>
    </row>
    <row r="771" spans="2:5" x14ac:dyDescent="0.25">
      <c r="B771" s="25"/>
      <c r="C771" s="25"/>
      <c r="D771" s="25"/>
      <c r="E771" s="25"/>
    </row>
    <row r="772" spans="2:5" x14ac:dyDescent="0.25">
      <c r="B772" s="25"/>
      <c r="C772" s="25"/>
      <c r="D772" s="25"/>
      <c r="E772" s="25"/>
    </row>
    <row r="773" spans="2:5" x14ac:dyDescent="0.25">
      <c r="B773" s="25"/>
      <c r="C773" s="25"/>
      <c r="D773" s="25"/>
      <c r="E773" s="25"/>
    </row>
    <row r="774" spans="2:5" x14ac:dyDescent="0.25">
      <c r="B774" s="25"/>
      <c r="C774" s="25"/>
      <c r="D774" s="25"/>
      <c r="E774" s="25"/>
    </row>
    <row r="775" spans="2:5" x14ac:dyDescent="0.25">
      <c r="B775" s="25"/>
      <c r="C775" s="25"/>
      <c r="D775" s="25"/>
      <c r="E775" s="25"/>
    </row>
    <row r="776" spans="2:5" x14ac:dyDescent="0.25">
      <c r="B776" s="25"/>
      <c r="C776" s="25"/>
      <c r="D776" s="25"/>
      <c r="E776" s="25"/>
    </row>
    <row r="777" spans="2:5" x14ac:dyDescent="0.25">
      <c r="B777" s="25"/>
      <c r="C777" s="25"/>
      <c r="D777" s="25"/>
      <c r="E777" s="25"/>
    </row>
    <row r="778" spans="2:5" x14ac:dyDescent="0.25">
      <c r="B778" s="25"/>
      <c r="C778" s="25"/>
      <c r="D778" s="25"/>
      <c r="E778" s="25"/>
    </row>
    <row r="779" spans="2:5" x14ac:dyDescent="0.25">
      <c r="B779" s="25"/>
      <c r="C779" s="25"/>
      <c r="D779" s="25"/>
      <c r="E779" s="25"/>
    </row>
    <row r="780" spans="2:5" x14ac:dyDescent="0.25">
      <c r="B780" s="25"/>
      <c r="C780" s="25"/>
      <c r="D780" s="25"/>
      <c r="E780" s="25"/>
    </row>
    <row r="781" spans="2:5" x14ac:dyDescent="0.25">
      <c r="B781" s="25"/>
      <c r="C781" s="25"/>
      <c r="D781" s="25"/>
      <c r="E781" s="25"/>
    </row>
    <row r="782" spans="2:5" x14ac:dyDescent="0.25">
      <c r="B782" s="25"/>
      <c r="C782" s="25"/>
      <c r="D782" s="25"/>
      <c r="E782" s="25"/>
    </row>
    <row r="783" spans="2:5" x14ac:dyDescent="0.25">
      <c r="B783" s="25"/>
      <c r="C783" s="25"/>
      <c r="D783" s="25"/>
      <c r="E783" s="25"/>
    </row>
    <row r="784" spans="2:5" x14ac:dyDescent="0.25">
      <c r="B784" s="25"/>
      <c r="C784" s="25"/>
      <c r="D784" s="25"/>
      <c r="E784" s="25"/>
    </row>
    <row r="785" spans="2:5" x14ac:dyDescent="0.25">
      <c r="B785" s="25"/>
      <c r="C785" s="25"/>
      <c r="D785" s="25"/>
      <c r="E785" s="25"/>
    </row>
    <row r="786" spans="2:5" x14ac:dyDescent="0.25">
      <c r="B786" s="25"/>
      <c r="C786" s="25"/>
      <c r="D786" s="25"/>
      <c r="E786" s="25"/>
    </row>
    <row r="787" spans="2:5" x14ac:dyDescent="0.25">
      <c r="B787" s="25"/>
      <c r="C787" s="25"/>
      <c r="D787" s="25"/>
      <c r="E787" s="25"/>
    </row>
    <row r="788" spans="2:5" x14ac:dyDescent="0.25">
      <c r="B788" s="25"/>
      <c r="C788" s="25"/>
      <c r="D788" s="25"/>
      <c r="E788" s="25"/>
    </row>
    <row r="789" spans="2:5" x14ac:dyDescent="0.25">
      <c r="B789" s="25"/>
      <c r="C789" s="25"/>
      <c r="D789" s="25"/>
      <c r="E789" s="25"/>
    </row>
    <row r="790" spans="2:5" x14ac:dyDescent="0.25">
      <c r="B790" s="25"/>
      <c r="C790" s="25"/>
      <c r="D790" s="25"/>
      <c r="E790" s="25"/>
    </row>
    <row r="791" spans="2:5" x14ac:dyDescent="0.25">
      <c r="B791" s="25"/>
      <c r="C791" s="25"/>
      <c r="D791" s="25"/>
      <c r="E791" s="25"/>
    </row>
    <row r="792" spans="2:5" x14ac:dyDescent="0.25">
      <c r="B792" s="25"/>
      <c r="C792" s="25"/>
      <c r="D792" s="25"/>
      <c r="E792" s="25"/>
    </row>
    <row r="793" spans="2:5" x14ac:dyDescent="0.25">
      <c r="B793" s="25"/>
      <c r="C793" s="25"/>
      <c r="D793" s="25"/>
      <c r="E793" s="25"/>
    </row>
    <row r="794" spans="2:5" x14ac:dyDescent="0.25">
      <c r="B794" s="25"/>
      <c r="C794" s="25"/>
      <c r="D794" s="25"/>
      <c r="E794" s="25"/>
    </row>
    <row r="795" spans="2:5" x14ac:dyDescent="0.25">
      <c r="B795" s="25"/>
      <c r="C795" s="25"/>
      <c r="D795" s="25"/>
      <c r="E795" s="25"/>
    </row>
    <row r="796" spans="2:5" x14ac:dyDescent="0.25">
      <c r="B796" s="25"/>
      <c r="C796" s="25"/>
      <c r="D796" s="25"/>
      <c r="E796" s="25"/>
    </row>
    <row r="797" spans="2:5" x14ac:dyDescent="0.25">
      <c r="B797" s="25"/>
      <c r="C797" s="25"/>
      <c r="D797" s="25"/>
      <c r="E797" s="25"/>
    </row>
    <row r="798" spans="2:5" x14ac:dyDescent="0.25">
      <c r="B798" s="25"/>
      <c r="C798" s="25"/>
      <c r="D798" s="25"/>
      <c r="E798" s="25"/>
    </row>
    <row r="799" spans="2:5" x14ac:dyDescent="0.25">
      <c r="B799" s="25"/>
      <c r="C799" s="25"/>
      <c r="D799" s="25"/>
      <c r="E799" s="25"/>
    </row>
    <row r="800" spans="2:5" x14ac:dyDescent="0.25">
      <c r="B800" s="25"/>
      <c r="C800" s="25"/>
      <c r="D800" s="25"/>
      <c r="E800" s="25"/>
    </row>
    <row r="801" spans="2:5" x14ac:dyDescent="0.25">
      <c r="B801" s="25"/>
      <c r="C801" s="25"/>
      <c r="D801" s="25"/>
      <c r="E801" s="25"/>
    </row>
    <row r="802" spans="2:5" x14ac:dyDescent="0.25">
      <c r="B802" s="25"/>
      <c r="C802" s="25"/>
      <c r="D802" s="25"/>
      <c r="E802" s="25"/>
    </row>
    <row r="803" spans="2:5" x14ac:dyDescent="0.25">
      <c r="B803" s="25"/>
      <c r="C803" s="25"/>
      <c r="D803" s="25"/>
      <c r="E803" s="25"/>
    </row>
    <row r="804" spans="2:5" x14ac:dyDescent="0.25">
      <c r="B804" s="25"/>
      <c r="C804" s="25"/>
      <c r="D804" s="25"/>
      <c r="E804" s="25"/>
    </row>
    <row r="805" spans="2:5" x14ac:dyDescent="0.25">
      <c r="B805" s="25"/>
      <c r="C805" s="25"/>
      <c r="D805" s="25"/>
      <c r="E805" s="25"/>
    </row>
    <row r="806" spans="2:5" x14ac:dyDescent="0.25">
      <c r="B806" s="25"/>
      <c r="C806" s="25"/>
      <c r="D806" s="25"/>
      <c r="E806" s="25"/>
    </row>
    <row r="807" spans="2:5" x14ac:dyDescent="0.25">
      <c r="B807" s="25"/>
      <c r="C807" s="25"/>
      <c r="D807" s="25"/>
      <c r="E807" s="25"/>
    </row>
    <row r="808" spans="2:5" x14ac:dyDescent="0.25">
      <c r="B808" s="25"/>
      <c r="C808" s="25"/>
      <c r="D808" s="25"/>
      <c r="E808" s="25"/>
    </row>
    <row r="809" spans="2:5" x14ac:dyDescent="0.25">
      <c r="B809" s="25"/>
      <c r="C809" s="25"/>
      <c r="D809" s="25"/>
      <c r="E809" s="25"/>
    </row>
    <row r="810" spans="2:5" x14ac:dyDescent="0.25">
      <c r="B810" s="25"/>
      <c r="C810" s="25"/>
      <c r="D810" s="25"/>
      <c r="E810" s="25"/>
    </row>
    <row r="811" spans="2:5" x14ac:dyDescent="0.25">
      <c r="B811" s="25"/>
      <c r="C811" s="25"/>
      <c r="D811" s="25"/>
      <c r="E811" s="25"/>
    </row>
    <row r="812" spans="2:5" x14ac:dyDescent="0.25">
      <c r="B812" s="25"/>
      <c r="C812" s="25"/>
      <c r="D812" s="25"/>
      <c r="E812" s="25"/>
    </row>
    <row r="813" spans="2:5" x14ac:dyDescent="0.25">
      <c r="B813" s="25"/>
      <c r="C813" s="25"/>
      <c r="D813" s="25"/>
      <c r="E813" s="25"/>
    </row>
    <row r="814" spans="2:5" x14ac:dyDescent="0.25">
      <c r="B814" s="25"/>
      <c r="C814" s="25"/>
      <c r="D814" s="25"/>
      <c r="E814" s="25"/>
    </row>
    <row r="815" spans="2:5" x14ac:dyDescent="0.25">
      <c r="B815" s="25"/>
      <c r="C815" s="25"/>
      <c r="D815" s="25"/>
      <c r="E815" s="25"/>
    </row>
    <row r="816" spans="2:5" x14ac:dyDescent="0.25">
      <c r="B816" s="25"/>
      <c r="C816" s="25"/>
      <c r="D816" s="25"/>
      <c r="E816" s="25"/>
    </row>
    <row r="817" spans="2:5" x14ac:dyDescent="0.25">
      <c r="B817" s="25"/>
      <c r="C817" s="25"/>
      <c r="D817" s="25"/>
      <c r="E817" s="25"/>
    </row>
    <row r="818" spans="2:5" x14ac:dyDescent="0.25">
      <c r="B818" s="25"/>
      <c r="C818" s="25"/>
      <c r="D818" s="25"/>
      <c r="E818" s="25"/>
    </row>
    <row r="819" spans="2:5" x14ac:dyDescent="0.25">
      <c r="B819" s="25"/>
      <c r="C819" s="25"/>
      <c r="D819" s="25"/>
      <c r="E819" s="25"/>
    </row>
    <row r="820" spans="2:5" x14ac:dyDescent="0.25">
      <c r="B820" s="25"/>
      <c r="C820" s="25"/>
      <c r="D820" s="25"/>
      <c r="E820" s="25"/>
    </row>
    <row r="821" spans="2:5" x14ac:dyDescent="0.25">
      <c r="B821" s="25"/>
      <c r="C821" s="25"/>
      <c r="D821" s="25"/>
      <c r="E821" s="25"/>
    </row>
    <row r="822" spans="2:5" x14ac:dyDescent="0.25">
      <c r="B822" s="25"/>
      <c r="C822" s="25"/>
      <c r="D822" s="25"/>
      <c r="E822" s="25"/>
    </row>
    <row r="823" spans="2:5" x14ac:dyDescent="0.25">
      <c r="B823" s="25"/>
      <c r="C823" s="25"/>
      <c r="D823" s="25"/>
      <c r="E823" s="25"/>
    </row>
    <row r="824" spans="2:5" x14ac:dyDescent="0.25">
      <c r="B824" s="25"/>
      <c r="C824" s="25"/>
      <c r="D824" s="25"/>
      <c r="E824" s="25"/>
    </row>
    <row r="825" spans="2:5" x14ac:dyDescent="0.25">
      <c r="B825" s="25"/>
      <c r="C825" s="25"/>
      <c r="D825" s="25"/>
      <c r="E825" s="25"/>
    </row>
    <row r="826" spans="2:5" x14ac:dyDescent="0.25">
      <c r="B826" s="25"/>
      <c r="C826" s="25"/>
      <c r="D826" s="25"/>
      <c r="E826" s="25"/>
    </row>
    <row r="827" spans="2:5" x14ac:dyDescent="0.25">
      <c r="B827" s="25"/>
      <c r="C827" s="25"/>
      <c r="D827" s="25"/>
      <c r="E827" s="25"/>
    </row>
    <row r="828" spans="2:5" x14ac:dyDescent="0.25">
      <c r="B828" s="25"/>
      <c r="C828" s="25"/>
      <c r="D828" s="25"/>
      <c r="E828" s="25"/>
    </row>
    <row r="829" spans="2:5" x14ac:dyDescent="0.25">
      <c r="B829" s="25"/>
      <c r="C829" s="25"/>
      <c r="D829" s="25"/>
      <c r="E829" s="25"/>
    </row>
    <row r="830" spans="2:5" x14ac:dyDescent="0.25">
      <c r="B830" s="25"/>
      <c r="C830" s="25"/>
      <c r="D830" s="25"/>
      <c r="E830" s="25"/>
    </row>
    <row r="831" spans="2:5" x14ac:dyDescent="0.25">
      <c r="B831" s="25"/>
      <c r="C831" s="25"/>
      <c r="D831" s="25"/>
      <c r="E831" s="25"/>
    </row>
    <row r="832" spans="2:5" x14ac:dyDescent="0.25">
      <c r="B832" s="25"/>
      <c r="C832" s="25"/>
      <c r="D832" s="25"/>
      <c r="E832" s="25"/>
    </row>
    <row r="833" spans="2:5" x14ac:dyDescent="0.25">
      <c r="B833" s="25"/>
      <c r="C833" s="25"/>
      <c r="D833" s="25"/>
      <c r="E833" s="25"/>
    </row>
    <row r="834" spans="2:5" x14ac:dyDescent="0.25">
      <c r="B834" s="25"/>
      <c r="C834" s="25"/>
      <c r="D834" s="25"/>
      <c r="E834" s="25"/>
    </row>
    <row r="835" spans="2:5" x14ac:dyDescent="0.25">
      <c r="B835" s="25"/>
      <c r="C835" s="25"/>
      <c r="D835" s="25"/>
      <c r="E835" s="25"/>
    </row>
    <row r="836" spans="2:5" x14ac:dyDescent="0.25">
      <c r="B836" s="25"/>
      <c r="C836" s="25"/>
      <c r="D836" s="25"/>
      <c r="E836" s="25"/>
    </row>
    <row r="837" spans="2:5" x14ac:dyDescent="0.25">
      <c r="B837" s="25"/>
      <c r="C837" s="25"/>
      <c r="D837" s="25"/>
      <c r="E837" s="25"/>
    </row>
    <row r="838" spans="2:5" x14ac:dyDescent="0.25">
      <c r="B838" s="25"/>
      <c r="C838" s="25"/>
      <c r="D838" s="25"/>
      <c r="E838" s="25"/>
    </row>
    <row r="839" spans="2:5" x14ac:dyDescent="0.25">
      <c r="B839" s="25"/>
      <c r="C839" s="25"/>
      <c r="D839" s="25"/>
      <c r="E839" s="25"/>
    </row>
    <row r="840" spans="2:5" x14ac:dyDescent="0.25">
      <c r="B840" s="25"/>
      <c r="C840" s="25"/>
      <c r="D840" s="25"/>
      <c r="E840" s="25"/>
    </row>
    <row r="841" spans="2:5" x14ac:dyDescent="0.25">
      <c r="B841" s="25"/>
      <c r="C841" s="25"/>
      <c r="D841" s="25"/>
      <c r="E841" s="25"/>
    </row>
    <row r="842" spans="2:5" x14ac:dyDescent="0.25">
      <c r="B842" s="25"/>
      <c r="C842" s="25"/>
      <c r="D842" s="25"/>
      <c r="E842" s="25"/>
    </row>
    <row r="843" spans="2:5" x14ac:dyDescent="0.25">
      <c r="B843" s="25"/>
      <c r="C843" s="25"/>
      <c r="D843" s="25"/>
      <c r="E843" s="25"/>
    </row>
    <row r="844" spans="2:5" x14ac:dyDescent="0.25">
      <c r="B844" s="25"/>
      <c r="C844" s="25"/>
      <c r="D844" s="25"/>
      <c r="E844" s="25"/>
    </row>
    <row r="845" spans="2:5" x14ac:dyDescent="0.25">
      <c r="B845" s="25"/>
      <c r="C845" s="25"/>
      <c r="D845" s="25"/>
      <c r="E845" s="25"/>
    </row>
    <row r="846" spans="2:5" x14ac:dyDescent="0.25">
      <c r="B846" s="25"/>
      <c r="C846" s="25"/>
      <c r="D846" s="25"/>
      <c r="E846" s="25"/>
    </row>
    <row r="847" spans="2:5" x14ac:dyDescent="0.25">
      <c r="B847" s="25"/>
      <c r="C847" s="25"/>
      <c r="D847" s="25"/>
      <c r="E847" s="25"/>
    </row>
    <row r="848" spans="2:5" x14ac:dyDescent="0.25">
      <c r="B848" s="25"/>
      <c r="C848" s="25"/>
      <c r="D848" s="25"/>
      <c r="E848" s="25"/>
    </row>
    <row r="849" spans="2:5" x14ac:dyDescent="0.25">
      <c r="B849" s="25"/>
      <c r="C849" s="25"/>
      <c r="D849" s="25"/>
      <c r="E849" s="25"/>
    </row>
    <row r="850" spans="2:5" x14ac:dyDescent="0.25">
      <c r="B850" s="25"/>
      <c r="C850" s="25"/>
      <c r="D850" s="25"/>
      <c r="E850" s="25"/>
    </row>
    <row r="851" spans="2:5" x14ac:dyDescent="0.25">
      <c r="B851" s="25"/>
      <c r="C851" s="25"/>
      <c r="D851" s="25"/>
      <c r="E851" s="25"/>
    </row>
    <row r="852" spans="2:5" x14ac:dyDescent="0.25">
      <c r="B852" s="25"/>
      <c r="C852" s="25"/>
      <c r="D852" s="25"/>
      <c r="E852" s="25"/>
    </row>
    <row r="853" spans="2:5" x14ac:dyDescent="0.25">
      <c r="B853" s="25"/>
      <c r="C853" s="25"/>
      <c r="D853" s="25"/>
      <c r="E853" s="25"/>
    </row>
    <row r="854" spans="2:5" x14ac:dyDescent="0.25">
      <c r="B854" s="25"/>
      <c r="C854" s="25"/>
      <c r="D854" s="25"/>
      <c r="E854" s="25"/>
    </row>
    <row r="855" spans="2:5" x14ac:dyDescent="0.25">
      <c r="B855" s="25"/>
      <c r="C855" s="25"/>
      <c r="D855" s="25"/>
      <c r="E855" s="25"/>
    </row>
    <row r="856" spans="2:5" x14ac:dyDescent="0.25">
      <c r="B856" s="25"/>
      <c r="C856" s="25"/>
      <c r="D856" s="25"/>
      <c r="E856" s="25"/>
    </row>
    <row r="857" spans="2:5" x14ac:dyDescent="0.25">
      <c r="B857" s="25"/>
      <c r="C857" s="25"/>
      <c r="D857" s="25"/>
      <c r="E857" s="25"/>
    </row>
    <row r="858" spans="2:5" x14ac:dyDescent="0.25">
      <c r="B858" s="25"/>
      <c r="C858" s="25"/>
      <c r="D858" s="25"/>
      <c r="E858" s="25"/>
    </row>
    <row r="859" spans="2:5" x14ac:dyDescent="0.25">
      <c r="B859" s="25"/>
      <c r="C859" s="25"/>
      <c r="D859" s="25"/>
      <c r="E859" s="25"/>
    </row>
    <row r="860" spans="2:5" x14ac:dyDescent="0.25">
      <c r="B860" s="25"/>
      <c r="C860" s="25"/>
      <c r="D860" s="25"/>
      <c r="E860" s="25"/>
    </row>
    <row r="861" spans="2:5" x14ac:dyDescent="0.25">
      <c r="B861" s="25"/>
      <c r="C861" s="25"/>
      <c r="D861" s="25"/>
      <c r="E861" s="25"/>
    </row>
    <row r="862" spans="2:5" x14ac:dyDescent="0.25">
      <c r="B862" s="25"/>
      <c r="C862" s="25"/>
      <c r="D862" s="25"/>
      <c r="E862" s="25"/>
    </row>
    <row r="863" spans="2:5" x14ac:dyDescent="0.25">
      <c r="B863" s="25"/>
      <c r="C863" s="25"/>
      <c r="D863" s="25"/>
      <c r="E863" s="25"/>
    </row>
    <row r="864" spans="2:5" x14ac:dyDescent="0.25">
      <c r="B864" s="25"/>
      <c r="C864" s="25"/>
      <c r="D864" s="25"/>
      <c r="E864" s="25"/>
    </row>
    <row r="865" spans="2:5" x14ac:dyDescent="0.25">
      <c r="B865" s="25"/>
      <c r="C865" s="25"/>
      <c r="D865" s="25"/>
      <c r="E865" s="25"/>
    </row>
    <row r="866" spans="2:5" x14ac:dyDescent="0.25">
      <c r="B866" s="25"/>
      <c r="C866" s="25"/>
      <c r="D866" s="25"/>
      <c r="E866" s="25"/>
    </row>
    <row r="867" spans="2:5" x14ac:dyDescent="0.25">
      <c r="B867" s="25"/>
      <c r="C867" s="25"/>
      <c r="D867" s="25"/>
      <c r="E867" s="25"/>
    </row>
    <row r="868" spans="2:5" x14ac:dyDescent="0.25">
      <c r="B868" s="25"/>
      <c r="C868" s="25"/>
      <c r="D868" s="25"/>
      <c r="E868" s="25"/>
    </row>
    <row r="869" spans="2:5" x14ac:dyDescent="0.25">
      <c r="B869" s="25"/>
      <c r="C869" s="25"/>
      <c r="D869" s="25"/>
      <c r="E869" s="25"/>
    </row>
    <row r="870" spans="2:5" x14ac:dyDescent="0.25">
      <c r="B870" s="25"/>
      <c r="C870" s="25"/>
      <c r="D870" s="25"/>
      <c r="E870" s="25"/>
    </row>
    <row r="871" spans="2:5" x14ac:dyDescent="0.25">
      <c r="B871" s="25"/>
      <c r="C871" s="25"/>
      <c r="D871" s="25"/>
      <c r="E871" s="25"/>
    </row>
    <row r="872" spans="2:5" x14ac:dyDescent="0.25">
      <c r="B872" s="25"/>
      <c r="C872" s="25"/>
      <c r="D872" s="25"/>
      <c r="E872" s="25"/>
    </row>
    <row r="873" spans="2:5" x14ac:dyDescent="0.25">
      <c r="B873" s="25"/>
      <c r="C873" s="25"/>
      <c r="D873" s="25"/>
      <c r="E873" s="25"/>
    </row>
    <row r="874" spans="2:5" x14ac:dyDescent="0.25">
      <c r="B874" s="25"/>
      <c r="C874" s="25"/>
      <c r="D874" s="25"/>
      <c r="E874" s="25"/>
    </row>
    <row r="875" spans="2:5" x14ac:dyDescent="0.25">
      <c r="B875" s="25"/>
      <c r="C875" s="25"/>
      <c r="D875" s="25"/>
      <c r="E875" s="25"/>
    </row>
    <row r="876" spans="2:5" x14ac:dyDescent="0.25">
      <c r="B876" s="25"/>
      <c r="C876" s="25"/>
      <c r="D876" s="25"/>
      <c r="E876" s="25"/>
    </row>
    <row r="877" spans="2:5" x14ac:dyDescent="0.25">
      <c r="B877" s="25"/>
      <c r="C877" s="25"/>
      <c r="D877" s="25"/>
      <c r="E877" s="25"/>
    </row>
    <row r="878" spans="2:5" x14ac:dyDescent="0.25">
      <c r="B878" s="25"/>
      <c r="C878" s="25"/>
      <c r="D878" s="25"/>
      <c r="E878" s="25"/>
    </row>
    <row r="879" spans="2:5" x14ac:dyDescent="0.25">
      <c r="B879" s="25"/>
      <c r="C879" s="25"/>
      <c r="D879" s="25"/>
      <c r="E879" s="25"/>
    </row>
    <row r="880" spans="2:5" x14ac:dyDescent="0.25">
      <c r="B880" s="25"/>
      <c r="C880" s="25"/>
      <c r="D880" s="25"/>
      <c r="E880" s="25"/>
    </row>
    <row r="881" spans="2:5" x14ac:dyDescent="0.25">
      <c r="B881" s="25"/>
      <c r="C881" s="25"/>
      <c r="D881" s="25"/>
      <c r="E881" s="25"/>
    </row>
    <row r="882" spans="2:5" x14ac:dyDescent="0.25">
      <c r="B882" s="25"/>
      <c r="C882" s="25"/>
      <c r="D882" s="25"/>
      <c r="E882" s="25"/>
    </row>
    <row r="883" spans="2:5" x14ac:dyDescent="0.25">
      <c r="B883" s="25"/>
      <c r="C883" s="25"/>
      <c r="D883" s="25"/>
      <c r="E883" s="25"/>
    </row>
    <row r="884" spans="2:5" x14ac:dyDescent="0.25">
      <c r="B884" s="25"/>
      <c r="C884" s="25"/>
      <c r="D884" s="25"/>
      <c r="E884" s="25"/>
    </row>
    <row r="885" spans="2:5" x14ac:dyDescent="0.25">
      <c r="B885" s="25"/>
      <c r="C885" s="25"/>
      <c r="D885" s="25"/>
      <c r="E885" s="25"/>
    </row>
    <row r="886" spans="2:5" x14ac:dyDescent="0.25">
      <c r="B886" s="25"/>
      <c r="C886" s="25"/>
      <c r="D886" s="25"/>
      <c r="E886" s="25"/>
    </row>
    <row r="887" spans="2:5" x14ac:dyDescent="0.25">
      <c r="B887" s="25"/>
      <c r="C887" s="25"/>
      <c r="D887" s="25"/>
      <c r="E887" s="25"/>
    </row>
    <row r="888" spans="2:5" x14ac:dyDescent="0.25">
      <c r="B888" s="25"/>
      <c r="C888" s="25"/>
      <c r="D888" s="25"/>
      <c r="E888" s="25"/>
    </row>
    <row r="889" spans="2:5" x14ac:dyDescent="0.25">
      <c r="B889" s="25"/>
      <c r="C889" s="25"/>
      <c r="D889" s="25"/>
      <c r="E889" s="25"/>
    </row>
    <row r="890" spans="2:5" x14ac:dyDescent="0.25">
      <c r="B890" s="25"/>
      <c r="C890" s="25"/>
      <c r="D890" s="25"/>
      <c r="E890" s="25"/>
    </row>
    <row r="891" spans="2:5" x14ac:dyDescent="0.25">
      <c r="B891" s="25"/>
      <c r="C891" s="25"/>
      <c r="D891" s="25"/>
      <c r="E891" s="25"/>
    </row>
    <row r="892" spans="2:5" x14ac:dyDescent="0.25">
      <c r="B892" s="25"/>
      <c r="C892" s="25"/>
      <c r="D892" s="25"/>
      <c r="E892" s="25"/>
    </row>
    <row r="893" spans="2:5" x14ac:dyDescent="0.25">
      <c r="B893" s="25"/>
      <c r="C893" s="25"/>
      <c r="D893" s="25"/>
      <c r="E893" s="25"/>
    </row>
    <row r="894" spans="2:5" x14ac:dyDescent="0.25">
      <c r="B894" s="25"/>
      <c r="C894" s="25"/>
      <c r="D894" s="25"/>
      <c r="E894" s="25"/>
    </row>
    <row r="895" spans="2:5" x14ac:dyDescent="0.25">
      <c r="B895" s="25"/>
      <c r="C895" s="25"/>
      <c r="D895" s="25"/>
      <c r="E895" s="25"/>
    </row>
    <row r="896" spans="2:5" x14ac:dyDescent="0.25">
      <c r="B896" s="25"/>
      <c r="C896" s="25"/>
      <c r="D896" s="25"/>
      <c r="E896" s="25"/>
    </row>
    <row r="897" spans="2:5" x14ac:dyDescent="0.25">
      <c r="B897" s="25"/>
      <c r="C897" s="25"/>
      <c r="D897" s="25"/>
      <c r="E897" s="25"/>
    </row>
    <row r="898" spans="2:5" x14ac:dyDescent="0.25">
      <c r="B898" s="25"/>
      <c r="C898" s="25"/>
      <c r="D898" s="25"/>
      <c r="E898" s="25"/>
    </row>
    <row r="899" spans="2:5" x14ac:dyDescent="0.25">
      <c r="B899" s="25"/>
      <c r="C899" s="25"/>
      <c r="D899" s="25"/>
      <c r="E899" s="25"/>
    </row>
    <row r="900" spans="2:5" x14ac:dyDescent="0.25">
      <c r="B900" s="25"/>
      <c r="C900" s="25"/>
      <c r="D900" s="25"/>
      <c r="E900" s="25"/>
    </row>
    <row r="901" spans="2:5" x14ac:dyDescent="0.25">
      <c r="B901" s="25"/>
      <c r="C901" s="25"/>
      <c r="D901" s="25"/>
      <c r="E901" s="25"/>
    </row>
    <row r="902" spans="2:5" x14ac:dyDescent="0.25">
      <c r="B902" s="25"/>
      <c r="C902" s="25"/>
      <c r="D902" s="25"/>
      <c r="E902" s="25"/>
    </row>
    <row r="903" spans="2:5" x14ac:dyDescent="0.25">
      <c r="B903" s="25"/>
      <c r="C903" s="25"/>
      <c r="D903" s="25"/>
      <c r="E903" s="25"/>
    </row>
    <row r="904" spans="2:5" x14ac:dyDescent="0.25">
      <c r="B904" s="25"/>
      <c r="C904" s="25"/>
      <c r="D904" s="25"/>
      <c r="E904" s="25"/>
    </row>
    <row r="905" spans="2:5" x14ac:dyDescent="0.25">
      <c r="B905" s="25"/>
      <c r="C905" s="25"/>
      <c r="D905" s="25"/>
      <c r="E905" s="25"/>
    </row>
    <row r="906" spans="2:5" x14ac:dyDescent="0.25">
      <c r="B906" s="25"/>
      <c r="C906" s="25"/>
      <c r="D906" s="25"/>
      <c r="E906" s="25"/>
    </row>
    <row r="907" spans="2:5" x14ac:dyDescent="0.25">
      <c r="B907" s="25"/>
      <c r="C907" s="25"/>
      <c r="D907" s="25"/>
      <c r="E907" s="25"/>
    </row>
    <row r="908" spans="2:5" x14ac:dyDescent="0.25">
      <c r="B908" s="25"/>
      <c r="C908" s="25"/>
      <c r="D908" s="25"/>
      <c r="E908" s="25"/>
    </row>
    <row r="909" spans="2:5" x14ac:dyDescent="0.25">
      <c r="B909" s="25"/>
      <c r="C909" s="25"/>
      <c r="D909" s="25"/>
      <c r="E909" s="25"/>
    </row>
    <row r="910" spans="2:5" x14ac:dyDescent="0.25">
      <c r="B910" s="25"/>
      <c r="C910" s="25"/>
      <c r="D910" s="25"/>
      <c r="E910" s="25"/>
    </row>
    <row r="911" spans="2:5" x14ac:dyDescent="0.25">
      <c r="B911" s="25"/>
      <c r="C911" s="25"/>
      <c r="D911" s="25"/>
      <c r="E911" s="25"/>
    </row>
    <row r="912" spans="2:5" x14ac:dyDescent="0.25">
      <c r="B912" s="25"/>
      <c r="C912" s="25"/>
      <c r="D912" s="25"/>
      <c r="E912" s="25"/>
    </row>
    <row r="913" spans="2:5" x14ac:dyDescent="0.25">
      <c r="B913" s="25"/>
      <c r="C913" s="25"/>
      <c r="D913" s="25"/>
      <c r="E913" s="25"/>
    </row>
    <row r="914" spans="2:5" x14ac:dyDescent="0.25">
      <c r="B914" s="25"/>
      <c r="C914" s="25"/>
      <c r="D914" s="25"/>
      <c r="E914" s="25"/>
    </row>
    <row r="915" spans="2:5" x14ac:dyDescent="0.25">
      <c r="B915" s="25"/>
      <c r="C915" s="25"/>
      <c r="D915" s="25"/>
      <c r="E915" s="25"/>
    </row>
    <row r="916" spans="2:5" x14ac:dyDescent="0.25">
      <c r="B916" s="25"/>
      <c r="C916" s="25"/>
      <c r="D916" s="25"/>
      <c r="E916" s="25"/>
    </row>
    <row r="917" spans="2:5" x14ac:dyDescent="0.25">
      <c r="B917" s="25"/>
      <c r="C917" s="25"/>
      <c r="D917" s="25"/>
      <c r="E917" s="25"/>
    </row>
    <row r="918" spans="2:5" x14ac:dyDescent="0.25">
      <c r="B918" s="25"/>
      <c r="C918" s="25"/>
      <c r="D918" s="25"/>
      <c r="E918" s="25"/>
    </row>
    <row r="919" spans="2:5" x14ac:dyDescent="0.25">
      <c r="B919" s="25"/>
      <c r="C919" s="25"/>
      <c r="D919" s="25"/>
      <c r="E919" s="25"/>
    </row>
    <row r="920" spans="2:5" x14ac:dyDescent="0.25">
      <c r="B920" s="25"/>
      <c r="C920" s="25"/>
      <c r="D920" s="25"/>
      <c r="E920" s="25"/>
    </row>
    <row r="921" spans="2:5" x14ac:dyDescent="0.25">
      <c r="B921" s="25"/>
      <c r="C921" s="25"/>
      <c r="D921" s="25"/>
      <c r="E921" s="25"/>
    </row>
    <row r="922" spans="2:5" x14ac:dyDescent="0.25">
      <c r="B922" s="25"/>
      <c r="C922" s="25"/>
      <c r="D922" s="25"/>
      <c r="E922" s="25"/>
    </row>
    <row r="923" spans="2:5" x14ac:dyDescent="0.25">
      <c r="B923" s="25"/>
      <c r="C923" s="25"/>
      <c r="D923" s="25"/>
      <c r="E923" s="25"/>
    </row>
    <row r="924" spans="2:5" x14ac:dyDescent="0.25">
      <c r="B924" s="25"/>
      <c r="C924" s="25"/>
      <c r="D924" s="25"/>
      <c r="E924" s="25"/>
    </row>
    <row r="925" spans="2:5" x14ac:dyDescent="0.25">
      <c r="B925" s="25"/>
      <c r="C925" s="25"/>
      <c r="D925" s="25"/>
      <c r="E925" s="25"/>
    </row>
    <row r="926" spans="2:5" x14ac:dyDescent="0.25">
      <c r="B926" s="25"/>
      <c r="C926" s="25"/>
      <c r="D926" s="25"/>
      <c r="E926" s="25"/>
    </row>
    <row r="927" spans="2:5" x14ac:dyDescent="0.25">
      <c r="B927" s="25"/>
      <c r="C927" s="25"/>
      <c r="D927" s="25"/>
      <c r="E927" s="25"/>
    </row>
  </sheetData>
  <mergeCells count="8">
    <mergeCell ref="A1:E1"/>
    <mergeCell ref="C2:E2"/>
    <mergeCell ref="C3:E3"/>
    <mergeCell ref="A6:A7"/>
    <mergeCell ref="B6:B7"/>
    <mergeCell ref="C6:C7"/>
    <mergeCell ref="D6:D7"/>
    <mergeCell ref="A4:E4"/>
  </mergeCells>
  <pageMargins left="0.32" right="0.19"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22"/>
  <sheetViews>
    <sheetView zoomScaleNormal="100" workbookViewId="0">
      <selection activeCell="A15" sqref="A15"/>
    </sheetView>
  </sheetViews>
  <sheetFormatPr defaultRowHeight="13.5" x14ac:dyDescent="0.25"/>
  <cols>
    <col min="1" max="1" width="59.140625" style="43" customWidth="1"/>
    <col min="2" max="2" width="27.7109375" style="42" customWidth="1"/>
    <col min="3" max="249" width="9.140625" style="39"/>
    <col min="250" max="250" width="4.85546875" style="39" customWidth="1"/>
    <col min="251" max="251" width="4.42578125" style="39" customWidth="1"/>
    <col min="252" max="252" width="4.5703125" style="39" customWidth="1"/>
    <col min="253" max="253" width="38.85546875" style="39" customWidth="1"/>
    <col min="254" max="254" width="27.7109375" style="39" customWidth="1"/>
    <col min="255" max="257" width="16.85546875" style="39" customWidth="1"/>
    <col min="258" max="258" width="44.28515625" style="39" customWidth="1"/>
    <col min="259" max="505" width="9.140625" style="39"/>
    <col min="506" max="506" width="4.85546875" style="39" customWidth="1"/>
    <col min="507" max="507" width="4.42578125" style="39" customWidth="1"/>
    <col min="508" max="508" width="4.5703125" style="39" customWidth="1"/>
    <col min="509" max="509" width="38.85546875" style="39" customWidth="1"/>
    <col min="510" max="510" width="27.7109375" style="39" customWidth="1"/>
    <col min="511" max="513" width="16.85546875" style="39" customWidth="1"/>
    <col min="514" max="514" width="44.28515625" style="39" customWidth="1"/>
    <col min="515" max="761" width="9.140625" style="39"/>
    <col min="762" max="762" width="4.85546875" style="39" customWidth="1"/>
    <col min="763" max="763" width="4.42578125" style="39" customWidth="1"/>
    <col min="764" max="764" width="4.5703125" style="39" customWidth="1"/>
    <col min="765" max="765" width="38.85546875" style="39" customWidth="1"/>
    <col min="766" max="766" width="27.7109375" style="39" customWidth="1"/>
    <col min="767" max="769" width="16.85546875" style="39" customWidth="1"/>
    <col min="770" max="770" width="44.28515625" style="39" customWidth="1"/>
    <col min="771" max="1017" width="9.140625" style="39"/>
    <col min="1018" max="1018" width="4.85546875" style="39" customWidth="1"/>
    <col min="1019" max="1019" width="4.42578125" style="39" customWidth="1"/>
    <col min="1020" max="1020" width="4.5703125" style="39" customWidth="1"/>
    <col min="1021" max="1021" width="38.85546875" style="39" customWidth="1"/>
    <col min="1022" max="1022" width="27.7109375" style="39" customWidth="1"/>
    <col min="1023" max="1025" width="16.85546875" style="39" customWidth="1"/>
    <col min="1026" max="1026" width="44.28515625" style="39" customWidth="1"/>
    <col min="1027" max="1273" width="9.140625" style="39"/>
    <col min="1274" max="1274" width="4.85546875" style="39" customWidth="1"/>
    <col min="1275" max="1275" width="4.42578125" style="39" customWidth="1"/>
    <col min="1276" max="1276" width="4.5703125" style="39" customWidth="1"/>
    <col min="1277" max="1277" width="38.85546875" style="39" customWidth="1"/>
    <col min="1278" max="1278" width="27.7109375" style="39" customWidth="1"/>
    <col min="1279" max="1281" width="16.85546875" style="39" customWidth="1"/>
    <col min="1282" max="1282" width="44.28515625" style="39" customWidth="1"/>
    <col min="1283" max="1529" width="9.140625" style="39"/>
    <col min="1530" max="1530" width="4.85546875" style="39" customWidth="1"/>
    <col min="1531" max="1531" width="4.42578125" style="39" customWidth="1"/>
    <col min="1532" max="1532" width="4.5703125" style="39" customWidth="1"/>
    <col min="1533" max="1533" width="38.85546875" style="39" customWidth="1"/>
    <col min="1534" max="1534" width="27.7109375" style="39" customWidth="1"/>
    <col min="1535" max="1537" width="16.85546875" style="39" customWidth="1"/>
    <col min="1538" max="1538" width="44.28515625" style="39" customWidth="1"/>
    <col min="1539" max="1785" width="9.140625" style="39"/>
    <col min="1786" max="1786" width="4.85546875" style="39" customWidth="1"/>
    <col min="1787" max="1787" width="4.42578125" style="39" customWidth="1"/>
    <col min="1788" max="1788" width="4.5703125" style="39" customWidth="1"/>
    <col min="1789" max="1789" width="38.85546875" style="39" customWidth="1"/>
    <col min="1790" max="1790" width="27.7109375" style="39" customWidth="1"/>
    <col min="1791" max="1793" width="16.85546875" style="39" customWidth="1"/>
    <col min="1794" max="1794" width="44.28515625" style="39" customWidth="1"/>
    <col min="1795" max="2041" width="9.140625" style="39"/>
    <col min="2042" max="2042" width="4.85546875" style="39" customWidth="1"/>
    <col min="2043" max="2043" width="4.42578125" style="39" customWidth="1"/>
    <col min="2044" max="2044" width="4.5703125" style="39" customWidth="1"/>
    <col min="2045" max="2045" width="38.85546875" style="39" customWidth="1"/>
    <col min="2046" max="2046" width="27.7109375" style="39" customWidth="1"/>
    <col min="2047" max="2049" width="16.85546875" style="39" customWidth="1"/>
    <col min="2050" max="2050" width="44.28515625" style="39" customWidth="1"/>
    <col min="2051" max="2297" width="9.140625" style="39"/>
    <col min="2298" max="2298" width="4.85546875" style="39" customWidth="1"/>
    <col min="2299" max="2299" width="4.42578125" style="39" customWidth="1"/>
    <col min="2300" max="2300" width="4.5703125" style="39" customWidth="1"/>
    <col min="2301" max="2301" width="38.85546875" style="39" customWidth="1"/>
    <col min="2302" max="2302" width="27.7109375" style="39" customWidth="1"/>
    <col min="2303" max="2305" width="16.85546875" style="39" customWidth="1"/>
    <col min="2306" max="2306" width="44.28515625" style="39" customWidth="1"/>
    <col min="2307" max="2553" width="9.140625" style="39"/>
    <col min="2554" max="2554" width="4.85546875" style="39" customWidth="1"/>
    <col min="2555" max="2555" width="4.42578125" style="39" customWidth="1"/>
    <col min="2556" max="2556" width="4.5703125" style="39" customWidth="1"/>
    <col min="2557" max="2557" width="38.85546875" style="39" customWidth="1"/>
    <col min="2558" max="2558" width="27.7109375" style="39" customWidth="1"/>
    <col min="2559" max="2561" width="16.85546875" style="39" customWidth="1"/>
    <col min="2562" max="2562" width="44.28515625" style="39" customWidth="1"/>
    <col min="2563" max="2809" width="9.140625" style="39"/>
    <col min="2810" max="2810" width="4.85546875" style="39" customWidth="1"/>
    <col min="2811" max="2811" width="4.42578125" style="39" customWidth="1"/>
    <col min="2812" max="2812" width="4.5703125" style="39" customWidth="1"/>
    <col min="2813" max="2813" width="38.85546875" style="39" customWidth="1"/>
    <col min="2814" max="2814" width="27.7109375" style="39" customWidth="1"/>
    <col min="2815" max="2817" width="16.85546875" style="39" customWidth="1"/>
    <col min="2818" max="2818" width="44.28515625" style="39" customWidth="1"/>
    <col min="2819" max="3065" width="9.140625" style="39"/>
    <col min="3066" max="3066" width="4.85546875" style="39" customWidth="1"/>
    <col min="3067" max="3067" width="4.42578125" style="39" customWidth="1"/>
    <col min="3068" max="3068" width="4.5703125" style="39" customWidth="1"/>
    <col min="3069" max="3069" width="38.85546875" style="39" customWidth="1"/>
    <col min="3070" max="3070" width="27.7109375" style="39" customWidth="1"/>
    <col min="3071" max="3073" width="16.85546875" style="39" customWidth="1"/>
    <col min="3074" max="3074" width="44.28515625" style="39" customWidth="1"/>
    <col min="3075" max="3321" width="9.140625" style="39"/>
    <col min="3322" max="3322" width="4.85546875" style="39" customWidth="1"/>
    <col min="3323" max="3323" width="4.42578125" style="39" customWidth="1"/>
    <col min="3324" max="3324" width="4.5703125" style="39" customWidth="1"/>
    <col min="3325" max="3325" width="38.85546875" style="39" customWidth="1"/>
    <col min="3326" max="3326" width="27.7109375" style="39" customWidth="1"/>
    <col min="3327" max="3329" width="16.85546875" style="39" customWidth="1"/>
    <col min="3330" max="3330" width="44.28515625" style="39" customWidth="1"/>
    <col min="3331" max="3577" width="9.140625" style="39"/>
    <col min="3578" max="3578" width="4.85546875" style="39" customWidth="1"/>
    <col min="3579" max="3579" width="4.42578125" style="39" customWidth="1"/>
    <col min="3580" max="3580" width="4.5703125" style="39" customWidth="1"/>
    <col min="3581" max="3581" width="38.85546875" style="39" customWidth="1"/>
    <col min="3582" max="3582" width="27.7109375" style="39" customWidth="1"/>
    <col min="3583" max="3585" width="16.85546875" style="39" customWidth="1"/>
    <col min="3586" max="3586" width="44.28515625" style="39" customWidth="1"/>
    <col min="3587" max="3833" width="9.140625" style="39"/>
    <col min="3834" max="3834" width="4.85546875" style="39" customWidth="1"/>
    <col min="3835" max="3835" width="4.42578125" style="39" customWidth="1"/>
    <col min="3836" max="3836" width="4.5703125" style="39" customWidth="1"/>
    <col min="3837" max="3837" width="38.85546875" style="39" customWidth="1"/>
    <col min="3838" max="3838" width="27.7109375" style="39" customWidth="1"/>
    <col min="3839" max="3841" width="16.85546875" style="39" customWidth="1"/>
    <col min="3842" max="3842" width="44.28515625" style="39" customWidth="1"/>
    <col min="3843" max="4089" width="9.140625" style="39"/>
    <col min="4090" max="4090" width="4.85546875" style="39" customWidth="1"/>
    <col min="4091" max="4091" width="4.42578125" style="39" customWidth="1"/>
    <col min="4092" max="4092" width="4.5703125" style="39" customWidth="1"/>
    <col min="4093" max="4093" width="38.85546875" style="39" customWidth="1"/>
    <col min="4094" max="4094" width="27.7109375" style="39" customWidth="1"/>
    <col min="4095" max="4097" width="16.85546875" style="39" customWidth="1"/>
    <col min="4098" max="4098" width="44.28515625" style="39" customWidth="1"/>
    <col min="4099" max="4345" width="9.140625" style="39"/>
    <col min="4346" max="4346" width="4.85546875" style="39" customWidth="1"/>
    <col min="4347" max="4347" width="4.42578125" style="39" customWidth="1"/>
    <col min="4348" max="4348" width="4.5703125" style="39" customWidth="1"/>
    <col min="4349" max="4349" width="38.85546875" style="39" customWidth="1"/>
    <col min="4350" max="4350" width="27.7109375" style="39" customWidth="1"/>
    <col min="4351" max="4353" width="16.85546875" style="39" customWidth="1"/>
    <col min="4354" max="4354" width="44.28515625" style="39" customWidth="1"/>
    <col min="4355" max="4601" width="9.140625" style="39"/>
    <col min="4602" max="4602" width="4.85546875" style="39" customWidth="1"/>
    <col min="4603" max="4603" width="4.42578125" style="39" customWidth="1"/>
    <col min="4604" max="4604" width="4.5703125" style="39" customWidth="1"/>
    <col min="4605" max="4605" width="38.85546875" style="39" customWidth="1"/>
    <col min="4606" max="4606" width="27.7109375" style="39" customWidth="1"/>
    <col min="4607" max="4609" width="16.85546875" style="39" customWidth="1"/>
    <col min="4610" max="4610" width="44.28515625" style="39" customWidth="1"/>
    <col min="4611" max="4857" width="9.140625" style="39"/>
    <col min="4858" max="4858" width="4.85546875" style="39" customWidth="1"/>
    <col min="4859" max="4859" width="4.42578125" style="39" customWidth="1"/>
    <col min="4860" max="4860" width="4.5703125" style="39" customWidth="1"/>
    <col min="4861" max="4861" width="38.85546875" style="39" customWidth="1"/>
    <col min="4862" max="4862" width="27.7109375" style="39" customWidth="1"/>
    <col min="4863" max="4865" width="16.85546875" style="39" customWidth="1"/>
    <col min="4866" max="4866" width="44.28515625" style="39" customWidth="1"/>
    <col min="4867" max="5113" width="9.140625" style="39"/>
    <col min="5114" max="5114" width="4.85546875" style="39" customWidth="1"/>
    <col min="5115" max="5115" width="4.42578125" style="39" customWidth="1"/>
    <col min="5116" max="5116" width="4.5703125" style="39" customWidth="1"/>
    <col min="5117" max="5117" width="38.85546875" style="39" customWidth="1"/>
    <col min="5118" max="5118" width="27.7109375" style="39" customWidth="1"/>
    <col min="5119" max="5121" width="16.85546875" style="39" customWidth="1"/>
    <col min="5122" max="5122" width="44.28515625" style="39" customWidth="1"/>
    <col min="5123" max="5369" width="9.140625" style="39"/>
    <col min="5370" max="5370" width="4.85546875" style="39" customWidth="1"/>
    <col min="5371" max="5371" width="4.42578125" style="39" customWidth="1"/>
    <col min="5372" max="5372" width="4.5703125" style="39" customWidth="1"/>
    <col min="5373" max="5373" width="38.85546875" style="39" customWidth="1"/>
    <col min="5374" max="5374" width="27.7109375" style="39" customWidth="1"/>
    <col min="5375" max="5377" width="16.85546875" style="39" customWidth="1"/>
    <col min="5378" max="5378" width="44.28515625" style="39" customWidth="1"/>
    <col min="5379" max="5625" width="9.140625" style="39"/>
    <col min="5626" max="5626" width="4.85546875" style="39" customWidth="1"/>
    <col min="5627" max="5627" width="4.42578125" style="39" customWidth="1"/>
    <col min="5628" max="5628" width="4.5703125" style="39" customWidth="1"/>
    <col min="5629" max="5629" width="38.85546875" style="39" customWidth="1"/>
    <col min="5630" max="5630" width="27.7109375" style="39" customWidth="1"/>
    <col min="5631" max="5633" width="16.85546875" style="39" customWidth="1"/>
    <col min="5634" max="5634" width="44.28515625" style="39" customWidth="1"/>
    <col min="5635" max="5881" width="9.140625" style="39"/>
    <col min="5882" max="5882" width="4.85546875" style="39" customWidth="1"/>
    <col min="5883" max="5883" width="4.42578125" style="39" customWidth="1"/>
    <col min="5884" max="5884" width="4.5703125" style="39" customWidth="1"/>
    <col min="5885" max="5885" width="38.85546875" style="39" customWidth="1"/>
    <col min="5886" max="5886" width="27.7109375" style="39" customWidth="1"/>
    <col min="5887" max="5889" width="16.85546875" style="39" customWidth="1"/>
    <col min="5890" max="5890" width="44.28515625" style="39" customWidth="1"/>
    <col min="5891" max="6137" width="9.140625" style="39"/>
    <col min="6138" max="6138" width="4.85546875" style="39" customWidth="1"/>
    <col min="6139" max="6139" width="4.42578125" style="39" customWidth="1"/>
    <col min="6140" max="6140" width="4.5703125" style="39" customWidth="1"/>
    <col min="6141" max="6141" width="38.85546875" style="39" customWidth="1"/>
    <col min="6142" max="6142" width="27.7109375" style="39" customWidth="1"/>
    <col min="6143" max="6145" width="16.85546875" style="39" customWidth="1"/>
    <col min="6146" max="6146" width="44.28515625" style="39" customWidth="1"/>
    <col min="6147" max="6393" width="9.140625" style="39"/>
    <col min="6394" max="6394" width="4.85546875" style="39" customWidth="1"/>
    <col min="6395" max="6395" width="4.42578125" style="39" customWidth="1"/>
    <col min="6396" max="6396" width="4.5703125" style="39" customWidth="1"/>
    <col min="6397" max="6397" width="38.85546875" style="39" customWidth="1"/>
    <col min="6398" max="6398" width="27.7109375" style="39" customWidth="1"/>
    <col min="6399" max="6401" width="16.85546875" style="39" customWidth="1"/>
    <col min="6402" max="6402" width="44.28515625" style="39" customWidth="1"/>
    <col min="6403" max="6649" width="9.140625" style="39"/>
    <col min="6650" max="6650" width="4.85546875" style="39" customWidth="1"/>
    <col min="6651" max="6651" width="4.42578125" style="39" customWidth="1"/>
    <col min="6652" max="6652" width="4.5703125" style="39" customWidth="1"/>
    <col min="6653" max="6653" width="38.85546875" style="39" customWidth="1"/>
    <col min="6654" max="6654" width="27.7109375" style="39" customWidth="1"/>
    <col min="6655" max="6657" width="16.85546875" style="39" customWidth="1"/>
    <col min="6658" max="6658" width="44.28515625" style="39" customWidth="1"/>
    <col min="6659" max="6905" width="9.140625" style="39"/>
    <col min="6906" max="6906" width="4.85546875" style="39" customWidth="1"/>
    <col min="6907" max="6907" width="4.42578125" style="39" customWidth="1"/>
    <col min="6908" max="6908" width="4.5703125" style="39" customWidth="1"/>
    <col min="6909" max="6909" width="38.85546875" style="39" customWidth="1"/>
    <col min="6910" max="6910" width="27.7109375" style="39" customWidth="1"/>
    <col min="6911" max="6913" width="16.85546875" style="39" customWidth="1"/>
    <col min="6914" max="6914" width="44.28515625" style="39" customWidth="1"/>
    <col min="6915" max="7161" width="9.140625" style="39"/>
    <col min="7162" max="7162" width="4.85546875" style="39" customWidth="1"/>
    <col min="7163" max="7163" width="4.42578125" style="39" customWidth="1"/>
    <col min="7164" max="7164" width="4.5703125" style="39" customWidth="1"/>
    <col min="7165" max="7165" width="38.85546875" style="39" customWidth="1"/>
    <col min="7166" max="7166" width="27.7109375" style="39" customWidth="1"/>
    <col min="7167" max="7169" width="16.85546875" style="39" customWidth="1"/>
    <col min="7170" max="7170" width="44.28515625" style="39" customWidth="1"/>
    <col min="7171" max="7417" width="9.140625" style="39"/>
    <col min="7418" max="7418" width="4.85546875" style="39" customWidth="1"/>
    <col min="7419" max="7419" width="4.42578125" style="39" customWidth="1"/>
    <col min="7420" max="7420" width="4.5703125" style="39" customWidth="1"/>
    <col min="7421" max="7421" width="38.85546875" style="39" customWidth="1"/>
    <col min="7422" max="7422" width="27.7109375" style="39" customWidth="1"/>
    <col min="7423" max="7425" width="16.85546875" style="39" customWidth="1"/>
    <col min="7426" max="7426" width="44.28515625" style="39" customWidth="1"/>
    <col min="7427" max="7673" width="9.140625" style="39"/>
    <col min="7674" max="7674" width="4.85546875" style="39" customWidth="1"/>
    <col min="7675" max="7675" width="4.42578125" style="39" customWidth="1"/>
    <col min="7676" max="7676" width="4.5703125" style="39" customWidth="1"/>
    <col min="7677" max="7677" width="38.85546875" style="39" customWidth="1"/>
    <col min="7678" max="7678" width="27.7109375" style="39" customWidth="1"/>
    <col min="7679" max="7681" width="16.85546875" style="39" customWidth="1"/>
    <col min="7682" max="7682" width="44.28515625" style="39" customWidth="1"/>
    <col min="7683" max="7929" width="9.140625" style="39"/>
    <col min="7930" max="7930" width="4.85546875" style="39" customWidth="1"/>
    <col min="7931" max="7931" width="4.42578125" style="39" customWidth="1"/>
    <col min="7932" max="7932" width="4.5703125" style="39" customWidth="1"/>
    <col min="7933" max="7933" width="38.85546875" style="39" customWidth="1"/>
    <col min="7934" max="7934" width="27.7109375" style="39" customWidth="1"/>
    <col min="7935" max="7937" width="16.85546875" style="39" customWidth="1"/>
    <col min="7938" max="7938" width="44.28515625" style="39" customWidth="1"/>
    <col min="7939" max="8185" width="9.140625" style="39"/>
    <col min="8186" max="8186" width="4.85546875" style="39" customWidth="1"/>
    <col min="8187" max="8187" width="4.42578125" style="39" customWidth="1"/>
    <col min="8188" max="8188" width="4.5703125" style="39" customWidth="1"/>
    <col min="8189" max="8189" width="38.85546875" style="39" customWidth="1"/>
    <col min="8190" max="8190" width="27.7109375" style="39" customWidth="1"/>
    <col min="8191" max="8193" width="16.85546875" style="39" customWidth="1"/>
    <col min="8194" max="8194" width="44.28515625" style="39" customWidth="1"/>
    <col min="8195" max="8441" width="9.140625" style="39"/>
    <col min="8442" max="8442" width="4.85546875" style="39" customWidth="1"/>
    <col min="8443" max="8443" width="4.42578125" style="39" customWidth="1"/>
    <col min="8444" max="8444" width="4.5703125" style="39" customWidth="1"/>
    <col min="8445" max="8445" width="38.85546875" style="39" customWidth="1"/>
    <col min="8446" max="8446" width="27.7109375" style="39" customWidth="1"/>
    <col min="8447" max="8449" width="16.85546875" style="39" customWidth="1"/>
    <col min="8450" max="8450" width="44.28515625" style="39" customWidth="1"/>
    <col min="8451" max="8697" width="9.140625" style="39"/>
    <col min="8698" max="8698" width="4.85546875" style="39" customWidth="1"/>
    <col min="8699" max="8699" width="4.42578125" style="39" customWidth="1"/>
    <col min="8700" max="8700" width="4.5703125" style="39" customWidth="1"/>
    <col min="8701" max="8701" width="38.85546875" style="39" customWidth="1"/>
    <col min="8702" max="8702" width="27.7109375" style="39" customWidth="1"/>
    <col min="8703" max="8705" width="16.85546875" style="39" customWidth="1"/>
    <col min="8706" max="8706" width="44.28515625" style="39" customWidth="1"/>
    <col min="8707" max="8953" width="9.140625" style="39"/>
    <col min="8954" max="8954" width="4.85546875" style="39" customWidth="1"/>
    <col min="8955" max="8955" width="4.42578125" style="39" customWidth="1"/>
    <col min="8956" max="8956" width="4.5703125" style="39" customWidth="1"/>
    <col min="8957" max="8957" width="38.85546875" style="39" customWidth="1"/>
    <col min="8958" max="8958" width="27.7109375" style="39" customWidth="1"/>
    <col min="8959" max="8961" width="16.85546875" style="39" customWidth="1"/>
    <col min="8962" max="8962" width="44.28515625" style="39" customWidth="1"/>
    <col min="8963" max="9209" width="9.140625" style="39"/>
    <col min="9210" max="9210" width="4.85546875" style="39" customWidth="1"/>
    <col min="9211" max="9211" width="4.42578125" style="39" customWidth="1"/>
    <col min="9212" max="9212" width="4.5703125" style="39" customWidth="1"/>
    <col min="9213" max="9213" width="38.85546875" style="39" customWidth="1"/>
    <col min="9214" max="9214" width="27.7109375" style="39" customWidth="1"/>
    <col min="9215" max="9217" width="16.85546875" style="39" customWidth="1"/>
    <col min="9218" max="9218" width="44.28515625" style="39" customWidth="1"/>
    <col min="9219" max="9465" width="9.140625" style="39"/>
    <col min="9466" max="9466" width="4.85546875" style="39" customWidth="1"/>
    <col min="9467" max="9467" width="4.42578125" style="39" customWidth="1"/>
    <col min="9468" max="9468" width="4.5703125" style="39" customWidth="1"/>
    <col min="9469" max="9469" width="38.85546875" style="39" customWidth="1"/>
    <col min="9470" max="9470" width="27.7109375" style="39" customWidth="1"/>
    <col min="9471" max="9473" width="16.85546875" style="39" customWidth="1"/>
    <col min="9474" max="9474" width="44.28515625" style="39" customWidth="1"/>
    <col min="9475" max="9721" width="9.140625" style="39"/>
    <col min="9722" max="9722" width="4.85546875" style="39" customWidth="1"/>
    <col min="9723" max="9723" width="4.42578125" style="39" customWidth="1"/>
    <col min="9724" max="9724" width="4.5703125" style="39" customWidth="1"/>
    <col min="9725" max="9725" width="38.85546875" style="39" customWidth="1"/>
    <col min="9726" max="9726" width="27.7109375" style="39" customWidth="1"/>
    <col min="9727" max="9729" width="16.85546875" style="39" customWidth="1"/>
    <col min="9730" max="9730" width="44.28515625" style="39" customWidth="1"/>
    <col min="9731" max="9977" width="9.140625" style="39"/>
    <col min="9978" max="9978" width="4.85546875" style="39" customWidth="1"/>
    <col min="9979" max="9979" width="4.42578125" style="39" customWidth="1"/>
    <col min="9980" max="9980" width="4.5703125" style="39" customWidth="1"/>
    <col min="9981" max="9981" width="38.85546875" style="39" customWidth="1"/>
    <col min="9982" max="9982" width="27.7109375" style="39" customWidth="1"/>
    <col min="9983" max="9985" width="16.85546875" style="39" customWidth="1"/>
    <col min="9986" max="9986" width="44.28515625" style="39" customWidth="1"/>
    <col min="9987" max="10233" width="9.140625" style="39"/>
    <col min="10234" max="10234" width="4.85546875" style="39" customWidth="1"/>
    <col min="10235" max="10235" width="4.42578125" style="39" customWidth="1"/>
    <col min="10236" max="10236" width="4.5703125" style="39" customWidth="1"/>
    <col min="10237" max="10237" width="38.85546875" style="39" customWidth="1"/>
    <col min="10238" max="10238" width="27.7109375" style="39" customWidth="1"/>
    <col min="10239" max="10241" width="16.85546875" style="39" customWidth="1"/>
    <col min="10242" max="10242" width="44.28515625" style="39" customWidth="1"/>
    <col min="10243" max="10489" width="9.140625" style="39"/>
    <col min="10490" max="10490" width="4.85546875" style="39" customWidth="1"/>
    <col min="10491" max="10491" width="4.42578125" style="39" customWidth="1"/>
    <col min="10492" max="10492" width="4.5703125" style="39" customWidth="1"/>
    <col min="10493" max="10493" width="38.85546875" style="39" customWidth="1"/>
    <col min="10494" max="10494" width="27.7109375" style="39" customWidth="1"/>
    <col min="10495" max="10497" width="16.85546875" style="39" customWidth="1"/>
    <col min="10498" max="10498" width="44.28515625" style="39" customWidth="1"/>
    <col min="10499" max="10745" width="9.140625" style="39"/>
    <col min="10746" max="10746" width="4.85546875" style="39" customWidth="1"/>
    <col min="10747" max="10747" width="4.42578125" style="39" customWidth="1"/>
    <col min="10748" max="10748" width="4.5703125" style="39" customWidth="1"/>
    <col min="10749" max="10749" width="38.85546875" style="39" customWidth="1"/>
    <col min="10750" max="10750" width="27.7109375" style="39" customWidth="1"/>
    <col min="10751" max="10753" width="16.85546875" style="39" customWidth="1"/>
    <col min="10754" max="10754" width="44.28515625" style="39" customWidth="1"/>
    <col min="10755" max="11001" width="9.140625" style="39"/>
    <col min="11002" max="11002" width="4.85546875" style="39" customWidth="1"/>
    <col min="11003" max="11003" width="4.42578125" style="39" customWidth="1"/>
    <col min="11004" max="11004" width="4.5703125" style="39" customWidth="1"/>
    <col min="11005" max="11005" width="38.85546875" style="39" customWidth="1"/>
    <col min="11006" max="11006" width="27.7109375" style="39" customWidth="1"/>
    <col min="11007" max="11009" width="16.85546875" style="39" customWidth="1"/>
    <col min="11010" max="11010" width="44.28515625" style="39" customWidth="1"/>
    <col min="11011" max="11257" width="9.140625" style="39"/>
    <col min="11258" max="11258" width="4.85546875" style="39" customWidth="1"/>
    <col min="11259" max="11259" width="4.42578125" style="39" customWidth="1"/>
    <col min="11260" max="11260" width="4.5703125" style="39" customWidth="1"/>
    <col min="11261" max="11261" width="38.85546875" style="39" customWidth="1"/>
    <col min="11262" max="11262" width="27.7109375" style="39" customWidth="1"/>
    <col min="11263" max="11265" width="16.85546875" style="39" customWidth="1"/>
    <col min="11266" max="11266" width="44.28515625" style="39" customWidth="1"/>
    <col min="11267" max="11513" width="9.140625" style="39"/>
    <col min="11514" max="11514" width="4.85546875" style="39" customWidth="1"/>
    <col min="11515" max="11515" width="4.42578125" style="39" customWidth="1"/>
    <col min="11516" max="11516" width="4.5703125" style="39" customWidth="1"/>
    <col min="11517" max="11517" width="38.85546875" style="39" customWidth="1"/>
    <col min="11518" max="11518" width="27.7109375" style="39" customWidth="1"/>
    <col min="11519" max="11521" width="16.85546875" style="39" customWidth="1"/>
    <col min="11522" max="11522" width="44.28515625" style="39" customWidth="1"/>
    <col min="11523" max="11769" width="9.140625" style="39"/>
    <col min="11770" max="11770" width="4.85546875" style="39" customWidth="1"/>
    <col min="11771" max="11771" width="4.42578125" style="39" customWidth="1"/>
    <col min="11772" max="11772" width="4.5703125" style="39" customWidth="1"/>
    <col min="11773" max="11773" width="38.85546875" style="39" customWidth="1"/>
    <col min="11774" max="11774" width="27.7109375" style="39" customWidth="1"/>
    <col min="11775" max="11777" width="16.85546875" style="39" customWidth="1"/>
    <col min="11778" max="11778" width="44.28515625" style="39" customWidth="1"/>
    <col min="11779" max="12025" width="9.140625" style="39"/>
    <col min="12026" max="12026" width="4.85546875" style="39" customWidth="1"/>
    <col min="12027" max="12027" width="4.42578125" style="39" customWidth="1"/>
    <col min="12028" max="12028" width="4.5703125" style="39" customWidth="1"/>
    <col min="12029" max="12029" width="38.85546875" style="39" customWidth="1"/>
    <col min="12030" max="12030" width="27.7109375" style="39" customWidth="1"/>
    <col min="12031" max="12033" width="16.85546875" style="39" customWidth="1"/>
    <col min="12034" max="12034" width="44.28515625" style="39" customWidth="1"/>
    <col min="12035" max="12281" width="9.140625" style="39"/>
    <col min="12282" max="12282" width="4.85546875" style="39" customWidth="1"/>
    <col min="12283" max="12283" width="4.42578125" style="39" customWidth="1"/>
    <col min="12284" max="12284" width="4.5703125" style="39" customWidth="1"/>
    <col min="12285" max="12285" width="38.85546875" style="39" customWidth="1"/>
    <col min="12286" max="12286" width="27.7109375" style="39" customWidth="1"/>
    <col min="12287" max="12289" width="16.85546875" style="39" customWidth="1"/>
    <col min="12290" max="12290" width="44.28515625" style="39" customWidth="1"/>
    <col min="12291" max="12537" width="9.140625" style="39"/>
    <col min="12538" max="12538" width="4.85546875" style="39" customWidth="1"/>
    <col min="12539" max="12539" width="4.42578125" style="39" customWidth="1"/>
    <col min="12540" max="12540" width="4.5703125" style="39" customWidth="1"/>
    <col min="12541" max="12541" width="38.85546875" style="39" customWidth="1"/>
    <col min="12542" max="12542" width="27.7109375" style="39" customWidth="1"/>
    <col min="12543" max="12545" width="16.85546875" style="39" customWidth="1"/>
    <col min="12546" max="12546" width="44.28515625" style="39" customWidth="1"/>
    <col min="12547" max="12793" width="9.140625" style="39"/>
    <col min="12794" max="12794" width="4.85546875" style="39" customWidth="1"/>
    <col min="12795" max="12795" width="4.42578125" style="39" customWidth="1"/>
    <col min="12796" max="12796" width="4.5703125" style="39" customWidth="1"/>
    <col min="12797" max="12797" width="38.85546875" style="39" customWidth="1"/>
    <col min="12798" max="12798" width="27.7109375" style="39" customWidth="1"/>
    <col min="12799" max="12801" width="16.85546875" style="39" customWidth="1"/>
    <col min="12802" max="12802" width="44.28515625" style="39" customWidth="1"/>
    <col min="12803" max="13049" width="9.140625" style="39"/>
    <col min="13050" max="13050" width="4.85546875" style="39" customWidth="1"/>
    <col min="13051" max="13051" width="4.42578125" style="39" customWidth="1"/>
    <col min="13052" max="13052" width="4.5703125" style="39" customWidth="1"/>
    <col min="13053" max="13053" width="38.85546875" style="39" customWidth="1"/>
    <col min="13054" max="13054" width="27.7109375" style="39" customWidth="1"/>
    <col min="13055" max="13057" width="16.85546875" style="39" customWidth="1"/>
    <col min="13058" max="13058" width="44.28515625" style="39" customWidth="1"/>
    <col min="13059" max="13305" width="9.140625" style="39"/>
    <col min="13306" max="13306" width="4.85546875" style="39" customWidth="1"/>
    <col min="13307" max="13307" width="4.42578125" style="39" customWidth="1"/>
    <col min="13308" max="13308" width="4.5703125" style="39" customWidth="1"/>
    <col min="13309" max="13309" width="38.85546875" style="39" customWidth="1"/>
    <col min="13310" max="13310" width="27.7109375" style="39" customWidth="1"/>
    <col min="13311" max="13313" width="16.85546875" style="39" customWidth="1"/>
    <col min="13314" max="13314" width="44.28515625" style="39" customWidth="1"/>
    <col min="13315" max="13561" width="9.140625" style="39"/>
    <col min="13562" max="13562" width="4.85546875" style="39" customWidth="1"/>
    <col min="13563" max="13563" width="4.42578125" style="39" customWidth="1"/>
    <col min="13564" max="13564" width="4.5703125" style="39" customWidth="1"/>
    <col min="13565" max="13565" width="38.85546875" style="39" customWidth="1"/>
    <col min="13566" max="13566" width="27.7109375" style="39" customWidth="1"/>
    <col min="13567" max="13569" width="16.85546875" style="39" customWidth="1"/>
    <col min="13570" max="13570" width="44.28515625" style="39" customWidth="1"/>
    <col min="13571" max="13817" width="9.140625" style="39"/>
    <col min="13818" max="13818" width="4.85546875" style="39" customWidth="1"/>
    <col min="13819" max="13819" width="4.42578125" style="39" customWidth="1"/>
    <col min="13820" max="13820" width="4.5703125" style="39" customWidth="1"/>
    <col min="13821" max="13821" width="38.85546875" style="39" customWidth="1"/>
    <col min="13822" max="13822" width="27.7109375" style="39" customWidth="1"/>
    <col min="13823" max="13825" width="16.85546875" style="39" customWidth="1"/>
    <col min="13826" max="13826" width="44.28515625" style="39" customWidth="1"/>
    <col min="13827" max="14073" width="9.140625" style="39"/>
    <col min="14074" max="14074" width="4.85546875" style="39" customWidth="1"/>
    <col min="14075" max="14075" width="4.42578125" style="39" customWidth="1"/>
    <col min="14076" max="14076" width="4.5703125" style="39" customWidth="1"/>
    <col min="14077" max="14077" width="38.85546875" style="39" customWidth="1"/>
    <col min="14078" max="14078" width="27.7109375" style="39" customWidth="1"/>
    <col min="14079" max="14081" width="16.85546875" style="39" customWidth="1"/>
    <col min="14082" max="14082" width="44.28515625" style="39" customWidth="1"/>
    <col min="14083" max="14329" width="9.140625" style="39"/>
    <col min="14330" max="14330" width="4.85546875" style="39" customWidth="1"/>
    <col min="14331" max="14331" width="4.42578125" style="39" customWidth="1"/>
    <col min="14332" max="14332" width="4.5703125" style="39" customWidth="1"/>
    <col min="14333" max="14333" width="38.85546875" style="39" customWidth="1"/>
    <col min="14334" max="14334" width="27.7109375" style="39" customWidth="1"/>
    <col min="14335" max="14337" width="16.85546875" style="39" customWidth="1"/>
    <col min="14338" max="14338" width="44.28515625" style="39" customWidth="1"/>
    <col min="14339" max="14585" width="9.140625" style="39"/>
    <col min="14586" max="14586" width="4.85546875" style="39" customWidth="1"/>
    <col min="14587" max="14587" width="4.42578125" style="39" customWidth="1"/>
    <col min="14588" max="14588" width="4.5703125" style="39" customWidth="1"/>
    <col min="14589" max="14589" width="38.85546875" style="39" customWidth="1"/>
    <col min="14590" max="14590" width="27.7109375" style="39" customWidth="1"/>
    <col min="14591" max="14593" width="16.85546875" style="39" customWidth="1"/>
    <col min="14594" max="14594" width="44.28515625" style="39" customWidth="1"/>
    <col min="14595" max="14841" width="9.140625" style="39"/>
    <col min="14842" max="14842" width="4.85546875" style="39" customWidth="1"/>
    <col min="14843" max="14843" width="4.42578125" style="39" customWidth="1"/>
    <col min="14844" max="14844" width="4.5703125" style="39" customWidth="1"/>
    <col min="14845" max="14845" width="38.85546875" style="39" customWidth="1"/>
    <col min="14846" max="14846" width="27.7109375" style="39" customWidth="1"/>
    <col min="14847" max="14849" width="16.85546875" style="39" customWidth="1"/>
    <col min="14850" max="14850" width="44.28515625" style="39" customWidth="1"/>
    <col min="14851" max="15097" width="9.140625" style="39"/>
    <col min="15098" max="15098" width="4.85546875" style="39" customWidth="1"/>
    <col min="15099" max="15099" width="4.42578125" style="39" customWidth="1"/>
    <col min="15100" max="15100" width="4.5703125" style="39" customWidth="1"/>
    <col min="15101" max="15101" width="38.85546875" style="39" customWidth="1"/>
    <col min="15102" max="15102" width="27.7109375" style="39" customWidth="1"/>
    <col min="15103" max="15105" width="16.85546875" style="39" customWidth="1"/>
    <col min="15106" max="15106" width="44.28515625" style="39" customWidth="1"/>
    <col min="15107" max="15353" width="9.140625" style="39"/>
    <col min="15354" max="15354" width="4.85546875" style="39" customWidth="1"/>
    <col min="15355" max="15355" width="4.42578125" style="39" customWidth="1"/>
    <col min="15356" max="15356" width="4.5703125" style="39" customWidth="1"/>
    <col min="15357" max="15357" width="38.85546875" style="39" customWidth="1"/>
    <col min="15358" max="15358" width="27.7109375" style="39" customWidth="1"/>
    <col min="15359" max="15361" width="16.85546875" style="39" customWidth="1"/>
    <col min="15362" max="15362" width="44.28515625" style="39" customWidth="1"/>
    <col min="15363" max="15609" width="9.140625" style="39"/>
    <col min="15610" max="15610" width="4.85546875" style="39" customWidth="1"/>
    <col min="15611" max="15611" width="4.42578125" style="39" customWidth="1"/>
    <col min="15612" max="15612" width="4.5703125" style="39" customWidth="1"/>
    <col min="15613" max="15613" width="38.85546875" style="39" customWidth="1"/>
    <col min="15614" max="15614" width="27.7109375" style="39" customWidth="1"/>
    <col min="15615" max="15617" width="16.85546875" style="39" customWidth="1"/>
    <col min="15618" max="15618" width="44.28515625" style="39" customWidth="1"/>
    <col min="15619" max="15865" width="9.140625" style="39"/>
    <col min="15866" max="15866" width="4.85546875" style="39" customWidth="1"/>
    <col min="15867" max="15867" width="4.42578125" style="39" customWidth="1"/>
    <col min="15868" max="15868" width="4.5703125" style="39" customWidth="1"/>
    <col min="15869" max="15869" width="38.85546875" style="39" customWidth="1"/>
    <col min="15870" max="15870" width="27.7109375" style="39" customWidth="1"/>
    <col min="15871" max="15873" width="16.85546875" style="39" customWidth="1"/>
    <col min="15874" max="15874" width="44.28515625" style="39" customWidth="1"/>
    <col min="15875" max="16121" width="9.140625" style="39"/>
    <col min="16122" max="16122" width="4.85546875" style="39" customWidth="1"/>
    <col min="16123" max="16123" width="4.42578125" style="39" customWidth="1"/>
    <col min="16124" max="16124" width="4.5703125" style="39" customWidth="1"/>
    <col min="16125" max="16125" width="38.85546875" style="39" customWidth="1"/>
    <col min="16126" max="16126" width="27.7109375" style="39" customWidth="1"/>
    <col min="16127" max="16129" width="16.85546875" style="39" customWidth="1"/>
    <col min="16130" max="16130" width="44.28515625" style="39" customWidth="1"/>
    <col min="16131" max="16384" width="9.140625" style="39"/>
  </cols>
  <sheetData>
    <row r="1" spans="1:234" s="1" customFormat="1" ht="24" customHeight="1" x14ac:dyDescent="0.25">
      <c r="A1" s="78" t="s">
        <v>158</v>
      </c>
      <c r="B1" s="78"/>
      <c r="C1" s="47"/>
      <c r="D1" s="47"/>
      <c r="E1" s="47"/>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row>
    <row r="2" spans="1:234" s="1" customFormat="1" x14ac:dyDescent="0.25">
      <c r="A2" s="78" t="s">
        <v>0</v>
      </c>
      <c r="B2" s="78"/>
      <c r="C2" s="47"/>
      <c r="D2" s="47"/>
      <c r="E2" s="47"/>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row>
    <row r="3" spans="1:234" s="1" customFormat="1" x14ac:dyDescent="0.25">
      <c r="A3" s="78" t="s">
        <v>1</v>
      </c>
      <c r="B3" s="78"/>
      <c r="C3" s="47"/>
      <c r="D3" s="47"/>
      <c r="E3" s="47"/>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row>
    <row r="4" spans="1:234" s="1" customFormat="1" x14ac:dyDescent="0.25">
      <c r="A4" s="38"/>
      <c r="B4" s="38"/>
      <c r="C4" s="38"/>
      <c r="D4" s="38"/>
      <c r="E4" s="38"/>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row>
    <row r="5" spans="1:234" s="1" customFormat="1" x14ac:dyDescent="0.25">
      <c r="A5" s="38"/>
      <c r="B5" s="38"/>
      <c r="C5" s="38"/>
      <c r="D5" s="38"/>
      <c r="E5" s="38"/>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row>
    <row r="6" spans="1:234" ht="61.9" customHeight="1" x14ac:dyDescent="0.25">
      <c r="A6" s="79" t="s">
        <v>199</v>
      </c>
      <c r="B6" s="79"/>
      <c r="C6" s="46"/>
      <c r="D6" s="46"/>
      <c r="E6" s="46"/>
    </row>
    <row r="7" spans="1:234" ht="66.75" customHeight="1" x14ac:dyDescent="0.25">
      <c r="A7" s="45" t="s">
        <v>159</v>
      </c>
      <c r="B7" s="45" t="s">
        <v>150</v>
      </c>
    </row>
    <row r="8" spans="1:234" x14ac:dyDescent="0.25">
      <c r="A8" s="67">
        <v>1</v>
      </c>
      <c r="B8" s="67">
        <v>2</v>
      </c>
    </row>
    <row r="9" spans="1:234" ht="14.25" x14ac:dyDescent="0.25">
      <c r="A9" s="40" t="s">
        <v>110</v>
      </c>
      <c r="B9" s="48">
        <f>B10</f>
        <v>-1284.2</v>
      </c>
    </row>
    <row r="10" spans="1:234" ht="32.25" customHeight="1" x14ac:dyDescent="0.25">
      <c r="A10" s="40" t="s">
        <v>55</v>
      </c>
      <c r="B10" s="48">
        <f>B12+B13</f>
        <v>-1284.2</v>
      </c>
    </row>
    <row r="11" spans="1:234" ht="14.25" x14ac:dyDescent="0.25">
      <c r="A11" s="68" t="s">
        <v>185</v>
      </c>
      <c r="B11" s="49"/>
    </row>
    <row r="12" spans="1:234" x14ac:dyDescent="0.25">
      <c r="A12" s="41" t="s">
        <v>160</v>
      </c>
      <c r="B12" s="50">
        <v>-22.2</v>
      </c>
    </row>
    <row r="13" spans="1:234" x14ac:dyDescent="0.25">
      <c r="A13" s="41" t="s">
        <v>161</v>
      </c>
      <c r="B13" s="50">
        <v>-1262</v>
      </c>
    </row>
    <row r="14" spans="1:234" x14ac:dyDescent="0.25">
      <c r="B14" s="44"/>
    </row>
    <row r="15" spans="1:234" x14ac:dyDescent="0.25">
      <c r="B15" s="44"/>
    </row>
    <row r="16" spans="1:234" x14ac:dyDescent="0.25">
      <c r="B16" s="44"/>
    </row>
    <row r="17" spans="1:2" x14ac:dyDescent="0.25">
      <c r="B17" s="44"/>
    </row>
    <row r="18" spans="1:2" x14ac:dyDescent="0.25">
      <c r="B18" s="44"/>
    </row>
    <row r="19" spans="1:2" x14ac:dyDescent="0.25">
      <c r="B19" s="44"/>
    </row>
    <row r="20" spans="1:2" x14ac:dyDescent="0.25">
      <c r="B20" s="44"/>
    </row>
    <row r="21" spans="1:2" x14ac:dyDescent="0.25">
      <c r="B21" s="44"/>
    </row>
    <row r="22" spans="1:2" x14ac:dyDescent="0.25">
      <c r="A22" s="43" t="s">
        <v>157</v>
      </c>
    </row>
  </sheetData>
  <mergeCells count="4">
    <mergeCell ref="A3:B3"/>
    <mergeCell ref="A2:B2"/>
    <mergeCell ref="A1:B1"/>
    <mergeCell ref="A6:B6"/>
  </mergeCells>
  <pageMargins left="0.25" right="0.25" top="0.45" bottom="0.46" header="0.28999999999999998" footer="0.27"/>
  <pageSetup scale="105" firstPageNumber="915" orientation="portrait" useFirstPageNumber="1" horizontalDpi="4294967294" verticalDpi="4294967294" r:id="rId1"/>
  <headerFooter>
    <oddFooter>&amp;L
&amp;C&amp;P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205"/>
  <sheetViews>
    <sheetView workbookViewId="0">
      <selection activeCell="H9" sqref="H9"/>
    </sheetView>
  </sheetViews>
  <sheetFormatPr defaultColWidth="9.140625" defaultRowHeight="15" x14ac:dyDescent="0.25"/>
  <cols>
    <col min="1" max="1" width="24.7109375" style="69" customWidth="1"/>
    <col min="2" max="2" width="18.42578125" style="69" customWidth="1"/>
    <col min="3" max="3" width="51.140625" style="69" customWidth="1"/>
    <col min="4" max="4" width="18" style="69" customWidth="1"/>
    <col min="5" max="5" width="18.42578125" style="69" customWidth="1"/>
    <col min="6" max="16384" width="9.140625" style="69"/>
  </cols>
  <sheetData>
    <row r="1" spans="1:241" s="1" customFormat="1" ht="13.5" x14ac:dyDescent="0.25">
      <c r="B1" s="2"/>
      <c r="C1" s="57"/>
      <c r="D1" s="57"/>
      <c r="E1" s="57" t="s">
        <v>53</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row>
    <row r="2" spans="1:241" s="1" customFormat="1" ht="13.5" x14ac:dyDescent="0.25">
      <c r="B2" s="2"/>
      <c r="C2" s="75" t="s">
        <v>0</v>
      </c>
      <c r="D2" s="75"/>
      <c r="E2" s="7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row>
    <row r="3" spans="1:241" s="1" customFormat="1" ht="13.5" x14ac:dyDescent="0.25">
      <c r="B3" s="2"/>
      <c r="C3" s="75" t="s">
        <v>1</v>
      </c>
      <c r="D3" s="75"/>
      <c r="E3" s="75"/>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row>
    <row r="4" spans="1:241" s="1" customFormat="1" ht="13.5" x14ac:dyDescent="0.25">
      <c r="A4" s="2"/>
      <c r="B4" s="2"/>
      <c r="C4" s="2"/>
      <c r="D4" s="2"/>
      <c r="E4" s="2"/>
      <c r="F4" s="2"/>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row>
    <row r="5" spans="1:241" s="1" customFormat="1" ht="48.75" customHeight="1" x14ac:dyDescent="0.25">
      <c r="A5" s="77" t="s">
        <v>62</v>
      </c>
      <c r="B5" s="77"/>
      <c r="C5" s="77"/>
      <c r="D5" s="77"/>
      <c r="E5" s="77"/>
      <c r="F5" s="9"/>
    </row>
    <row r="6" spans="1:241" s="1" customFormat="1" ht="13.5" x14ac:dyDescent="0.25">
      <c r="B6" s="59"/>
      <c r="C6" s="59"/>
      <c r="D6" s="59"/>
      <c r="E6" s="59" t="s">
        <v>205</v>
      </c>
    </row>
    <row r="7" spans="1:241" s="1" customFormat="1" ht="58.9" customHeight="1" x14ac:dyDescent="0.25">
      <c r="A7" s="116" t="s">
        <v>20</v>
      </c>
      <c r="B7" s="117"/>
      <c r="C7" s="118"/>
      <c r="D7" s="125" t="s">
        <v>21</v>
      </c>
      <c r="E7" s="126"/>
    </row>
    <row r="8" spans="1:241" s="1" customFormat="1" ht="37.5" customHeight="1" x14ac:dyDescent="0.25">
      <c r="A8" s="119"/>
      <c r="B8" s="120"/>
      <c r="C8" s="121"/>
      <c r="D8" s="20" t="s">
        <v>22</v>
      </c>
      <c r="E8" s="58" t="s">
        <v>23</v>
      </c>
    </row>
    <row r="9" spans="1:241" s="1" customFormat="1" ht="33" customHeight="1" x14ac:dyDescent="0.25">
      <c r="A9" s="122"/>
      <c r="B9" s="123"/>
      <c r="C9" s="124"/>
      <c r="D9" s="10" t="s">
        <v>24</v>
      </c>
      <c r="E9" s="58" t="s">
        <v>24</v>
      </c>
    </row>
    <row r="10" spans="1:241" s="1" customFormat="1" ht="13.5" x14ac:dyDescent="0.25">
      <c r="A10" s="109" t="s">
        <v>25</v>
      </c>
      <c r="B10" s="110"/>
      <c r="C10" s="110"/>
      <c r="D10" s="110"/>
      <c r="E10" s="111"/>
    </row>
    <row r="11" spans="1:241" s="1" customFormat="1" ht="16.5" customHeight="1" x14ac:dyDescent="0.25">
      <c r="A11" s="127" t="s">
        <v>26</v>
      </c>
      <c r="B11" s="128"/>
      <c r="C11" s="128"/>
      <c r="D11" s="128"/>
      <c r="E11" s="129"/>
    </row>
    <row r="12" spans="1:241" s="1" customFormat="1" ht="17.25" customHeight="1" x14ac:dyDescent="0.25">
      <c r="A12" s="96" t="s">
        <v>27</v>
      </c>
      <c r="B12" s="97"/>
      <c r="C12" s="97"/>
      <c r="D12" s="97"/>
      <c r="E12" s="98"/>
    </row>
    <row r="13" spans="1:241" s="1" customFormat="1" ht="13.5" customHeight="1" x14ac:dyDescent="0.25">
      <c r="A13" s="11" t="s">
        <v>3</v>
      </c>
      <c r="B13" s="12"/>
      <c r="C13" s="99" t="s">
        <v>28</v>
      </c>
      <c r="D13" s="100"/>
      <c r="E13" s="101"/>
    </row>
    <row r="14" spans="1:241" s="1" customFormat="1" ht="18" customHeight="1" x14ac:dyDescent="0.25">
      <c r="A14" s="13"/>
      <c r="B14" s="14"/>
      <c r="C14" s="102" t="s">
        <v>110</v>
      </c>
      <c r="D14" s="103"/>
      <c r="E14" s="104"/>
    </row>
    <row r="15" spans="1:241" s="1" customFormat="1" ht="16.899999999999999" customHeight="1" x14ac:dyDescent="0.25">
      <c r="A15" s="15">
        <v>1041</v>
      </c>
      <c r="B15" s="16" t="s">
        <v>109</v>
      </c>
      <c r="C15" s="105" t="s">
        <v>29</v>
      </c>
      <c r="D15" s="106"/>
      <c r="E15" s="107"/>
    </row>
    <row r="16" spans="1:241" s="1" customFormat="1" ht="46.5" customHeight="1" x14ac:dyDescent="0.25">
      <c r="A16" s="15"/>
      <c r="B16" s="16"/>
      <c r="C16" s="102" t="s">
        <v>111</v>
      </c>
      <c r="D16" s="103"/>
      <c r="E16" s="104"/>
    </row>
    <row r="17" spans="1:7" s="1" customFormat="1" ht="13.5" x14ac:dyDescent="0.25">
      <c r="A17" s="112" t="s">
        <v>30</v>
      </c>
      <c r="B17" s="113"/>
      <c r="C17" s="17" t="s">
        <v>31</v>
      </c>
      <c r="D17" s="37">
        <v>-4</v>
      </c>
      <c r="E17" s="18"/>
    </row>
    <row r="18" spans="1:7" s="1" customFormat="1" ht="13.5" x14ac:dyDescent="0.25">
      <c r="A18" s="60"/>
      <c r="B18" s="61"/>
      <c r="C18" s="17" t="s">
        <v>78</v>
      </c>
      <c r="D18" s="37">
        <v>-148</v>
      </c>
      <c r="E18" s="18"/>
    </row>
    <row r="19" spans="1:7" s="1" customFormat="1" ht="13.5" x14ac:dyDescent="0.25">
      <c r="A19" s="112" t="s">
        <v>32</v>
      </c>
      <c r="B19" s="113"/>
      <c r="C19" s="17" t="s">
        <v>33</v>
      </c>
      <c r="D19" s="58" t="s">
        <v>34</v>
      </c>
      <c r="E19" s="18"/>
    </row>
    <row r="20" spans="1:7" s="1" customFormat="1" ht="15" customHeight="1" x14ac:dyDescent="0.25">
      <c r="A20" s="114" t="s">
        <v>35</v>
      </c>
      <c r="B20" s="115"/>
      <c r="C20" s="19" t="s">
        <v>33</v>
      </c>
      <c r="D20" s="58" t="s">
        <v>34</v>
      </c>
      <c r="E20" s="18"/>
      <c r="G20" s="53"/>
    </row>
    <row r="21" spans="1:7" s="1" customFormat="1" ht="18" customHeight="1" x14ac:dyDescent="0.25">
      <c r="A21" s="108" t="s">
        <v>36</v>
      </c>
      <c r="B21" s="108"/>
      <c r="C21" s="89"/>
      <c r="D21" s="58" t="s">
        <v>34</v>
      </c>
      <c r="E21" s="37">
        <v>-1284.2</v>
      </c>
      <c r="G21" s="53"/>
    </row>
    <row r="22" spans="1:7" s="1" customFormat="1" ht="23.25" customHeight="1" x14ac:dyDescent="0.25">
      <c r="A22" s="80" t="s">
        <v>37</v>
      </c>
      <c r="B22" s="81"/>
      <c r="C22" s="81"/>
      <c r="D22" s="81"/>
      <c r="E22" s="82"/>
    </row>
    <row r="23" spans="1:7" s="1" customFormat="1" ht="18" customHeight="1" x14ac:dyDescent="0.25">
      <c r="A23" s="83" t="s">
        <v>38</v>
      </c>
      <c r="B23" s="84"/>
      <c r="C23" s="84"/>
      <c r="D23" s="84"/>
      <c r="E23" s="85"/>
    </row>
    <row r="24" spans="1:7" s="1" customFormat="1" ht="21" customHeight="1" x14ac:dyDescent="0.25">
      <c r="A24" s="86" t="s">
        <v>14</v>
      </c>
      <c r="B24" s="87"/>
      <c r="C24" s="87"/>
      <c r="D24" s="87"/>
      <c r="E24" s="88"/>
    </row>
    <row r="25" spans="1:7" s="1" customFormat="1" ht="13.5" x14ac:dyDescent="0.25">
      <c r="A25" s="89" t="s">
        <v>15</v>
      </c>
      <c r="B25" s="90"/>
      <c r="C25" s="90"/>
      <c r="D25" s="90"/>
      <c r="E25" s="91"/>
    </row>
    <row r="26" spans="1:7" s="1" customFormat="1" ht="13.5" x14ac:dyDescent="0.25">
      <c r="A26" s="109" t="s">
        <v>19</v>
      </c>
      <c r="B26" s="110"/>
      <c r="C26" s="110"/>
      <c r="D26" s="110"/>
      <c r="E26" s="111"/>
    </row>
    <row r="27" spans="1:7" s="1" customFormat="1" ht="31.5" customHeight="1" x14ac:dyDescent="0.25">
      <c r="A27" s="96" t="s">
        <v>114</v>
      </c>
      <c r="B27" s="97"/>
      <c r="C27" s="97"/>
      <c r="D27" s="97"/>
      <c r="E27" s="98"/>
    </row>
    <row r="28" spans="1:7" s="1" customFormat="1" ht="13.5" customHeight="1" x14ac:dyDescent="0.25">
      <c r="A28" s="11" t="s">
        <v>3</v>
      </c>
      <c r="B28" s="12"/>
      <c r="C28" s="99" t="s">
        <v>28</v>
      </c>
      <c r="D28" s="100"/>
      <c r="E28" s="101"/>
    </row>
    <row r="29" spans="1:7" s="1" customFormat="1" ht="13.5" x14ac:dyDescent="0.25">
      <c r="A29" s="13"/>
      <c r="B29" s="14"/>
      <c r="C29" s="102" t="s">
        <v>186</v>
      </c>
      <c r="D29" s="103"/>
      <c r="E29" s="104"/>
    </row>
    <row r="30" spans="1:7" s="1" customFormat="1" ht="17.45" customHeight="1" x14ac:dyDescent="0.25">
      <c r="A30" s="15">
        <v>1163</v>
      </c>
      <c r="B30" s="16" t="s">
        <v>68</v>
      </c>
      <c r="C30" s="105" t="s">
        <v>29</v>
      </c>
      <c r="D30" s="106"/>
      <c r="E30" s="107"/>
    </row>
    <row r="31" spans="1:7" s="1" customFormat="1" ht="13.5" x14ac:dyDescent="0.25">
      <c r="A31" s="15"/>
      <c r="B31" s="16"/>
      <c r="C31" s="102" t="s">
        <v>203</v>
      </c>
      <c r="D31" s="103"/>
      <c r="E31" s="104"/>
    </row>
    <row r="32" spans="1:7" s="1" customFormat="1" ht="13.5" x14ac:dyDescent="0.25">
      <c r="A32" s="112" t="s">
        <v>30</v>
      </c>
      <c r="B32" s="113"/>
      <c r="C32" s="17" t="s">
        <v>76</v>
      </c>
      <c r="D32" s="37">
        <v>-438</v>
      </c>
      <c r="E32" s="18"/>
    </row>
    <row r="33" spans="1:5" s="1" customFormat="1" ht="13.5" x14ac:dyDescent="0.25">
      <c r="A33" s="60"/>
      <c r="B33" s="61"/>
      <c r="C33" s="17" t="s">
        <v>77</v>
      </c>
      <c r="D33" s="58">
        <v>0</v>
      </c>
      <c r="E33" s="18"/>
    </row>
    <row r="34" spans="1:5" s="1" customFormat="1" ht="13.5" x14ac:dyDescent="0.25">
      <c r="A34" s="112" t="s">
        <v>32</v>
      </c>
      <c r="B34" s="113"/>
      <c r="C34" s="17" t="s">
        <v>33</v>
      </c>
      <c r="D34" s="58" t="s">
        <v>34</v>
      </c>
      <c r="E34" s="18"/>
    </row>
    <row r="35" spans="1:5" s="1" customFormat="1" ht="15" customHeight="1" x14ac:dyDescent="0.25">
      <c r="A35" s="114" t="s">
        <v>35</v>
      </c>
      <c r="B35" s="115"/>
      <c r="C35" s="19" t="s">
        <v>33</v>
      </c>
      <c r="D35" s="58" t="s">
        <v>34</v>
      </c>
      <c r="E35" s="18"/>
    </row>
    <row r="36" spans="1:5" s="1" customFormat="1" ht="18" customHeight="1" x14ac:dyDescent="0.25">
      <c r="A36" s="108" t="s">
        <v>36</v>
      </c>
      <c r="B36" s="108"/>
      <c r="C36" s="89"/>
      <c r="D36" s="58" t="s">
        <v>34</v>
      </c>
      <c r="E36" s="37">
        <v>-298.3</v>
      </c>
    </row>
    <row r="37" spans="1:5" s="1" customFormat="1" ht="23.25" customHeight="1" x14ac:dyDescent="0.25">
      <c r="A37" s="80" t="s">
        <v>37</v>
      </c>
      <c r="B37" s="81"/>
      <c r="C37" s="81"/>
      <c r="D37" s="81"/>
      <c r="E37" s="82"/>
    </row>
    <row r="38" spans="1:5" s="1" customFormat="1" ht="18" customHeight="1" x14ac:dyDescent="0.25">
      <c r="A38" s="83" t="s">
        <v>70</v>
      </c>
      <c r="B38" s="84"/>
      <c r="C38" s="84"/>
      <c r="D38" s="84"/>
      <c r="E38" s="85"/>
    </row>
    <row r="39" spans="1:5" s="1" customFormat="1" ht="21" customHeight="1" x14ac:dyDescent="0.25">
      <c r="A39" s="86" t="s">
        <v>14</v>
      </c>
      <c r="B39" s="87"/>
      <c r="C39" s="87"/>
      <c r="D39" s="87"/>
      <c r="E39" s="88"/>
    </row>
    <row r="40" spans="1:5" s="1" customFormat="1" ht="13.5" x14ac:dyDescent="0.25">
      <c r="A40" s="89" t="s">
        <v>71</v>
      </c>
      <c r="B40" s="90"/>
      <c r="C40" s="90"/>
      <c r="D40" s="90"/>
      <c r="E40" s="91"/>
    </row>
    <row r="41" spans="1:5" s="1" customFormat="1" ht="13.5" x14ac:dyDescent="0.25">
      <c r="A41" s="109" t="s">
        <v>19</v>
      </c>
      <c r="B41" s="110"/>
      <c r="C41" s="110"/>
      <c r="D41" s="110"/>
      <c r="E41" s="111"/>
    </row>
    <row r="42" spans="1:5" s="1" customFormat="1" ht="13.5" x14ac:dyDescent="0.25">
      <c r="A42" s="96" t="s">
        <v>72</v>
      </c>
      <c r="B42" s="97"/>
      <c r="C42" s="97"/>
      <c r="D42" s="97"/>
      <c r="E42" s="98"/>
    </row>
    <row r="43" spans="1:5" s="1" customFormat="1" ht="13.5" customHeight="1" x14ac:dyDescent="0.25">
      <c r="A43" s="11" t="s">
        <v>3</v>
      </c>
      <c r="B43" s="12"/>
      <c r="C43" s="99" t="s">
        <v>28</v>
      </c>
      <c r="D43" s="100"/>
      <c r="E43" s="101"/>
    </row>
    <row r="44" spans="1:5" s="1" customFormat="1" ht="40.9" customHeight="1" x14ac:dyDescent="0.25">
      <c r="A44" s="13"/>
      <c r="B44" s="14"/>
      <c r="C44" s="102" t="s">
        <v>74</v>
      </c>
      <c r="D44" s="103"/>
      <c r="E44" s="104"/>
    </row>
    <row r="45" spans="1:5" s="1" customFormat="1" ht="30" customHeight="1" x14ac:dyDescent="0.25">
      <c r="A45" s="15">
        <v>1163</v>
      </c>
      <c r="B45" s="16" t="s">
        <v>73</v>
      </c>
      <c r="C45" s="105" t="s">
        <v>29</v>
      </c>
      <c r="D45" s="106"/>
      <c r="E45" s="107"/>
    </row>
    <row r="46" spans="1:5" s="1" customFormat="1" ht="40.15" customHeight="1" x14ac:dyDescent="0.25">
      <c r="A46" s="15"/>
      <c r="B46" s="16"/>
      <c r="C46" s="102" t="s">
        <v>75</v>
      </c>
      <c r="D46" s="103"/>
      <c r="E46" s="104"/>
    </row>
    <row r="47" spans="1:5" s="1" customFormat="1" ht="13.5" x14ac:dyDescent="0.25">
      <c r="A47" s="112" t="s">
        <v>30</v>
      </c>
      <c r="B47" s="113"/>
      <c r="C47" s="17" t="s">
        <v>78</v>
      </c>
      <c r="D47" s="58">
        <f>27237-25000</f>
        <v>2237</v>
      </c>
      <c r="E47" s="18"/>
    </row>
    <row r="48" spans="1:5" s="1" customFormat="1" ht="13.5" x14ac:dyDescent="0.25">
      <c r="A48" s="60"/>
      <c r="B48" s="61"/>
      <c r="C48" s="17" t="s">
        <v>77</v>
      </c>
      <c r="D48" s="58">
        <v>0</v>
      </c>
      <c r="E48" s="18"/>
    </row>
    <row r="49" spans="1:5" s="1" customFormat="1" ht="13.5" x14ac:dyDescent="0.25">
      <c r="A49" s="112" t="s">
        <v>32</v>
      </c>
      <c r="B49" s="113"/>
      <c r="C49" s="17" t="s">
        <v>33</v>
      </c>
      <c r="D49" s="58" t="s">
        <v>34</v>
      </c>
      <c r="E49" s="18"/>
    </row>
    <row r="50" spans="1:5" s="1" customFormat="1" ht="15" customHeight="1" x14ac:dyDescent="0.25">
      <c r="A50" s="114" t="s">
        <v>35</v>
      </c>
      <c r="B50" s="115"/>
      <c r="C50" s="19" t="s">
        <v>33</v>
      </c>
      <c r="D50" s="58" t="s">
        <v>34</v>
      </c>
      <c r="E50" s="18"/>
    </row>
    <row r="51" spans="1:5" s="1" customFormat="1" ht="18" customHeight="1" x14ac:dyDescent="0.25">
      <c r="A51" s="108" t="s">
        <v>36</v>
      </c>
      <c r="B51" s="108"/>
      <c r="C51" s="89"/>
      <c r="D51" s="58" t="s">
        <v>34</v>
      </c>
      <c r="E51" s="37">
        <f>-464+423.2</f>
        <v>-40.800000000000011</v>
      </c>
    </row>
    <row r="52" spans="1:5" s="1" customFormat="1" ht="23.25" customHeight="1" x14ac:dyDescent="0.25">
      <c r="A52" s="80" t="s">
        <v>37</v>
      </c>
      <c r="B52" s="81"/>
      <c r="C52" s="81"/>
      <c r="D52" s="81"/>
      <c r="E52" s="82"/>
    </row>
    <row r="53" spans="1:5" s="1" customFormat="1" ht="18" customHeight="1" x14ac:dyDescent="0.25">
      <c r="A53" s="83" t="s">
        <v>70</v>
      </c>
      <c r="B53" s="84"/>
      <c r="C53" s="84"/>
      <c r="D53" s="84"/>
      <c r="E53" s="85"/>
    </row>
    <row r="54" spans="1:5" s="1" customFormat="1" ht="21" customHeight="1" x14ac:dyDescent="0.25">
      <c r="A54" s="86" t="s">
        <v>14</v>
      </c>
      <c r="B54" s="87"/>
      <c r="C54" s="87"/>
      <c r="D54" s="87"/>
      <c r="E54" s="88"/>
    </row>
    <row r="55" spans="1:5" s="1" customFormat="1" ht="13.5" x14ac:dyDescent="0.25">
      <c r="A55" s="89" t="s">
        <v>71</v>
      </c>
      <c r="B55" s="90"/>
      <c r="C55" s="90"/>
      <c r="D55" s="90"/>
      <c r="E55" s="91"/>
    </row>
    <row r="56" spans="1:5" s="1" customFormat="1" ht="13.5" x14ac:dyDescent="0.25">
      <c r="A56" s="109" t="s">
        <v>19</v>
      </c>
      <c r="B56" s="110"/>
      <c r="C56" s="110"/>
      <c r="D56" s="110"/>
      <c r="E56" s="111"/>
    </row>
    <row r="57" spans="1:5" s="1" customFormat="1" ht="13.5" x14ac:dyDescent="0.25">
      <c r="A57" s="96" t="s">
        <v>72</v>
      </c>
      <c r="B57" s="97"/>
      <c r="C57" s="97"/>
      <c r="D57" s="97"/>
      <c r="E57" s="98"/>
    </row>
    <row r="58" spans="1:5" s="1" customFormat="1" ht="13.5" customHeight="1" x14ac:dyDescent="0.25">
      <c r="A58" s="11" t="s">
        <v>3</v>
      </c>
      <c r="B58" s="12"/>
      <c r="C58" s="99" t="s">
        <v>28</v>
      </c>
      <c r="D58" s="100"/>
      <c r="E58" s="101"/>
    </row>
    <row r="59" spans="1:5" s="1" customFormat="1" ht="33" customHeight="1" x14ac:dyDescent="0.25">
      <c r="A59" s="13"/>
      <c r="B59" s="14"/>
      <c r="C59" s="102" t="s">
        <v>82</v>
      </c>
      <c r="D59" s="103"/>
      <c r="E59" s="104"/>
    </row>
    <row r="60" spans="1:5" s="1" customFormat="1" ht="12.75" customHeight="1" x14ac:dyDescent="0.25">
      <c r="A60" s="15">
        <v>1163</v>
      </c>
      <c r="B60" s="16" t="s">
        <v>79</v>
      </c>
      <c r="C60" s="105" t="s">
        <v>29</v>
      </c>
      <c r="D60" s="106"/>
      <c r="E60" s="107"/>
    </row>
    <row r="61" spans="1:5" s="1" customFormat="1" ht="36.75" customHeight="1" x14ac:dyDescent="0.25">
      <c r="A61" s="15"/>
      <c r="B61" s="16"/>
      <c r="C61" s="102" t="s">
        <v>86</v>
      </c>
      <c r="D61" s="103"/>
      <c r="E61" s="104"/>
    </row>
    <row r="62" spans="1:5" s="1" customFormat="1" ht="13.5" x14ac:dyDescent="0.25">
      <c r="A62" s="112" t="s">
        <v>30</v>
      </c>
      <c r="B62" s="113"/>
      <c r="C62" s="17" t="s">
        <v>80</v>
      </c>
      <c r="D62" s="58">
        <v>0</v>
      </c>
      <c r="E62" s="18"/>
    </row>
    <row r="63" spans="1:5" s="1" customFormat="1" ht="13.5" x14ac:dyDescent="0.25">
      <c r="A63" s="60"/>
      <c r="B63" s="61"/>
      <c r="C63" s="17" t="s">
        <v>81</v>
      </c>
      <c r="D63" s="58">
        <v>0</v>
      </c>
      <c r="E63" s="18"/>
    </row>
    <row r="64" spans="1:5" s="1" customFormat="1" ht="13.5" x14ac:dyDescent="0.25">
      <c r="A64" s="112" t="s">
        <v>32</v>
      </c>
      <c r="B64" s="113"/>
      <c r="C64" s="17" t="s">
        <v>33</v>
      </c>
      <c r="D64" s="58" t="s">
        <v>34</v>
      </c>
      <c r="E64" s="18"/>
    </row>
    <row r="65" spans="1:5" s="1" customFormat="1" ht="15" customHeight="1" x14ac:dyDescent="0.25">
      <c r="A65" s="114" t="s">
        <v>35</v>
      </c>
      <c r="B65" s="115"/>
      <c r="C65" s="19" t="s">
        <v>33</v>
      </c>
      <c r="D65" s="58" t="s">
        <v>34</v>
      </c>
      <c r="E65" s="18"/>
    </row>
    <row r="66" spans="1:5" s="1" customFormat="1" ht="18" customHeight="1" x14ac:dyDescent="0.25">
      <c r="A66" s="108" t="s">
        <v>36</v>
      </c>
      <c r="B66" s="108"/>
      <c r="C66" s="89"/>
      <c r="D66" s="58" t="s">
        <v>34</v>
      </c>
      <c r="E66" s="37">
        <v>-245.3</v>
      </c>
    </row>
    <row r="67" spans="1:5" s="1" customFormat="1" ht="23.25" customHeight="1" x14ac:dyDescent="0.25">
      <c r="A67" s="80" t="s">
        <v>37</v>
      </c>
      <c r="B67" s="81"/>
      <c r="C67" s="81"/>
      <c r="D67" s="81"/>
      <c r="E67" s="82"/>
    </row>
    <row r="68" spans="1:5" s="1" customFormat="1" ht="18" customHeight="1" x14ac:dyDescent="0.25">
      <c r="A68" s="83" t="s">
        <v>70</v>
      </c>
      <c r="B68" s="84"/>
      <c r="C68" s="84"/>
      <c r="D68" s="84"/>
      <c r="E68" s="85"/>
    </row>
    <row r="69" spans="1:5" s="1" customFormat="1" ht="21" customHeight="1" x14ac:dyDescent="0.25">
      <c r="A69" s="86" t="s">
        <v>14</v>
      </c>
      <c r="B69" s="87"/>
      <c r="C69" s="87"/>
      <c r="D69" s="87"/>
      <c r="E69" s="88"/>
    </row>
    <row r="70" spans="1:5" s="1" customFormat="1" ht="13.5" x14ac:dyDescent="0.25">
      <c r="A70" s="89" t="s">
        <v>71</v>
      </c>
      <c r="B70" s="90"/>
      <c r="C70" s="90"/>
      <c r="D70" s="90"/>
      <c r="E70" s="91"/>
    </row>
    <row r="71" spans="1:5" s="1" customFormat="1" ht="13.5" x14ac:dyDescent="0.25">
      <c r="A71" s="109" t="s">
        <v>19</v>
      </c>
      <c r="B71" s="110"/>
      <c r="C71" s="110"/>
      <c r="D71" s="110"/>
      <c r="E71" s="111"/>
    </row>
    <row r="72" spans="1:5" s="1" customFormat="1" ht="13.5" x14ac:dyDescent="0.25">
      <c r="A72" s="96" t="s">
        <v>72</v>
      </c>
      <c r="B72" s="97"/>
      <c r="C72" s="97"/>
      <c r="D72" s="97"/>
      <c r="E72" s="98"/>
    </row>
    <row r="73" spans="1:5" s="1" customFormat="1" ht="13.5" customHeight="1" x14ac:dyDescent="0.25">
      <c r="A73" s="11" t="s">
        <v>3</v>
      </c>
      <c r="B73" s="12"/>
      <c r="C73" s="99" t="s">
        <v>28</v>
      </c>
      <c r="D73" s="100"/>
      <c r="E73" s="101"/>
    </row>
    <row r="74" spans="1:5" s="1" customFormat="1" ht="33" customHeight="1" x14ac:dyDescent="0.25">
      <c r="A74" s="13"/>
      <c r="B74" s="14"/>
      <c r="C74" s="102" t="s">
        <v>84</v>
      </c>
      <c r="D74" s="103"/>
      <c r="E74" s="104"/>
    </row>
    <row r="75" spans="1:5" s="1" customFormat="1" ht="12.75" customHeight="1" x14ac:dyDescent="0.25">
      <c r="A75" s="15">
        <v>1163</v>
      </c>
      <c r="B75" s="16" t="s">
        <v>83</v>
      </c>
      <c r="C75" s="105" t="s">
        <v>29</v>
      </c>
      <c r="D75" s="106"/>
      <c r="E75" s="107"/>
    </row>
    <row r="76" spans="1:5" s="1" customFormat="1" ht="36.75" customHeight="1" x14ac:dyDescent="0.25">
      <c r="A76" s="15"/>
      <c r="B76" s="16"/>
      <c r="C76" s="102" t="s">
        <v>85</v>
      </c>
      <c r="D76" s="103"/>
      <c r="E76" s="104"/>
    </row>
    <row r="77" spans="1:5" s="1" customFormat="1" ht="13.5" x14ac:dyDescent="0.25">
      <c r="A77" s="112" t="s">
        <v>30</v>
      </c>
      <c r="B77" s="113"/>
      <c r="C77" s="17" t="s">
        <v>87</v>
      </c>
      <c r="D77" s="58">
        <v>132</v>
      </c>
      <c r="E77" s="18"/>
    </row>
    <row r="78" spans="1:5" s="1" customFormat="1" ht="13.5" x14ac:dyDescent="0.25">
      <c r="A78" s="60"/>
      <c r="B78" s="61"/>
      <c r="C78" s="17" t="s">
        <v>78</v>
      </c>
      <c r="D78" s="58">
        <v>10392</v>
      </c>
      <c r="E78" s="18"/>
    </row>
    <row r="79" spans="1:5" s="1" customFormat="1" ht="13.5" x14ac:dyDescent="0.25">
      <c r="A79" s="112" t="s">
        <v>32</v>
      </c>
      <c r="B79" s="113"/>
      <c r="C79" s="17" t="s">
        <v>33</v>
      </c>
      <c r="D79" s="58" t="s">
        <v>34</v>
      </c>
      <c r="E79" s="18"/>
    </row>
    <row r="80" spans="1:5" s="1" customFormat="1" ht="15" customHeight="1" x14ac:dyDescent="0.25">
      <c r="A80" s="114" t="s">
        <v>35</v>
      </c>
      <c r="B80" s="115"/>
      <c r="C80" s="19" t="s">
        <v>33</v>
      </c>
      <c r="D80" s="58" t="s">
        <v>34</v>
      </c>
      <c r="E80" s="18"/>
    </row>
    <row r="81" spans="1:5" s="1" customFormat="1" ht="18" customHeight="1" x14ac:dyDescent="0.25">
      <c r="A81" s="108" t="s">
        <v>36</v>
      </c>
      <c r="B81" s="108"/>
      <c r="C81" s="89"/>
      <c r="D81" s="58" t="s">
        <v>34</v>
      </c>
      <c r="E81" s="37">
        <v>-331.1</v>
      </c>
    </row>
    <row r="82" spans="1:5" s="1" customFormat="1" ht="23.25" customHeight="1" x14ac:dyDescent="0.25">
      <c r="A82" s="80" t="s">
        <v>37</v>
      </c>
      <c r="B82" s="81"/>
      <c r="C82" s="81"/>
      <c r="D82" s="81"/>
      <c r="E82" s="82"/>
    </row>
    <row r="83" spans="1:5" s="1" customFormat="1" ht="18" customHeight="1" x14ac:dyDescent="0.25">
      <c r="A83" s="83" t="s">
        <v>70</v>
      </c>
      <c r="B83" s="84"/>
      <c r="C83" s="84"/>
      <c r="D83" s="84"/>
      <c r="E83" s="85"/>
    </row>
    <row r="84" spans="1:5" s="1" customFormat="1" ht="21" customHeight="1" x14ac:dyDescent="0.25">
      <c r="A84" s="86" t="s">
        <v>14</v>
      </c>
      <c r="B84" s="87"/>
      <c r="C84" s="87"/>
      <c r="D84" s="87"/>
      <c r="E84" s="88"/>
    </row>
    <row r="85" spans="1:5" s="1" customFormat="1" ht="13.5" x14ac:dyDescent="0.25">
      <c r="A85" s="89" t="s">
        <v>71</v>
      </c>
      <c r="B85" s="90"/>
      <c r="C85" s="90"/>
      <c r="D85" s="90"/>
      <c r="E85" s="91"/>
    </row>
    <row r="86" spans="1:5" s="1" customFormat="1" ht="13.5" x14ac:dyDescent="0.25">
      <c r="A86" s="109" t="s">
        <v>19</v>
      </c>
      <c r="B86" s="110"/>
      <c r="C86" s="110"/>
      <c r="D86" s="110"/>
      <c r="E86" s="111"/>
    </row>
    <row r="87" spans="1:5" s="1" customFormat="1" ht="13.5" x14ac:dyDescent="0.25">
      <c r="A87" s="96" t="s">
        <v>72</v>
      </c>
      <c r="B87" s="97"/>
      <c r="C87" s="97"/>
      <c r="D87" s="97"/>
      <c r="E87" s="98"/>
    </row>
    <row r="88" spans="1:5" s="1" customFormat="1" ht="13.5" customHeight="1" x14ac:dyDescent="0.25">
      <c r="A88" s="11" t="s">
        <v>3</v>
      </c>
      <c r="B88" s="12"/>
      <c r="C88" s="99" t="s">
        <v>28</v>
      </c>
      <c r="D88" s="100"/>
      <c r="E88" s="101"/>
    </row>
    <row r="89" spans="1:5" s="1" customFormat="1" ht="33" customHeight="1" x14ac:dyDescent="0.25">
      <c r="A89" s="13"/>
      <c r="B89" s="14"/>
      <c r="C89" s="102" t="s">
        <v>89</v>
      </c>
      <c r="D89" s="103"/>
      <c r="E89" s="104"/>
    </row>
    <row r="90" spans="1:5" s="1" customFormat="1" ht="12.75" customHeight="1" x14ac:dyDescent="0.25">
      <c r="A90" s="15">
        <v>1163</v>
      </c>
      <c r="B90" s="16" t="s">
        <v>88</v>
      </c>
      <c r="C90" s="105" t="s">
        <v>29</v>
      </c>
      <c r="D90" s="106"/>
      <c r="E90" s="107"/>
    </row>
    <row r="91" spans="1:5" s="1" customFormat="1" ht="32.25" customHeight="1" x14ac:dyDescent="0.25">
      <c r="A91" s="15"/>
      <c r="B91" s="16"/>
      <c r="C91" s="102" t="s">
        <v>90</v>
      </c>
      <c r="D91" s="103"/>
      <c r="E91" s="104"/>
    </row>
    <row r="92" spans="1:5" s="1" customFormat="1" ht="13.5" x14ac:dyDescent="0.25">
      <c r="A92" s="112" t="s">
        <v>30</v>
      </c>
      <c r="B92" s="113"/>
      <c r="C92" s="17" t="s">
        <v>91</v>
      </c>
      <c r="D92" s="58">
        <v>0</v>
      </c>
      <c r="E92" s="18"/>
    </row>
    <row r="93" spans="1:5" s="1" customFormat="1" ht="13.5" x14ac:dyDescent="0.25">
      <c r="A93" s="60"/>
      <c r="B93" s="61"/>
      <c r="C93" s="17" t="s">
        <v>78</v>
      </c>
      <c r="D93" s="58">
        <v>50</v>
      </c>
      <c r="E93" s="18"/>
    </row>
    <row r="94" spans="1:5" s="1" customFormat="1" ht="13.5" x14ac:dyDescent="0.25">
      <c r="A94" s="112" t="s">
        <v>32</v>
      </c>
      <c r="B94" s="113"/>
      <c r="C94" s="17" t="s">
        <v>33</v>
      </c>
      <c r="D94" s="58" t="s">
        <v>34</v>
      </c>
      <c r="E94" s="18"/>
    </row>
    <row r="95" spans="1:5" s="1" customFormat="1" ht="15" customHeight="1" x14ac:dyDescent="0.25">
      <c r="A95" s="114" t="s">
        <v>35</v>
      </c>
      <c r="B95" s="115"/>
      <c r="C95" s="19" t="s">
        <v>33</v>
      </c>
      <c r="D95" s="58" t="s">
        <v>34</v>
      </c>
      <c r="E95" s="18"/>
    </row>
    <row r="96" spans="1:5" s="1" customFormat="1" ht="18" customHeight="1" x14ac:dyDescent="0.25">
      <c r="A96" s="108" t="s">
        <v>36</v>
      </c>
      <c r="B96" s="108"/>
      <c r="C96" s="89"/>
      <c r="D96" s="58" t="s">
        <v>34</v>
      </c>
      <c r="E96" s="37">
        <v>-344.6</v>
      </c>
    </row>
    <row r="97" spans="1:5" s="1" customFormat="1" ht="23.25" customHeight="1" x14ac:dyDescent="0.25">
      <c r="A97" s="80" t="s">
        <v>37</v>
      </c>
      <c r="B97" s="81"/>
      <c r="C97" s="81"/>
      <c r="D97" s="81"/>
      <c r="E97" s="82"/>
    </row>
    <row r="98" spans="1:5" s="1" customFormat="1" ht="18" customHeight="1" x14ac:dyDescent="0.25">
      <c r="A98" s="83" t="s">
        <v>70</v>
      </c>
      <c r="B98" s="84"/>
      <c r="C98" s="84"/>
      <c r="D98" s="84"/>
      <c r="E98" s="85"/>
    </row>
    <row r="99" spans="1:5" s="1" customFormat="1" ht="21" customHeight="1" x14ac:dyDescent="0.25">
      <c r="A99" s="86" t="s">
        <v>14</v>
      </c>
      <c r="B99" s="87"/>
      <c r="C99" s="87"/>
      <c r="D99" s="87"/>
      <c r="E99" s="88"/>
    </row>
    <row r="100" spans="1:5" s="1" customFormat="1" ht="13.5" x14ac:dyDescent="0.25">
      <c r="A100" s="89" t="s">
        <v>71</v>
      </c>
      <c r="B100" s="90"/>
      <c r="C100" s="90"/>
      <c r="D100" s="90"/>
      <c r="E100" s="91"/>
    </row>
    <row r="101" spans="1:5" s="1" customFormat="1" ht="13.5" x14ac:dyDescent="0.25">
      <c r="A101" s="109" t="s">
        <v>19</v>
      </c>
      <c r="B101" s="110"/>
      <c r="C101" s="110"/>
      <c r="D101" s="110"/>
      <c r="E101" s="111"/>
    </row>
    <row r="102" spans="1:5" s="1" customFormat="1" ht="13.5" x14ac:dyDescent="0.25">
      <c r="A102" s="96" t="s">
        <v>72</v>
      </c>
      <c r="B102" s="97"/>
      <c r="C102" s="97"/>
      <c r="D102" s="97"/>
      <c r="E102" s="98"/>
    </row>
    <row r="103" spans="1:5" s="1" customFormat="1" ht="13.5" customHeight="1" x14ac:dyDescent="0.25">
      <c r="A103" s="11" t="s">
        <v>3</v>
      </c>
      <c r="B103" s="12"/>
      <c r="C103" s="99" t="s">
        <v>28</v>
      </c>
      <c r="D103" s="100"/>
      <c r="E103" s="101"/>
    </row>
    <row r="104" spans="1:5" s="1" customFormat="1" ht="33" customHeight="1" x14ac:dyDescent="0.25">
      <c r="A104" s="13"/>
      <c r="B104" s="14"/>
      <c r="C104" s="102" t="s">
        <v>92</v>
      </c>
      <c r="D104" s="103"/>
      <c r="E104" s="104"/>
    </row>
    <row r="105" spans="1:5" s="1" customFormat="1" ht="22.9" customHeight="1" x14ac:dyDescent="0.25">
      <c r="A105" s="15">
        <v>1163</v>
      </c>
      <c r="B105" s="16" t="s">
        <v>94</v>
      </c>
      <c r="C105" s="105" t="s">
        <v>29</v>
      </c>
      <c r="D105" s="106"/>
      <c r="E105" s="107"/>
    </row>
    <row r="106" spans="1:5" s="1" customFormat="1" ht="13.5" x14ac:dyDescent="0.25">
      <c r="A106" s="15"/>
      <c r="B106" s="16"/>
      <c r="C106" s="102" t="s">
        <v>93</v>
      </c>
      <c r="D106" s="103"/>
      <c r="E106" s="104"/>
    </row>
    <row r="107" spans="1:5" s="1" customFormat="1" ht="13.5" x14ac:dyDescent="0.25">
      <c r="A107" s="112" t="s">
        <v>30</v>
      </c>
      <c r="B107" s="113"/>
      <c r="C107" s="17" t="s">
        <v>31</v>
      </c>
      <c r="D107" s="58">
        <v>0</v>
      </c>
      <c r="E107" s="18"/>
    </row>
    <row r="108" spans="1:5" s="1" customFormat="1" ht="13.5" x14ac:dyDescent="0.25">
      <c r="A108" s="60"/>
      <c r="B108" s="61"/>
      <c r="C108" s="17" t="s">
        <v>77</v>
      </c>
      <c r="D108" s="58">
        <v>0</v>
      </c>
      <c r="E108" s="18"/>
    </row>
    <row r="109" spans="1:5" s="1" customFormat="1" ht="13.5" x14ac:dyDescent="0.25">
      <c r="A109" s="112" t="s">
        <v>32</v>
      </c>
      <c r="B109" s="113"/>
      <c r="C109" s="17" t="s">
        <v>33</v>
      </c>
      <c r="D109" s="58" t="s">
        <v>34</v>
      </c>
      <c r="E109" s="18"/>
    </row>
    <row r="110" spans="1:5" s="1" customFormat="1" ht="15" customHeight="1" x14ac:dyDescent="0.25">
      <c r="A110" s="114" t="s">
        <v>35</v>
      </c>
      <c r="B110" s="115"/>
      <c r="C110" s="19" t="s">
        <v>33</v>
      </c>
      <c r="D110" s="58" t="s">
        <v>34</v>
      </c>
      <c r="E110" s="18"/>
    </row>
    <row r="111" spans="1:5" s="1" customFormat="1" ht="18" customHeight="1" x14ac:dyDescent="0.25">
      <c r="A111" s="108" t="s">
        <v>36</v>
      </c>
      <c r="B111" s="108"/>
      <c r="C111" s="89"/>
      <c r="D111" s="58" t="s">
        <v>34</v>
      </c>
      <c r="E111" s="37">
        <v>-970.9</v>
      </c>
    </row>
    <row r="112" spans="1:5" s="1" customFormat="1" ht="23.25" customHeight="1" x14ac:dyDescent="0.25">
      <c r="A112" s="80" t="s">
        <v>37</v>
      </c>
      <c r="B112" s="81"/>
      <c r="C112" s="81"/>
      <c r="D112" s="81"/>
      <c r="E112" s="82"/>
    </row>
    <row r="113" spans="1:5" s="1" customFormat="1" ht="18" customHeight="1" x14ac:dyDescent="0.25">
      <c r="A113" s="83" t="s">
        <v>70</v>
      </c>
      <c r="B113" s="84"/>
      <c r="C113" s="84"/>
      <c r="D113" s="84"/>
      <c r="E113" s="85"/>
    </row>
    <row r="114" spans="1:5" s="1" customFormat="1" ht="21" customHeight="1" x14ac:dyDescent="0.25">
      <c r="A114" s="86" t="s">
        <v>14</v>
      </c>
      <c r="B114" s="87"/>
      <c r="C114" s="87"/>
      <c r="D114" s="87"/>
      <c r="E114" s="88"/>
    </row>
    <row r="115" spans="1:5" s="1" customFormat="1" ht="13.5" x14ac:dyDescent="0.25">
      <c r="A115" s="89" t="s">
        <v>71</v>
      </c>
      <c r="B115" s="90"/>
      <c r="C115" s="90"/>
      <c r="D115" s="90"/>
      <c r="E115" s="91"/>
    </row>
    <row r="116" spans="1:5" s="1" customFormat="1" ht="13.5" x14ac:dyDescent="0.25">
      <c r="A116" s="109" t="s">
        <v>19</v>
      </c>
      <c r="B116" s="110"/>
      <c r="C116" s="110"/>
      <c r="D116" s="110"/>
      <c r="E116" s="111"/>
    </row>
    <row r="117" spans="1:5" s="1" customFormat="1" ht="13.5" x14ac:dyDescent="0.25">
      <c r="A117" s="96" t="s">
        <v>72</v>
      </c>
      <c r="B117" s="97"/>
      <c r="C117" s="97"/>
      <c r="D117" s="97"/>
      <c r="E117" s="98"/>
    </row>
    <row r="118" spans="1:5" s="1" customFormat="1" ht="13.5" customHeight="1" x14ac:dyDescent="0.25">
      <c r="A118" s="11" t="s">
        <v>3</v>
      </c>
      <c r="B118" s="12"/>
      <c r="C118" s="99" t="s">
        <v>28</v>
      </c>
      <c r="D118" s="100"/>
      <c r="E118" s="101"/>
    </row>
    <row r="119" spans="1:5" s="1" customFormat="1" ht="33" customHeight="1" x14ac:dyDescent="0.25">
      <c r="A119" s="13"/>
      <c r="B119" s="14"/>
      <c r="C119" s="102" t="s">
        <v>97</v>
      </c>
      <c r="D119" s="103"/>
      <c r="E119" s="104"/>
    </row>
    <row r="120" spans="1:5" s="1" customFormat="1" ht="12.75" customHeight="1" x14ac:dyDescent="0.25">
      <c r="A120" s="15">
        <v>1163</v>
      </c>
      <c r="B120" s="16" t="s">
        <v>95</v>
      </c>
      <c r="C120" s="105" t="s">
        <v>29</v>
      </c>
      <c r="D120" s="106"/>
      <c r="E120" s="107"/>
    </row>
    <row r="121" spans="1:5" s="1" customFormat="1" ht="35.25" customHeight="1" x14ac:dyDescent="0.25">
      <c r="A121" s="15"/>
      <c r="B121" s="16"/>
      <c r="C121" s="102" t="s">
        <v>98</v>
      </c>
      <c r="D121" s="103"/>
      <c r="E121" s="104"/>
    </row>
    <row r="122" spans="1:5" s="1" customFormat="1" ht="13.5" x14ac:dyDescent="0.25">
      <c r="A122" s="112" t="s">
        <v>30</v>
      </c>
      <c r="B122" s="113"/>
      <c r="C122" s="17" t="s">
        <v>31</v>
      </c>
      <c r="D122" s="58">
        <v>0</v>
      </c>
      <c r="E122" s="18"/>
    </row>
    <row r="123" spans="1:5" s="1" customFormat="1" ht="13.5" x14ac:dyDescent="0.25">
      <c r="A123" s="60"/>
      <c r="B123" s="61"/>
      <c r="C123" s="17" t="s">
        <v>99</v>
      </c>
      <c r="D123" s="58">
        <v>0</v>
      </c>
      <c r="E123" s="18"/>
    </row>
    <row r="124" spans="1:5" s="1" customFormat="1" ht="13.5" x14ac:dyDescent="0.25">
      <c r="A124" s="112" t="s">
        <v>32</v>
      </c>
      <c r="B124" s="113"/>
      <c r="C124" s="17" t="s">
        <v>33</v>
      </c>
      <c r="D124" s="58" t="s">
        <v>34</v>
      </c>
      <c r="E124" s="18"/>
    </row>
    <row r="125" spans="1:5" s="1" customFormat="1" ht="15" customHeight="1" x14ac:dyDescent="0.25">
      <c r="A125" s="114" t="s">
        <v>35</v>
      </c>
      <c r="B125" s="115"/>
      <c r="C125" s="19" t="s">
        <v>33</v>
      </c>
      <c r="D125" s="58" t="s">
        <v>34</v>
      </c>
      <c r="E125" s="18"/>
    </row>
    <row r="126" spans="1:5" s="1" customFormat="1" ht="18" customHeight="1" x14ac:dyDescent="0.25">
      <c r="A126" s="108" t="s">
        <v>36</v>
      </c>
      <c r="B126" s="108"/>
      <c r="C126" s="89"/>
      <c r="D126" s="58" t="s">
        <v>34</v>
      </c>
      <c r="E126" s="37">
        <v>-1464.2</v>
      </c>
    </row>
    <row r="127" spans="1:5" s="1" customFormat="1" ht="23.25" customHeight="1" x14ac:dyDescent="0.25">
      <c r="A127" s="80" t="s">
        <v>37</v>
      </c>
      <c r="B127" s="81"/>
      <c r="C127" s="81"/>
      <c r="D127" s="81"/>
      <c r="E127" s="82"/>
    </row>
    <row r="128" spans="1:5" s="1" customFormat="1" ht="18" customHeight="1" x14ac:dyDescent="0.25">
      <c r="A128" s="83" t="s">
        <v>70</v>
      </c>
      <c r="B128" s="84"/>
      <c r="C128" s="84"/>
      <c r="D128" s="84"/>
      <c r="E128" s="85"/>
    </row>
    <row r="129" spans="1:5" s="1" customFormat="1" ht="21" customHeight="1" x14ac:dyDescent="0.25">
      <c r="A129" s="86" t="s">
        <v>14</v>
      </c>
      <c r="B129" s="87"/>
      <c r="C129" s="87"/>
      <c r="D129" s="87"/>
      <c r="E129" s="88"/>
    </row>
    <row r="130" spans="1:5" s="1" customFormat="1" ht="13.5" x14ac:dyDescent="0.25">
      <c r="A130" s="89" t="s">
        <v>71</v>
      </c>
      <c r="B130" s="90"/>
      <c r="C130" s="90"/>
      <c r="D130" s="90"/>
      <c r="E130" s="91"/>
    </row>
    <row r="131" spans="1:5" s="1" customFormat="1" ht="13.5" x14ac:dyDescent="0.25">
      <c r="A131" s="109" t="s">
        <v>19</v>
      </c>
      <c r="B131" s="110"/>
      <c r="C131" s="110"/>
      <c r="D131" s="110"/>
      <c r="E131" s="111"/>
    </row>
    <row r="132" spans="1:5" s="1" customFormat="1" ht="13.5" x14ac:dyDescent="0.25">
      <c r="A132" s="96" t="s">
        <v>72</v>
      </c>
      <c r="B132" s="97"/>
      <c r="C132" s="97"/>
      <c r="D132" s="97"/>
      <c r="E132" s="98"/>
    </row>
    <row r="133" spans="1:5" s="1" customFormat="1" ht="13.5" customHeight="1" x14ac:dyDescent="0.25">
      <c r="A133" s="11" t="s">
        <v>3</v>
      </c>
      <c r="B133" s="12"/>
      <c r="C133" s="99" t="s">
        <v>28</v>
      </c>
      <c r="D133" s="100"/>
      <c r="E133" s="101"/>
    </row>
    <row r="134" spans="1:5" s="1" customFormat="1" ht="13.5" x14ac:dyDescent="0.25">
      <c r="A134" s="13"/>
      <c r="B134" s="14"/>
      <c r="C134" s="102" t="s">
        <v>101</v>
      </c>
      <c r="D134" s="103"/>
      <c r="E134" s="104"/>
    </row>
    <row r="135" spans="1:5" s="1" customFormat="1" ht="12.75" customHeight="1" x14ac:dyDescent="0.25">
      <c r="A135" s="15">
        <v>1163</v>
      </c>
      <c r="B135" s="16" t="s">
        <v>100</v>
      </c>
      <c r="C135" s="105" t="s">
        <v>29</v>
      </c>
      <c r="D135" s="106"/>
      <c r="E135" s="107"/>
    </row>
    <row r="136" spans="1:5" s="1" customFormat="1" ht="13.5" x14ac:dyDescent="0.25">
      <c r="A136" s="15"/>
      <c r="B136" s="16"/>
      <c r="C136" s="102" t="s">
        <v>102</v>
      </c>
      <c r="D136" s="103"/>
      <c r="E136" s="104"/>
    </row>
    <row r="137" spans="1:5" s="1" customFormat="1" ht="13.5" x14ac:dyDescent="0.25">
      <c r="A137" s="112" t="s">
        <v>30</v>
      </c>
      <c r="B137" s="113"/>
      <c r="C137" s="17" t="s">
        <v>31</v>
      </c>
      <c r="D137" s="58">
        <v>0</v>
      </c>
      <c r="E137" s="18"/>
    </row>
    <row r="138" spans="1:5" s="1" customFormat="1" ht="13.5" x14ac:dyDescent="0.25">
      <c r="A138" s="60"/>
      <c r="B138" s="61"/>
      <c r="C138" s="17" t="s">
        <v>77</v>
      </c>
      <c r="D138" s="58">
        <v>0</v>
      </c>
      <c r="E138" s="18"/>
    </row>
    <row r="139" spans="1:5" s="1" customFormat="1" ht="13.5" x14ac:dyDescent="0.25">
      <c r="A139" s="112" t="s">
        <v>32</v>
      </c>
      <c r="B139" s="113"/>
      <c r="C139" s="17" t="s">
        <v>33</v>
      </c>
      <c r="D139" s="58" t="s">
        <v>34</v>
      </c>
      <c r="E139" s="18"/>
    </row>
    <row r="140" spans="1:5" s="1" customFormat="1" ht="15" customHeight="1" x14ac:dyDescent="0.25">
      <c r="A140" s="114" t="s">
        <v>35</v>
      </c>
      <c r="B140" s="115"/>
      <c r="C140" s="19" t="s">
        <v>33</v>
      </c>
      <c r="D140" s="58" t="s">
        <v>34</v>
      </c>
      <c r="E140" s="18"/>
    </row>
    <row r="141" spans="1:5" s="1" customFormat="1" ht="18" customHeight="1" x14ac:dyDescent="0.25">
      <c r="A141" s="108" t="s">
        <v>36</v>
      </c>
      <c r="B141" s="108"/>
      <c r="C141" s="89"/>
      <c r="D141" s="58" t="s">
        <v>34</v>
      </c>
      <c r="E141" s="37">
        <v>-117.8</v>
      </c>
    </row>
    <row r="142" spans="1:5" s="1" customFormat="1" ht="23.25" customHeight="1" x14ac:dyDescent="0.25">
      <c r="A142" s="80" t="s">
        <v>37</v>
      </c>
      <c r="B142" s="81"/>
      <c r="C142" s="81"/>
      <c r="D142" s="81"/>
      <c r="E142" s="82"/>
    </row>
    <row r="143" spans="1:5" s="1" customFormat="1" ht="18" customHeight="1" x14ac:dyDescent="0.25">
      <c r="A143" s="83" t="s">
        <v>70</v>
      </c>
      <c r="B143" s="84"/>
      <c r="C143" s="84"/>
      <c r="D143" s="84"/>
      <c r="E143" s="85"/>
    </row>
    <row r="144" spans="1:5" s="1" customFormat="1" ht="21" customHeight="1" x14ac:dyDescent="0.25">
      <c r="A144" s="86" t="s">
        <v>14</v>
      </c>
      <c r="B144" s="87"/>
      <c r="C144" s="87"/>
      <c r="D144" s="87"/>
      <c r="E144" s="88"/>
    </row>
    <row r="145" spans="1:5" s="1" customFormat="1" ht="13.5" x14ac:dyDescent="0.25">
      <c r="A145" s="89" t="s">
        <v>71</v>
      </c>
      <c r="B145" s="90"/>
      <c r="C145" s="90"/>
      <c r="D145" s="90"/>
      <c r="E145" s="91"/>
    </row>
    <row r="146" spans="1:5" s="1" customFormat="1" ht="13.5" x14ac:dyDescent="0.25">
      <c r="A146" s="109" t="s">
        <v>19</v>
      </c>
      <c r="B146" s="110"/>
      <c r="C146" s="110"/>
      <c r="D146" s="110"/>
      <c r="E146" s="111"/>
    </row>
    <row r="147" spans="1:5" s="1" customFormat="1" ht="13.5" x14ac:dyDescent="0.25">
      <c r="A147" s="96" t="s">
        <v>72</v>
      </c>
      <c r="B147" s="97"/>
      <c r="C147" s="97"/>
      <c r="D147" s="97"/>
      <c r="E147" s="98"/>
    </row>
    <row r="148" spans="1:5" s="1" customFormat="1" ht="19.149999999999999" customHeight="1" x14ac:dyDescent="0.25">
      <c r="A148" s="11" t="s">
        <v>3</v>
      </c>
      <c r="B148" s="12"/>
      <c r="C148" s="99" t="s">
        <v>28</v>
      </c>
      <c r="D148" s="100"/>
      <c r="E148" s="101"/>
    </row>
    <row r="149" spans="1:5" s="1" customFormat="1" ht="34.9" customHeight="1" x14ac:dyDescent="0.25">
      <c r="A149" s="13"/>
      <c r="B149" s="14"/>
      <c r="C149" s="102" t="s">
        <v>104</v>
      </c>
      <c r="D149" s="103"/>
      <c r="E149" s="104"/>
    </row>
    <row r="150" spans="1:5" s="1" customFormat="1" ht="21" customHeight="1" x14ac:dyDescent="0.25">
      <c r="A150" s="15">
        <v>1163</v>
      </c>
      <c r="B150" s="16" t="s">
        <v>103</v>
      </c>
      <c r="C150" s="105" t="s">
        <v>29</v>
      </c>
      <c r="D150" s="106"/>
      <c r="E150" s="107"/>
    </row>
    <row r="151" spans="1:5" s="1" customFormat="1" ht="30.75" customHeight="1" x14ac:dyDescent="0.25">
      <c r="A151" s="15"/>
      <c r="B151" s="16"/>
      <c r="C151" s="102" t="s">
        <v>105</v>
      </c>
      <c r="D151" s="103"/>
      <c r="E151" s="104"/>
    </row>
    <row r="152" spans="1:5" s="1" customFormat="1" ht="13.5" x14ac:dyDescent="0.25">
      <c r="A152" s="112" t="s">
        <v>30</v>
      </c>
      <c r="B152" s="113"/>
      <c r="C152" s="17" t="s">
        <v>31</v>
      </c>
      <c r="D152" s="58">
        <v>0</v>
      </c>
      <c r="E152" s="18"/>
    </row>
    <row r="153" spans="1:5" s="1" customFormat="1" ht="13.5" x14ac:dyDescent="0.25">
      <c r="A153" s="60"/>
      <c r="B153" s="61"/>
      <c r="C153" s="17" t="s">
        <v>78</v>
      </c>
      <c r="D153" s="58">
        <v>27</v>
      </c>
      <c r="E153" s="18"/>
    </row>
    <row r="154" spans="1:5" s="1" customFormat="1" ht="13.5" x14ac:dyDescent="0.25">
      <c r="A154" s="112" t="s">
        <v>32</v>
      </c>
      <c r="B154" s="113"/>
      <c r="C154" s="17" t="s">
        <v>33</v>
      </c>
      <c r="D154" s="58" t="s">
        <v>34</v>
      </c>
      <c r="E154" s="18"/>
    </row>
    <row r="155" spans="1:5" s="1" customFormat="1" ht="15" customHeight="1" x14ac:dyDescent="0.25">
      <c r="A155" s="114" t="s">
        <v>35</v>
      </c>
      <c r="B155" s="115"/>
      <c r="C155" s="19" t="s">
        <v>33</v>
      </c>
      <c r="D155" s="58" t="s">
        <v>34</v>
      </c>
      <c r="E155" s="18"/>
    </row>
    <row r="156" spans="1:5" s="1" customFormat="1" ht="18" customHeight="1" x14ac:dyDescent="0.25">
      <c r="A156" s="108" t="s">
        <v>36</v>
      </c>
      <c r="B156" s="108"/>
      <c r="C156" s="89"/>
      <c r="D156" s="58" t="s">
        <v>34</v>
      </c>
      <c r="E156" s="37">
        <v>-6.4</v>
      </c>
    </row>
    <row r="157" spans="1:5" s="1" customFormat="1" ht="23.25" customHeight="1" x14ac:dyDescent="0.25">
      <c r="A157" s="80" t="s">
        <v>37</v>
      </c>
      <c r="B157" s="81"/>
      <c r="C157" s="81"/>
      <c r="D157" s="81"/>
      <c r="E157" s="82"/>
    </row>
    <row r="158" spans="1:5" s="1" customFormat="1" ht="18" customHeight="1" x14ac:dyDescent="0.25">
      <c r="A158" s="83" t="s">
        <v>70</v>
      </c>
      <c r="B158" s="84"/>
      <c r="C158" s="84"/>
      <c r="D158" s="84"/>
      <c r="E158" s="85"/>
    </row>
    <row r="159" spans="1:5" s="1" customFormat="1" ht="21" customHeight="1" x14ac:dyDescent="0.25">
      <c r="A159" s="86" t="s">
        <v>14</v>
      </c>
      <c r="B159" s="87"/>
      <c r="C159" s="87"/>
      <c r="D159" s="87"/>
      <c r="E159" s="88"/>
    </row>
    <row r="160" spans="1:5" s="1" customFormat="1" ht="13.5" x14ac:dyDescent="0.25">
      <c r="A160" s="89" t="s">
        <v>71</v>
      </c>
      <c r="B160" s="90"/>
      <c r="C160" s="90"/>
      <c r="D160" s="90"/>
      <c r="E160" s="91"/>
    </row>
    <row r="161" spans="1:5" s="1" customFormat="1" ht="13.5" x14ac:dyDescent="0.25">
      <c r="A161" s="109" t="s">
        <v>19</v>
      </c>
      <c r="B161" s="110"/>
      <c r="C161" s="110"/>
      <c r="D161" s="110"/>
      <c r="E161" s="111"/>
    </row>
    <row r="162" spans="1:5" s="1" customFormat="1" ht="13.5" x14ac:dyDescent="0.25">
      <c r="A162" s="96" t="s">
        <v>72</v>
      </c>
      <c r="B162" s="97"/>
      <c r="C162" s="97"/>
      <c r="D162" s="97"/>
      <c r="E162" s="98"/>
    </row>
    <row r="163" spans="1:5" s="1" customFormat="1" ht="13.5" customHeight="1" x14ac:dyDescent="0.25">
      <c r="A163" s="11" t="s">
        <v>3</v>
      </c>
      <c r="B163" s="12"/>
      <c r="C163" s="99" t="s">
        <v>28</v>
      </c>
      <c r="D163" s="100"/>
      <c r="E163" s="101"/>
    </row>
    <row r="164" spans="1:5" s="1" customFormat="1" ht="27" customHeight="1" x14ac:dyDescent="0.25">
      <c r="A164" s="13"/>
      <c r="B164" s="14"/>
      <c r="C164" s="102" t="s">
        <v>107</v>
      </c>
      <c r="D164" s="103"/>
      <c r="E164" s="104"/>
    </row>
    <row r="165" spans="1:5" s="1" customFormat="1" ht="21" customHeight="1" x14ac:dyDescent="0.25">
      <c r="A165" s="15">
        <v>1163</v>
      </c>
      <c r="B165" s="16" t="s">
        <v>106</v>
      </c>
      <c r="C165" s="105" t="s">
        <v>29</v>
      </c>
      <c r="D165" s="106"/>
      <c r="E165" s="107"/>
    </row>
    <row r="166" spans="1:5" s="1" customFormat="1" ht="30.75" customHeight="1" x14ac:dyDescent="0.25">
      <c r="A166" s="15"/>
      <c r="B166" s="16"/>
      <c r="C166" s="102" t="s">
        <v>108</v>
      </c>
      <c r="D166" s="103"/>
      <c r="E166" s="104"/>
    </row>
    <row r="167" spans="1:5" s="1" customFormat="1" ht="13.5" x14ac:dyDescent="0.25">
      <c r="A167" s="112" t="s">
        <v>30</v>
      </c>
      <c r="B167" s="113"/>
      <c r="C167" s="17" t="s">
        <v>31</v>
      </c>
      <c r="D167" s="58">
        <v>0</v>
      </c>
      <c r="E167" s="18"/>
    </row>
    <row r="168" spans="1:5" s="1" customFormat="1" ht="13.5" x14ac:dyDescent="0.25">
      <c r="A168" s="60"/>
      <c r="B168" s="61"/>
      <c r="C168" s="17" t="s">
        <v>77</v>
      </c>
      <c r="D168" s="58">
        <v>0</v>
      </c>
      <c r="E168" s="18"/>
    </row>
    <row r="169" spans="1:5" s="1" customFormat="1" ht="13.5" x14ac:dyDescent="0.25">
      <c r="A169" s="112" t="s">
        <v>32</v>
      </c>
      <c r="B169" s="113"/>
      <c r="C169" s="17" t="s">
        <v>33</v>
      </c>
      <c r="D169" s="58" t="s">
        <v>34</v>
      </c>
      <c r="E169" s="18"/>
    </row>
    <row r="170" spans="1:5" s="1" customFormat="1" ht="15" customHeight="1" x14ac:dyDescent="0.25">
      <c r="A170" s="114" t="s">
        <v>35</v>
      </c>
      <c r="B170" s="115"/>
      <c r="C170" s="19" t="s">
        <v>33</v>
      </c>
      <c r="D170" s="58" t="s">
        <v>34</v>
      </c>
      <c r="E170" s="18"/>
    </row>
    <row r="171" spans="1:5" s="1" customFormat="1" ht="18" customHeight="1" x14ac:dyDescent="0.25">
      <c r="A171" s="108" t="s">
        <v>36</v>
      </c>
      <c r="B171" s="108"/>
      <c r="C171" s="89"/>
      <c r="D171" s="58" t="s">
        <v>34</v>
      </c>
      <c r="E171" s="37">
        <v>-449</v>
      </c>
    </row>
    <row r="172" spans="1:5" s="1" customFormat="1" ht="23.25" customHeight="1" x14ac:dyDescent="0.25">
      <c r="A172" s="80" t="s">
        <v>37</v>
      </c>
      <c r="B172" s="81"/>
      <c r="C172" s="81"/>
      <c r="D172" s="81"/>
      <c r="E172" s="82"/>
    </row>
    <row r="173" spans="1:5" s="1" customFormat="1" ht="18" customHeight="1" x14ac:dyDescent="0.25">
      <c r="A173" s="83" t="s">
        <v>70</v>
      </c>
      <c r="B173" s="84"/>
      <c r="C173" s="84"/>
      <c r="D173" s="84"/>
      <c r="E173" s="85"/>
    </row>
    <row r="174" spans="1:5" s="1" customFormat="1" ht="21" customHeight="1" x14ac:dyDescent="0.25">
      <c r="A174" s="86" t="s">
        <v>14</v>
      </c>
      <c r="B174" s="87"/>
      <c r="C174" s="87"/>
      <c r="D174" s="87"/>
      <c r="E174" s="88"/>
    </row>
    <row r="175" spans="1:5" s="1" customFormat="1" ht="13.5" x14ac:dyDescent="0.25">
      <c r="A175" s="89" t="s">
        <v>71</v>
      </c>
      <c r="B175" s="90"/>
      <c r="C175" s="90"/>
      <c r="D175" s="90"/>
      <c r="E175" s="91"/>
    </row>
    <row r="176" spans="1:5" s="1" customFormat="1" ht="13.5" x14ac:dyDescent="0.25">
      <c r="A176" s="109" t="s">
        <v>19</v>
      </c>
      <c r="B176" s="110"/>
      <c r="C176" s="110"/>
      <c r="D176" s="110"/>
      <c r="E176" s="111"/>
    </row>
    <row r="177" spans="1:5" s="1" customFormat="1" ht="13.5" x14ac:dyDescent="0.25">
      <c r="A177" s="96" t="s">
        <v>72</v>
      </c>
      <c r="B177" s="97"/>
      <c r="C177" s="97"/>
      <c r="D177" s="97"/>
      <c r="E177" s="98"/>
    </row>
    <row r="178" spans="1:5" s="1" customFormat="1" ht="26.25" customHeight="1" x14ac:dyDescent="0.25">
      <c r="A178" s="96" t="s">
        <v>145</v>
      </c>
      <c r="B178" s="97"/>
      <c r="C178" s="97"/>
      <c r="D178" s="97"/>
      <c r="E178" s="98"/>
    </row>
    <row r="179" spans="1:5" s="1" customFormat="1" ht="13.5" customHeight="1" x14ac:dyDescent="0.25">
      <c r="A179" s="11" t="s">
        <v>3</v>
      </c>
      <c r="B179" s="12"/>
      <c r="C179" s="99" t="s">
        <v>28</v>
      </c>
      <c r="D179" s="100"/>
      <c r="E179" s="101"/>
    </row>
    <row r="180" spans="1:5" s="1" customFormat="1" ht="28.5" customHeight="1" x14ac:dyDescent="0.25">
      <c r="A180" s="13"/>
      <c r="B180" s="14"/>
      <c r="C180" s="102" t="s">
        <v>147</v>
      </c>
      <c r="D180" s="103"/>
      <c r="E180" s="104"/>
    </row>
    <row r="181" spans="1:5" s="1" customFormat="1" ht="12.75" customHeight="1" x14ac:dyDescent="0.25">
      <c r="A181" s="15">
        <v>1045</v>
      </c>
      <c r="B181" s="16" t="s">
        <v>146</v>
      </c>
      <c r="C181" s="105" t="s">
        <v>29</v>
      </c>
      <c r="D181" s="106"/>
      <c r="E181" s="107"/>
    </row>
    <row r="182" spans="1:5" s="1" customFormat="1" ht="30" customHeight="1" x14ac:dyDescent="0.25">
      <c r="C182" s="102" t="s">
        <v>170</v>
      </c>
      <c r="D182" s="103"/>
      <c r="E182" s="104"/>
    </row>
    <row r="183" spans="1:5" s="1" customFormat="1" ht="13.5" customHeight="1" x14ac:dyDescent="0.25">
      <c r="A183" s="92" t="s">
        <v>149</v>
      </c>
      <c r="B183" s="92"/>
      <c r="C183" s="23" t="s">
        <v>148</v>
      </c>
      <c r="D183" s="23"/>
      <c r="E183" s="23"/>
    </row>
    <row r="184" spans="1:5" s="1" customFormat="1" ht="13.5" x14ac:dyDescent="0.25">
      <c r="A184" s="89" t="s">
        <v>150</v>
      </c>
      <c r="B184" s="91"/>
      <c r="C184" s="23"/>
      <c r="D184" s="10" t="s">
        <v>34</v>
      </c>
      <c r="E184" s="37">
        <f>-2275.4-423.2</f>
        <v>-2698.6</v>
      </c>
    </row>
    <row r="185" spans="1:5" s="1" customFormat="1" ht="15" customHeight="1" x14ac:dyDescent="0.25">
      <c r="A185" s="108" t="s">
        <v>151</v>
      </c>
      <c r="B185" s="108"/>
      <c r="C185" s="23"/>
      <c r="D185" s="58" t="s">
        <v>152</v>
      </c>
      <c r="E185" s="18"/>
    </row>
    <row r="186" spans="1:5" s="1" customFormat="1" ht="19.5" customHeight="1" x14ac:dyDescent="0.25">
      <c r="A186" s="93" t="s">
        <v>154</v>
      </c>
      <c r="B186" s="94"/>
      <c r="C186" s="94"/>
      <c r="D186" s="94"/>
      <c r="E186" s="95"/>
    </row>
    <row r="187" spans="1:5" s="1" customFormat="1" ht="12" customHeight="1" x14ac:dyDescent="0.25">
      <c r="A187" s="83" t="s">
        <v>155</v>
      </c>
      <c r="B187" s="84"/>
      <c r="C187" s="84"/>
      <c r="D187" s="84"/>
      <c r="E187" s="85"/>
    </row>
    <row r="188" spans="1:5" s="1" customFormat="1" ht="23.25" customHeight="1" x14ac:dyDescent="0.25">
      <c r="A188" s="80" t="s">
        <v>37</v>
      </c>
      <c r="B188" s="81"/>
      <c r="C188" s="81"/>
      <c r="D188" s="81"/>
      <c r="E188" s="82"/>
    </row>
    <row r="189" spans="1:5" s="1" customFormat="1" ht="18" customHeight="1" x14ac:dyDescent="0.25">
      <c r="A189" s="83" t="s">
        <v>153</v>
      </c>
      <c r="B189" s="84"/>
      <c r="C189" s="84"/>
      <c r="D189" s="84"/>
      <c r="E189" s="85"/>
    </row>
    <row r="190" spans="1:5" s="1" customFormat="1" ht="19.5" customHeight="1" x14ac:dyDescent="0.25">
      <c r="A190" s="86" t="s">
        <v>14</v>
      </c>
      <c r="B190" s="87"/>
      <c r="C190" s="87"/>
      <c r="D190" s="87"/>
      <c r="E190" s="88"/>
    </row>
    <row r="191" spans="1:5" s="1" customFormat="1" ht="30.75" customHeight="1" x14ac:dyDescent="0.25">
      <c r="A191" s="89" t="s">
        <v>167</v>
      </c>
      <c r="B191" s="90"/>
      <c r="C191" s="90"/>
      <c r="D191" s="90"/>
      <c r="E191" s="91"/>
    </row>
    <row r="192" spans="1:5" s="1" customFormat="1" ht="13.5" customHeight="1" x14ac:dyDescent="0.25">
      <c r="A192" s="11" t="s">
        <v>3</v>
      </c>
      <c r="B192" s="12"/>
      <c r="C192" s="99" t="s">
        <v>28</v>
      </c>
      <c r="D192" s="100"/>
      <c r="E192" s="101"/>
    </row>
    <row r="193" spans="1:5" s="1" customFormat="1" ht="48.75" customHeight="1" x14ac:dyDescent="0.25">
      <c r="A193" s="13"/>
      <c r="B193" s="14"/>
      <c r="C193" s="102" t="s">
        <v>187</v>
      </c>
      <c r="D193" s="103"/>
      <c r="E193" s="104"/>
    </row>
    <row r="194" spans="1:5" s="1" customFormat="1" ht="16.149999999999999" customHeight="1" x14ac:dyDescent="0.25">
      <c r="A194" s="15">
        <v>1041</v>
      </c>
      <c r="B194" s="16" t="s">
        <v>40</v>
      </c>
      <c r="C194" s="105" t="s">
        <v>29</v>
      </c>
      <c r="D194" s="106"/>
      <c r="E194" s="107"/>
    </row>
    <row r="195" spans="1:5" s="1" customFormat="1" ht="46.5" customHeight="1" x14ac:dyDescent="0.25">
      <c r="A195" s="15"/>
      <c r="B195" s="16"/>
      <c r="C195" s="102" t="s">
        <v>187</v>
      </c>
      <c r="D195" s="103"/>
      <c r="E195" s="104"/>
    </row>
    <row r="196" spans="1:5" s="1" customFormat="1" ht="13.5" x14ac:dyDescent="0.25">
      <c r="A196" s="112" t="s">
        <v>30</v>
      </c>
      <c r="B196" s="113"/>
      <c r="C196" s="17" t="s">
        <v>31</v>
      </c>
      <c r="D196" s="58">
        <v>1</v>
      </c>
      <c r="E196" s="18"/>
    </row>
    <row r="197" spans="1:5" s="1" customFormat="1" ht="13.5" x14ac:dyDescent="0.25">
      <c r="A197" s="112" t="s">
        <v>32</v>
      </c>
      <c r="B197" s="113"/>
      <c r="C197" s="17" t="s">
        <v>33</v>
      </c>
      <c r="D197" s="58" t="s">
        <v>34</v>
      </c>
      <c r="E197" s="18"/>
    </row>
    <row r="198" spans="1:5" s="1" customFormat="1" ht="15" customHeight="1" x14ac:dyDescent="0.25">
      <c r="A198" s="114" t="s">
        <v>35</v>
      </c>
      <c r="B198" s="115"/>
      <c r="C198" s="19" t="s">
        <v>33</v>
      </c>
      <c r="D198" s="58" t="s">
        <v>34</v>
      </c>
      <c r="E198" s="18"/>
    </row>
    <row r="199" spans="1:5" s="1" customFormat="1" ht="18" customHeight="1" x14ac:dyDescent="0.25">
      <c r="A199" s="108" t="s">
        <v>36</v>
      </c>
      <c r="B199" s="108"/>
      <c r="C199" s="89"/>
      <c r="D199" s="58" t="s">
        <v>34</v>
      </c>
      <c r="E199" s="37">
        <v>8251.2000000000007</v>
      </c>
    </row>
    <row r="200" spans="1:5" s="1" customFormat="1" ht="23.25" customHeight="1" x14ac:dyDescent="0.25">
      <c r="A200" s="80" t="s">
        <v>37</v>
      </c>
      <c r="B200" s="81"/>
      <c r="C200" s="81"/>
      <c r="D200" s="81"/>
      <c r="E200" s="82"/>
    </row>
    <row r="201" spans="1:5" s="1" customFormat="1" ht="18" customHeight="1" x14ac:dyDescent="0.25">
      <c r="A201" s="83" t="s">
        <v>38</v>
      </c>
      <c r="B201" s="84"/>
      <c r="C201" s="84"/>
      <c r="D201" s="84"/>
      <c r="E201" s="85"/>
    </row>
    <row r="202" spans="1:5" s="1" customFormat="1" ht="21" customHeight="1" x14ac:dyDescent="0.25">
      <c r="A202" s="86" t="s">
        <v>14</v>
      </c>
      <c r="B202" s="87"/>
      <c r="C202" s="87"/>
      <c r="D202" s="87"/>
      <c r="E202" s="88"/>
    </row>
    <row r="203" spans="1:5" s="1" customFormat="1" ht="13.5" x14ac:dyDescent="0.25">
      <c r="A203" s="89" t="s">
        <v>15</v>
      </c>
      <c r="B203" s="90"/>
      <c r="C203" s="90"/>
      <c r="D203" s="90"/>
      <c r="E203" s="91"/>
    </row>
    <row r="204" spans="1:5" s="1" customFormat="1" ht="13.5" x14ac:dyDescent="0.25">
      <c r="A204" s="109" t="s">
        <v>19</v>
      </c>
      <c r="B204" s="110"/>
      <c r="C204" s="110"/>
      <c r="D204" s="110"/>
      <c r="E204" s="111"/>
    </row>
    <row r="205" spans="1:5" s="1" customFormat="1" ht="13.5" x14ac:dyDescent="0.25">
      <c r="A205" s="96" t="s">
        <v>39</v>
      </c>
      <c r="B205" s="97"/>
      <c r="C205" s="97"/>
      <c r="D205" s="97"/>
      <c r="E205" s="98"/>
    </row>
  </sheetData>
  <mergeCells count="190">
    <mergeCell ref="A177:E177"/>
    <mergeCell ref="C13:E13"/>
    <mergeCell ref="C14:E14"/>
    <mergeCell ref="C15:E15"/>
    <mergeCell ref="C16:E16"/>
    <mergeCell ref="A17:B17"/>
    <mergeCell ref="A19:B19"/>
    <mergeCell ref="A20:B20"/>
    <mergeCell ref="A21:C21"/>
    <mergeCell ref="A22:E22"/>
    <mergeCell ref="A23:E23"/>
    <mergeCell ref="A24:E24"/>
    <mergeCell ref="A25:E25"/>
    <mergeCell ref="A26:E26"/>
    <mergeCell ref="A27:E27"/>
    <mergeCell ref="A172:E172"/>
    <mergeCell ref="A173:E173"/>
    <mergeCell ref="A174:E174"/>
    <mergeCell ref="A175:E175"/>
    <mergeCell ref="A176:E176"/>
    <mergeCell ref="C166:E166"/>
    <mergeCell ref="A167:B167"/>
    <mergeCell ref="A169:B169"/>
    <mergeCell ref="A170:B170"/>
    <mergeCell ref="A171:C171"/>
    <mergeCell ref="A161:E161"/>
    <mergeCell ref="A162:E162"/>
    <mergeCell ref="C163:E163"/>
    <mergeCell ref="C164:E164"/>
    <mergeCell ref="C165:E165"/>
    <mergeCell ref="A156:C156"/>
    <mergeCell ref="A157:E157"/>
    <mergeCell ref="A158:E158"/>
    <mergeCell ref="A159:E159"/>
    <mergeCell ref="A160:E160"/>
    <mergeCell ref="C150:E150"/>
    <mergeCell ref="C151:E151"/>
    <mergeCell ref="A152:B152"/>
    <mergeCell ref="A154:B154"/>
    <mergeCell ref="A155:B155"/>
    <mergeCell ref="A145:E145"/>
    <mergeCell ref="A146:E146"/>
    <mergeCell ref="A147:E147"/>
    <mergeCell ref="C148:E148"/>
    <mergeCell ref="C149:E149"/>
    <mergeCell ref="A140:B140"/>
    <mergeCell ref="A141:C141"/>
    <mergeCell ref="A142:E142"/>
    <mergeCell ref="A143:E143"/>
    <mergeCell ref="A144:E144"/>
    <mergeCell ref="C134:E134"/>
    <mergeCell ref="C135:E135"/>
    <mergeCell ref="C136:E136"/>
    <mergeCell ref="A137:B137"/>
    <mergeCell ref="A139:B139"/>
    <mergeCell ref="A129:E129"/>
    <mergeCell ref="A130:E130"/>
    <mergeCell ref="A131:E131"/>
    <mergeCell ref="A132:E132"/>
    <mergeCell ref="C133:E133"/>
    <mergeCell ref="A124:B124"/>
    <mergeCell ref="A125:B125"/>
    <mergeCell ref="A126:C126"/>
    <mergeCell ref="A127:E127"/>
    <mergeCell ref="A128:E128"/>
    <mergeCell ref="C118:E118"/>
    <mergeCell ref="C119:E119"/>
    <mergeCell ref="C120:E120"/>
    <mergeCell ref="C121:E121"/>
    <mergeCell ref="A122:B122"/>
    <mergeCell ref="A113:E113"/>
    <mergeCell ref="A114:E114"/>
    <mergeCell ref="A115:E115"/>
    <mergeCell ref="A116:E116"/>
    <mergeCell ref="A117:E117"/>
    <mergeCell ref="A107:B107"/>
    <mergeCell ref="A109:B109"/>
    <mergeCell ref="A110:B110"/>
    <mergeCell ref="A111:C111"/>
    <mergeCell ref="A112:E112"/>
    <mergeCell ref="A102:E102"/>
    <mergeCell ref="C103:E103"/>
    <mergeCell ref="C104:E104"/>
    <mergeCell ref="C105:E105"/>
    <mergeCell ref="C106:E106"/>
    <mergeCell ref="A97:E97"/>
    <mergeCell ref="A98:E98"/>
    <mergeCell ref="A99:E99"/>
    <mergeCell ref="A100:E100"/>
    <mergeCell ref="A101:E101"/>
    <mergeCell ref="C91:E91"/>
    <mergeCell ref="A92:B92"/>
    <mergeCell ref="A94:B94"/>
    <mergeCell ref="A95:B95"/>
    <mergeCell ref="A96:C96"/>
    <mergeCell ref="A72:E72"/>
    <mergeCell ref="C73:E73"/>
    <mergeCell ref="C74:E74"/>
    <mergeCell ref="A86:E86"/>
    <mergeCell ref="A87:E87"/>
    <mergeCell ref="C88:E88"/>
    <mergeCell ref="C89:E89"/>
    <mergeCell ref="C90:E90"/>
    <mergeCell ref="A81:C81"/>
    <mergeCell ref="A82:E82"/>
    <mergeCell ref="A83:E83"/>
    <mergeCell ref="A84:E84"/>
    <mergeCell ref="A85:E85"/>
    <mergeCell ref="C2:E2"/>
    <mergeCell ref="C3:E3"/>
    <mergeCell ref="A41:E41"/>
    <mergeCell ref="A42:E42"/>
    <mergeCell ref="C31:E31"/>
    <mergeCell ref="A36:C36"/>
    <mergeCell ref="A37:E37"/>
    <mergeCell ref="A38:E38"/>
    <mergeCell ref="A39:E39"/>
    <mergeCell ref="A40:E40"/>
    <mergeCell ref="A32:B32"/>
    <mergeCell ref="A34:B34"/>
    <mergeCell ref="A5:E5"/>
    <mergeCell ref="A7:C9"/>
    <mergeCell ref="A35:B35"/>
    <mergeCell ref="D7:E7"/>
    <mergeCell ref="A11:E11"/>
    <mergeCell ref="A12:E12"/>
    <mergeCell ref="A10:E10"/>
    <mergeCell ref="C30:E30"/>
    <mergeCell ref="C192:E192"/>
    <mergeCell ref="C193:E193"/>
    <mergeCell ref="C194:E194"/>
    <mergeCell ref="C195:E195"/>
    <mergeCell ref="A196:B196"/>
    <mergeCell ref="A202:E202"/>
    <mergeCell ref="C43:E43"/>
    <mergeCell ref="C44:E44"/>
    <mergeCell ref="C45:E45"/>
    <mergeCell ref="C46:E46"/>
    <mergeCell ref="A47:B47"/>
    <mergeCell ref="C58:E58"/>
    <mergeCell ref="C59:E59"/>
    <mergeCell ref="A54:E54"/>
    <mergeCell ref="A55:E55"/>
    <mergeCell ref="A56:E56"/>
    <mergeCell ref="A57:E57"/>
    <mergeCell ref="A49:B49"/>
    <mergeCell ref="A50:B50"/>
    <mergeCell ref="A51:C51"/>
    <mergeCell ref="A52:E52"/>
    <mergeCell ref="A53:E53"/>
    <mergeCell ref="A70:E70"/>
    <mergeCell ref="A71:E71"/>
    <mergeCell ref="A203:E203"/>
    <mergeCell ref="A204:E204"/>
    <mergeCell ref="A205:E205"/>
    <mergeCell ref="A197:B197"/>
    <mergeCell ref="A198:B198"/>
    <mergeCell ref="A199:C199"/>
    <mergeCell ref="A200:E200"/>
    <mergeCell ref="A201:E201"/>
    <mergeCell ref="C28:E28"/>
    <mergeCell ref="C29:E29"/>
    <mergeCell ref="A67:E67"/>
    <mergeCell ref="A68:E68"/>
    <mergeCell ref="A69:E69"/>
    <mergeCell ref="C60:E60"/>
    <mergeCell ref="C61:E61"/>
    <mergeCell ref="A64:B64"/>
    <mergeCell ref="A65:B65"/>
    <mergeCell ref="A66:C66"/>
    <mergeCell ref="A62:B62"/>
    <mergeCell ref="C75:E75"/>
    <mergeCell ref="C76:E76"/>
    <mergeCell ref="A77:B77"/>
    <mergeCell ref="A79:B79"/>
    <mergeCell ref="A80:B80"/>
    <mergeCell ref="A188:E188"/>
    <mergeCell ref="A189:E189"/>
    <mergeCell ref="A190:E190"/>
    <mergeCell ref="A191:E191"/>
    <mergeCell ref="A183:B183"/>
    <mergeCell ref="A186:E186"/>
    <mergeCell ref="A187:E187"/>
    <mergeCell ref="A178:E178"/>
    <mergeCell ref="C179:E179"/>
    <mergeCell ref="C180:E180"/>
    <mergeCell ref="C181:E181"/>
    <mergeCell ref="C182:E182"/>
    <mergeCell ref="A184:B184"/>
    <mergeCell ref="A185:B185"/>
  </mergeCells>
  <dataValidations count="3">
    <dataValidation type="custom" allowBlank="1" showInputMessage="1" showErrorMessage="1" errorTitle="Չի կարելի" error="Չի կարելի" sqref="WVE28 WLI28 WBM28 VRQ28 VHU28 UXY28 UOC28 UEG28 TUK28 TKO28 TAS28 SQW28 SHA28 RXE28 RNI28 RDM28 QTQ28 QJU28 PZY28 PQC28 PGG28 OWK28 OMO28 OCS28 NSW28 NJA28 MZE28 MPI28 MFM28 LVQ28 LLU28 LBY28 KSC28 KIG28 JYK28 JOO28 JES28 IUW28 ILA28 IBE28 HRI28 HHM28 GXQ28 GNU28 GDY28 FUC28 FKG28 FAK28 EQO28 EGS28 DWW28 DNA28 DDE28 CTI28 CJM28 BZQ28 BPU28 BFY28 AWC28 AMG28 ACK28 SO28 IS28 A28 WVE192 WLI192 WBM192 VRQ192 VHU192 UXY192 UOC192 UEG192 TUK192 TKO192 TAS192 SQW192 SHA192 RXE192 RNI192 RDM192 QTQ192 QJU192 PZY192 PQC192 PGG192 OWK192 OMO192 OCS192 NSW192 NJA192 MZE192 MPI192 MFM192 LVQ192 LLU192 LBY192 KSC192 KIG192 JYK192 JOO192 JES192 IUW192 ILA192 IBE192 HRI192 HHM192 GXQ192 GNU192 GDY192 FUC192 FKG192 FAK192 EQO192 EGS192 DWW192 DNA192 DDE192 CTI192 CJM192 BZQ192 BPU192 BFY192 AWC192 AMG192 ACK192 SO192 IS192 A192 WVE43 WLI43 WBM43 VRQ43 VHU43 UXY43 UOC43 UEG43 TUK43 TKO43 TAS43 SQW43 SHA43 RXE43 RNI43 RDM43 QTQ43 QJU43 PZY43 PQC43 PGG43 OWK43 OMO43 OCS43 NSW43 NJA43 MZE43 MPI43 MFM43 LVQ43 LLU43 LBY43 KSC43 KIG43 JYK43 JOO43 JES43 IUW43 ILA43 IBE43 HRI43 HHM43 GXQ43 GNU43 GDY43 FUC43 FKG43 FAK43 EQO43 EGS43 DWW43 DNA43 DDE43 CTI43 CJM43 BZQ43 BPU43 BFY43 AWC43 AMG43 ACK43 SO43 IS43 A43 WVE58 WLI58 WBM58 VRQ58 VHU58 UXY58 UOC58 UEG58 TUK58 TKO58 TAS58 SQW58 SHA58 RXE58 RNI58 RDM58 QTQ58 QJU58 PZY58 PQC58 PGG58 OWK58 OMO58 OCS58 NSW58 NJA58 MZE58 MPI58 MFM58 LVQ58 LLU58 LBY58 KSC58 KIG58 JYK58 JOO58 JES58 IUW58 ILA58 IBE58 HRI58 HHM58 GXQ58 GNU58 GDY58 FUC58 FKG58 FAK58 EQO58 EGS58 DWW58 DNA58 DDE58 CTI58 CJM58 BZQ58 BPU58 BFY58 AWC58 AMG58 ACK58 SO58 IS58 A58 WVE73 WLI73 WBM73 VRQ73 VHU73 UXY73 UOC73 UEG73 TUK73 TKO73 TAS73 SQW73 SHA73 RXE73 RNI73 RDM73 QTQ73 QJU73 PZY73 PQC73 PGG73 OWK73 OMO73 OCS73 NSW73 NJA73 MZE73 MPI73 MFM73 LVQ73 LLU73 LBY73 KSC73 KIG73 JYK73 JOO73 JES73 IUW73 ILA73 IBE73 HRI73 HHM73 GXQ73 GNU73 GDY73 FUC73 FKG73 FAK73 EQO73 EGS73 DWW73 DNA73 DDE73 CTI73 CJM73 BZQ73 BPU73 BFY73 AWC73 AMG73 ACK73 SO73 IS73 A73 WVE88 WLI88 WBM88 VRQ88 VHU88 UXY88 UOC88 UEG88 TUK88 TKO88 TAS88 SQW88 SHA88 RXE88 RNI88 RDM88 QTQ88 QJU88 PZY88 PQC88 PGG88 OWK88 OMO88 OCS88 NSW88 NJA88 MZE88 MPI88 MFM88 LVQ88 LLU88 LBY88 KSC88 KIG88 JYK88 JOO88 JES88 IUW88 ILA88 IBE88 HRI88 HHM88 GXQ88 GNU88 GDY88 FUC88 FKG88 FAK88 EQO88 EGS88 DWW88 DNA88 DDE88 CTI88 CJM88 BZQ88 BPU88 BFY88 AWC88 AMG88 ACK88 SO88 IS88 A88 WVE103 WLI103 WBM103 VRQ103 VHU103 UXY103 UOC103 UEG103 TUK103 TKO103 TAS103 SQW103 SHA103 RXE103 RNI103 RDM103 QTQ103 QJU103 PZY103 PQC103 PGG103 OWK103 OMO103 OCS103 NSW103 NJA103 MZE103 MPI103 MFM103 LVQ103 LLU103 LBY103 KSC103 KIG103 JYK103 JOO103 JES103 IUW103 ILA103 IBE103 HRI103 HHM103 GXQ103 GNU103 GDY103 FUC103 FKG103 FAK103 EQO103 EGS103 DWW103 DNA103 DDE103 CTI103 CJM103 BZQ103 BPU103 BFY103 AWC103 AMG103 ACK103 SO103 IS103 A103 WVE118 WLI118 WBM118 VRQ118 VHU118 UXY118 UOC118 UEG118 TUK118 TKO118 TAS118 SQW118 SHA118 RXE118 RNI118 RDM118 QTQ118 QJU118 PZY118 PQC118 PGG118 OWK118 OMO118 OCS118 NSW118 NJA118 MZE118 MPI118 MFM118 LVQ118 LLU118 LBY118 KSC118 KIG118 JYK118 JOO118 JES118 IUW118 ILA118 IBE118 HRI118 HHM118 GXQ118 GNU118 GDY118 FUC118 FKG118 FAK118 EQO118 EGS118 DWW118 DNA118 DDE118 CTI118 CJM118 BZQ118 BPU118 BFY118 AWC118 AMG118 ACK118 SO118 IS118 A118 WVE133 WLI133 WBM133 VRQ133 VHU133 UXY133 UOC133 UEG133 TUK133 TKO133 TAS133 SQW133 SHA133 RXE133 RNI133 RDM133 QTQ133 QJU133 PZY133 PQC133 PGG133 OWK133 OMO133 OCS133 NSW133 NJA133 MZE133 MPI133 MFM133 LVQ133 LLU133 LBY133 KSC133 KIG133 JYK133 JOO133 JES133 IUW133 ILA133 IBE133 HRI133 HHM133 GXQ133 GNU133 GDY133 FUC133 FKG133 FAK133 EQO133 EGS133 DWW133 DNA133 DDE133 CTI133 CJM133 BZQ133 BPU133 BFY133 AWC133 AMG133 ACK133 SO133 IS133 A133 WVE148 WLI148 WBM148 VRQ148 VHU148 UXY148 UOC148 UEG148 TUK148 TKO148 TAS148 SQW148 SHA148 RXE148 RNI148 RDM148 QTQ148 QJU148 PZY148 PQC148 PGG148 OWK148 OMO148 OCS148 NSW148 NJA148 MZE148 MPI148 MFM148 LVQ148 LLU148 LBY148 KSC148 KIG148 JYK148 JOO148 JES148 IUW148 ILA148 IBE148 HRI148 HHM148 GXQ148 GNU148 GDY148 FUC148 FKG148 FAK148 EQO148 EGS148 DWW148 DNA148 DDE148 CTI148 CJM148 BZQ148 BPU148 BFY148 AWC148 AMG148 ACK148 SO148 IS148 A148 WVE163 WLI163 WBM163 VRQ163 VHU163 UXY163 UOC163 UEG163 TUK163 TKO163 TAS163 SQW163 SHA163 RXE163 RNI163 RDM163 QTQ163 QJU163 PZY163 PQC163 PGG163 OWK163 OMO163 OCS163 NSW163 NJA163 MZE163 MPI163 MFM163 LVQ163 LLU163 LBY163 KSC163 KIG163 JYK163 JOO163 JES163 IUW163 ILA163 IBE163 HRI163 HHM163 GXQ163 GNU163 GDY163 FUC163 FKG163 FAK163 EQO163 EGS163 DWW163 DNA163 DDE163 CTI163 CJM163 BZQ163 BPU163 BFY163 AWC163 AMG163 ACK163 SO163 IS163 A163 WVE13 WLI13 WBM13 VRQ13 VHU13 UXY13 UOC13 UEG13 TUK13 TKO13 TAS13 SQW13 SHA13 RXE13 RNI13 RDM13 QTQ13 QJU13 PZY13 PQC13 PGG13 OWK13 OMO13 OCS13 NSW13 NJA13 MZE13 MPI13 MFM13 LVQ13 LLU13 LBY13 KSC13 KIG13 JYK13 JOO13 JES13 IUW13 ILA13 IBE13 HRI13 HHM13 GXQ13 GNU13 GDY13 FUC13 FKG13 FAK13 EQO13 EGS13 DWW13 DNA13 DDE13 CTI13 CJM13 BZQ13 BPU13 BFY13 AWC13 AMG13 ACK13 SO13 IS13 A13 WVE179 WLI179 WBM179 VRQ179 VHU179 UXY179 UOC179 UEG179 TUK179 TKO179 TAS179 SQW179 SHA179 RXE179 RNI179 RDM179 QTQ179 QJU179 PZY179 PQC179 PGG179 OWK179 OMO179 OCS179 NSW179 NJA179 MZE179 MPI179 MFM179 LVQ179 LLU179 LBY179 KSC179 KIG179 JYK179 JOO179 JES179 IUW179 ILA179 IBE179 HRI179 HHM179 GXQ179 GNU179 GDY179 FUC179 FKG179 FAK179 EQO179 EGS179 DWW179 DNA179 DDE179 CTI179 CJM179 BZQ179 BPU179 BFY179 AWC179 AMG179 ACK179 SO179 IS179 A179">
      <formula1>"Ìñ³·ñ³ÛÇÝ ¹³ëÇãÁ"</formula1>
    </dataValidation>
    <dataValidation type="custom" allowBlank="1" showInputMessage="1" showErrorMessage="1" errorTitle="Հոոոոպ..." error="Չի կարելի" sqref="WVE39 WLI39 WBM39 VRQ39 VHU39 UXY39 UOC39 UEG39 TUK39 TKO39 TAS39 SQW39 SHA39 RXE39 RNI39 RDM39 QTQ39 QJU39 PZY39 PQC39 PGG39 OWK39 OMO39 OCS39 NSW39 NJA39 MZE39 MPI39 MFM39 LVQ39 LLU39 LBY39 KSC39 KIG39 JYK39 JOO39 JES39 IUW39 ILA39 IBE39 HRI39 HHM39 GXQ39 GNU39 GDY39 FUC39 FKG39 FAK39 EQO39 EGS39 DWW39 DNA39 DDE39 CTI39 CJM39 BZQ39 BPU39 BFY39 AWC39 AMG39 ACK39 SO39 IS39 A39 WVE202 WLI202 WBM202 VRQ202 VHU202 UXY202 UOC202 UEG202 TUK202 TKO202 TAS202 SQW202 SHA202 RXE202 RNI202 RDM202 QTQ202 QJU202 PZY202 PQC202 PGG202 OWK202 OMO202 OCS202 NSW202 NJA202 MZE202 MPI202 MFM202 LVQ202 LLU202 LBY202 KSC202 KIG202 JYK202 JOO202 JES202 IUW202 ILA202 IBE202 HRI202 HHM202 GXQ202 GNU202 GDY202 FUC202 FKG202 FAK202 EQO202 EGS202 DWW202 DNA202 DDE202 CTI202 CJM202 BZQ202 BPU202 BFY202 AWC202 AMG202 ACK202 SO202 IS202 A202 WVE54 WLI54 WBM54 VRQ54 VHU54 UXY54 UOC54 UEG54 TUK54 TKO54 TAS54 SQW54 SHA54 RXE54 RNI54 RDM54 QTQ54 QJU54 PZY54 PQC54 PGG54 OWK54 OMO54 OCS54 NSW54 NJA54 MZE54 MPI54 MFM54 LVQ54 LLU54 LBY54 KSC54 KIG54 JYK54 JOO54 JES54 IUW54 ILA54 IBE54 HRI54 HHM54 GXQ54 GNU54 GDY54 FUC54 FKG54 FAK54 EQO54 EGS54 DWW54 DNA54 DDE54 CTI54 CJM54 BZQ54 BPU54 BFY54 AWC54 AMG54 ACK54 SO54 IS54 A54 WVE69 WLI69 WBM69 VRQ69 VHU69 UXY69 UOC69 UEG69 TUK69 TKO69 TAS69 SQW69 SHA69 RXE69 RNI69 RDM69 QTQ69 QJU69 PZY69 PQC69 PGG69 OWK69 OMO69 OCS69 NSW69 NJA69 MZE69 MPI69 MFM69 LVQ69 LLU69 LBY69 KSC69 KIG69 JYK69 JOO69 JES69 IUW69 ILA69 IBE69 HRI69 HHM69 GXQ69 GNU69 GDY69 FUC69 FKG69 FAK69 EQO69 EGS69 DWW69 DNA69 DDE69 CTI69 CJM69 BZQ69 BPU69 BFY69 AWC69 AMG69 ACK69 SO69 IS69 A69 WVE84 WLI84 WBM84 VRQ84 VHU84 UXY84 UOC84 UEG84 TUK84 TKO84 TAS84 SQW84 SHA84 RXE84 RNI84 RDM84 QTQ84 QJU84 PZY84 PQC84 PGG84 OWK84 OMO84 OCS84 NSW84 NJA84 MZE84 MPI84 MFM84 LVQ84 LLU84 LBY84 KSC84 KIG84 JYK84 JOO84 JES84 IUW84 ILA84 IBE84 HRI84 HHM84 GXQ84 GNU84 GDY84 FUC84 FKG84 FAK84 EQO84 EGS84 DWW84 DNA84 DDE84 CTI84 CJM84 BZQ84 BPU84 BFY84 AWC84 AMG84 ACK84 SO84 IS84 A84 WVE99 WLI99 WBM99 VRQ99 VHU99 UXY99 UOC99 UEG99 TUK99 TKO99 TAS99 SQW99 SHA99 RXE99 RNI99 RDM99 QTQ99 QJU99 PZY99 PQC99 PGG99 OWK99 OMO99 OCS99 NSW99 NJA99 MZE99 MPI99 MFM99 LVQ99 LLU99 LBY99 KSC99 KIG99 JYK99 JOO99 JES99 IUW99 ILA99 IBE99 HRI99 HHM99 GXQ99 GNU99 GDY99 FUC99 FKG99 FAK99 EQO99 EGS99 DWW99 DNA99 DDE99 CTI99 CJM99 BZQ99 BPU99 BFY99 AWC99 AMG99 ACK99 SO99 IS99 A99 WVE114 WLI114 WBM114 VRQ114 VHU114 UXY114 UOC114 UEG114 TUK114 TKO114 TAS114 SQW114 SHA114 RXE114 RNI114 RDM114 QTQ114 QJU114 PZY114 PQC114 PGG114 OWK114 OMO114 OCS114 NSW114 NJA114 MZE114 MPI114 MFM114 LVQ114 LLU114 LBY114 KSC114 KIG114 JYK114 JOO114 JES114 IUW114 ILA114 IBE114 HRI114 HHM114 GXQ114 GNU114 GDY114 FUC114 FKG114 FAK114 EQO114 EGS114 DWW114 DNA114 DDE114 CTI114 CJM114 BZQ114 BPU114 BFY114 AWC114 AMG114 ACK114 SO114 IS114 A114 WVE129 WLI129 WBM129 VRQ129 VHU129 UXY129 UOC129 UEG129 TUK129 TKO129 TAS129 SQW129 SHA129 RXE129 RNI129 RDM129 QTQ129 QJU129 PZY129 PQC129 PGG129 OWK129 OMO129 OCS129 NSW129 NJA129 MZE129 MPI129 MFM129 LVQ129 LLU129 LBY129 KSC129 KIG129 JYK129 JOO129 JES129 IUW129 ILA129 IBE129 HRI129 HHM129 GXQ129 GNU129 GDY129 FUC129 FKG129 FAK129 EQO129 EGS129 DWW129 DNA129 DDE129 CTI129 CJM129 BZQ129 BPU129 BFY129 AWC129 AMG129 ACK129 SO129 IS129 A129 WVE144 WLI144 WBM144 VRQ144 VHU144 UXY144 UOC144 UEG144 TUK144 TKO144 TAS144 SQW144 SHA144 RXE144 RNI144 RDM144 QTQ144 QJU144 PZY144 PQC144 PGG144 OWK144 OMO144 OCS144 NSW144 NJA144 MZE144 MPI144 MFM144 LVQ144 LLU144 LBY144 KSC144 KIG144 JYK144 JOO144 JES144 IUW144 ILA144 IBE144 HRI144 HHM144 GXQ144 GNU144 GDY144 FUC144 FKG144 FAK144 EQO144 EGS144 DWW144 DNA144 DDE144 CTI144 CJM144 BZQ144 BPU144 BFY144 AWC144 AMG144 ACK144 SO144 IS144 A144 WVE159 WLI159 WBM159 VRQ159 VHU159 UXY159 UOC159 UEG159 TUK159 TKO159 TAS159 SQW159 SHA159 RXE159 RNI159 RDM159 QTQ159 QJU159 PZY159 PQC159 PGG159 OWK159 OMO159 OCS159 NSW159 NJA159 MZE159 MPI159 MFM159 LVQ159 LLU159 LBY159 KSC159 KIG159 JYK159 JOO159 JES159 IUW159 ILA159 IBE159 HRI159 HHM159 GXQ159 GNU159 GDY159 FUC159 FKG159 FAK159 EQO159 EGS159 DWW159 DNA159 DDE159 CTI159 CJM159 BZQ159 BPU159 BFY159 AWC159 AMG159 ACK159 SO159 IS159 A159 WVE174 WLI174 WBM174 VRQ174 VHU174 UXY174 UOC174 UEG174 TUK174 TKO174 TAS174 SQW174 SHA174 RXE174 RNI174 RDM174 QTQ174 QJU174 PZY174 PQC174 PGG174 OWK174 OMO174 OCS174 NSW174 NJA174 MZE174 MPI174 MFM174 LVQ174 LLU174 LBY174 KSC174 KIG174 JYK174 JOO174 JES174 IUW174 ILA174 IBE174 HRI174 HHM174 GXQ174 GNU174 GDY174 FUC174 FKG174 FAK174 EQO174 EGS174 DWW174 DNA174 DDE174 CTI174 CJM174 BZQ174 BPU174 BFY174 AWC174 AMG174 ACK174 SO174 IS174 A174 WVE24 WLI24 WBM24 VRQ24 VHU24 UXY24 UOC24 UEG24 TUK24 TKO24 TAS24 SQW24 SHA24 RXE24 RNI24 RDM24 QTQ24 QJU24 PZY24 PQC24 PGG24 OWK24 OMO24 OCS24 NSW24 NJA24 MZE24 MPI24 MFM24 LVQ24 LLU24 LBY24 KSC24 KIG24 JYK24 JOO24 JES24 IUW24 ILA24 IBE24 HRI24 HHM24 GXQ24 GNU24 GDY24 FUC24 FKG24 FAK24 EQO24 EGS24 DWW24 DNA24 DDE24 CTI24 CJM24 BZQ24 BPU24 BFY24 AWC24 AMG24 ACK24 SO24 IS24 A24 WVE190 WLI190 WBM190 VRQ190 VHU190 UXY190 UOC190 UEG190 TUK190 TKO190 TAS190 SQW190 SHA190 RXE190 RNI190 RDM190 QTQ190 QJU190 PZY190 PQC190 PGG190 OWK190 OMO190 OCS190 NSW190 NJA190 MZE190 MPI190 MFM190 LVQ190 LLU190 LBY190 KSC190 KIG190 JYK190 JOO190 JES190 IUW190 ILA190 IBE190 HRI190 HHM190 GXQ190 GNU190 GDY190 FUC190 FKG190 FAK190 EQO190 EGS190 DWW190 DNA190 DDE190 CTI190 CJM190 BZQ190 BPU190 BFY190 AWC190 AMG190 ACK190 SO190 IS190 A190">
      <formula1>"ì»ñçÝ³Ï³Ý ³ñ¹ÛáõÝùÇ ÝÏ³ñ³·ñáõÃÛáõÝÁ"</formula1>
    </dataValidation>
    <dataValidation type="custom" allowBlank="1" showInputMessage="1" showErrorMessage="1" errorTitle="Հոոոոպ..." error="Չի կարելի" sqref="WVE37 WLI37 WBM37 VRQ37 VHU37 UXY37 UOC37 UEG37 TUK37 TKO37 TAS37 SQW37 SHA37 RXE37 RNI37 RDM37 QTQ37 QJU37 PZY37 PQC37 PGG37 OWK37 OMO37 OCS37 NSW37 NJA37 MZE37 MPI37 MFM37 LVQ37 LLU37 LBY37 KSC37 KIG37 JYK37 JOO37 JES37 IUW37 ILA37 IBE37 HRI37 HHM37 GXQ37 GNU37 GDY37 FUC37 FKG37 FAK37 EQO37 EGS37 DWW37 DNA37 DDE37 CTI37 CJM37 BZQ37 BPU37 BFY37 AWC37 AMG37 ACK37 SO37 IS37 A37 WVE200 WLI200 WBM200 VRQ200 VHU200 UXY200 UOC200 UEG200 TUK200 TKO200 TAS200 SQW200 SHA200 RXE200 RNI200 RDM200 QTQ200 QJU200 PZY200 PQC200 PGG200 OWK200 OMO200 OCS200 NSW200 NJA200 MZE200 MPI200 MFM200 LVQ200 LLU200 LBY200 KSC200 KIG200 JYK200 JOO200 JES200 IUW200 ILA200 IBE200 HRI200 HHM200 GXQ200 GNU200 GDY200 FUC200 FKG200 FAK200 EQO200 EGS200 DWW200 DNA200 DDE200 CTI200 CJM200 BZQ200 BPU200 BFY200 AWC200 AMG200 ACK200 SO200 IS200 A200 WVE52 WLI52 WBM52 VRQ52 VHU52 UXY52 UOC52 UEG52 TUK52 TKO52 TAS52 SQW52 SHA52 RXE52 RNI52 RDM52 QTQ52 QJU52 PZY52 PQC52 PGG52 OWK52 OMO52 OCS52 NSW52 NJA52 MZE52 MPI52 MFM52 LVQ52 LLU52 LBY52 KSC52 KIG52 JYK52 JOO52 JES52 IUW52 ILA52 IBE52 HRI52 HHM52 GXQ52 GNU52 GDY52 FUC52 FKG52 FAK52 EQO52 EGS52 DWW52 DNA52 DDE52 CTI52 CJM52 BZQ52 BPU52 BFY52 AWC52 AMG52 ACK52 SO52 IS52 A52 WVE67 WLI67 WBM67 VRQ67 VHU67 UXY67 UOC67 UEG67 TUK67 TKO67 TAS67 SQW67 SHA67 RXE67 RNI67 RDM67 QTQ67 QJU67 PZY67 PQC67 PGG67 OWK67 OMO67 OCS67 NSW67 NJA67 MZE67 MPI67 MFM67 LVQ67 LLU67 LBY67 KSC67 KIG67 JYK67 JOO67 JES67 IUW67 ILA67 IBE67 HRI67 HHM67 GXQ67 GNU67 GDY67 FUC67 FKG67 FAK67 EQO67 EGS67 DWW67 DNA67 DDE67 CTI67 CJM67 BZQ67 BPU67 BFY67 AWC67 AMG67 ACK67 SO67 IS67 A67 WVE82 WLI82 WBM82 VRQ82 VHU82 UXY82 UOC82 UEG82 TUK82 TKO82 TAS82 SQW82 SHA82 RXE82 RNI82 RDM82 QTQ82 QJU82 PZY82 PQC82 PGG82 OWK82 OMO82 OCS82 NSW82 NJA82 MZE82 MPI82 MFM82 LVQ82 LLU82 LBY82 KSC82 KIG82 JYK82 JOO82 JES82 IUW82 ILA82 IBE82 HRI82 HHM82 GXQ82 GNU82 GDY82 FUC82 FKG82 FAK82 EQO82 EGS82 DWW82 DNA82 DDE82 CTI82 CJM82 BZQ82 BPU82 BFY82 AWC82 AMG82 ACK82 SO82 IS82 A82 WVE97 WLI97 WBM97 VRQ97 VHU97 UXY97 UOC97 UEG97 TUK97 TKO97 TAS97 SQW97 SHA97 RXE97 RNI97 RDM97 QTQ97 QJU97 PZY97 PQC97 PGG97 OWK97 OMO97 OCS97 NSW97 NJA97 MZE97 MPI97 MFM97 LVQ97 LLU97 LBY97 KSC97 KIG97 JYK97 JOO97 JES97 IUW97 ILA97 IBE97 HRI97 HHM97 GXQ97 GNU97 GDY97 FUC97 FKG97 FAK97 EQO97 EGS97 DWW97 DNA97 DDE97 CTI97 CJM97 BZQ97 BPU97 BFY97 AWC97 AMG97 ACK97 SO97 IS97 A97 WVE112 WLI112 WBM112 VRQ112 VHU112 UXY112 UOC112 UEG112 TUK112 TKO112 TAS112 SQW112 SHA112 RXE112 RNI112 RDM112 QTQ112 QJU112 PZY112 PQC112 PGG112 OWK112 OMO112 OCS112 NSW112 NJA112 MZE112 MPI112 MFM112 LVQ112 LLU112 LBY112 KSC112 KIG112 JYK112 JOO112 JES112 IUW112 ILA112 IBE112 HRI112 HHM112 GXQ112 GNU112 GDY112 FUC112 FKG112 FAK112 EQO112 EGS112 DWW112 DNA112 DDE112 CTI112 CJM112 BZQ112 BPU112 BFY112 AWC112 AMG112 ACK112 SO112 IS112 A112 WVE127 WLI127 WBM127 VRQ127 VHU127 UXY127 UOC127 UEG127 TUK127 TKO127 TAS127 SQW127 SHA127 RXE127 RNI127 RDM127 QTQ127 QJU127 PZY127 PQC127 PGG127 OWK127 OMO127 OCS127 NSW127 NJA127 MZE127 MPI127 MFM127 LVQ127 LLU127 LBY127 KSC127 KIG127 JYK127 JOO127 JES127 IUW127 ILA127 IBE127 HRI127 HHM127 GXQ127 GNU127 GDY127 FUC127 FKG127 FAK127 EQO127 EGS127 DWW127 DNA127 DDE127 CTI127 CJM127 BZQ127 BPU127 BFY127 AWC127 AMG127 ACK127 SO127 IS127 A127 WVE142 WLI142 WBM142 VRQ142 VHU142 UXY142 UOC142 UEG142 TUK142 TKO142 TAS142 SQW142 SHA142 RXE142 RNI142 RDM142 QTQ142 QJU142 PZY142 PQC142 PGG142 OWK142 OMO142 OCS142 NSW142 NJA142 MZE142 MPI142 MFM142 LVQ142 LLU142 LBY142 KSC142 KIG142 JYK142 JOO142 JES142 IUW142 ILA142 IBE142 HRI142 HHM142 GXQ142 GNU142 GDY142 FUC142 FKG142 FAK142 EQO142 EGS142 DWW142 DNA142 DDE142 CTI142 CJM142 BZQ142 BPU142 BFY142 AWC142 AMG142 ACK142 SO142 IS142 A142 WVE157 WLI157 WBM157 VRQ157 VHU157 UXY157 UOC157 UEG157 TUK157 TKO157 TAS157 SQW157 SHA157 RXE157 RNI157 RDM157 QTQ157 QJU157 PZY157 PQC157 PGG157 OWK157 OMO157 OCS157 NSW157 NJA157 MZE157 MPI157 MFM157 LVQ157 LLU157 LBY157 KSC157 KIG157 JYK157 JOO157 JES157 IUW157 ILA157 IBE157 HRI157 HHM157 GXQ157 GNU157 GDY157 FUC157 FKG157 FAK157 EQO157 EGS157 DWW157 DNA157 DDE157 CTI157 CJM157 BZQ157 BPU157 BFY157 AWC157 AMG157 ACK157 SO157 IS157 A157 WVE172 WLI172 WBM172 VRQ172 VHU172 UXY172 UOC172 UEG172 TUK172 TKO172 TAS172 SQW172 SHA172 RXE172 RNI172 RDM172 QTQ172 QJU172 PZY172 PQC172 PGG172 OWK172 OMO172 OCS172 NSW172 NJA172 MZE172 MPI172 MFM172 LVQ172 LLU172 LBY172 KSC172 KIG172 JYK172 JOO172 JES172 IUW172 ILA172 IBE172 HRI172 HHM172 GXQ172 GNU172 GDY172 FUC172 FKG172 FAK172 EQO172 EGS172 DWW172 DNA172 DDE172 CTI172 CJM172 BZQ172 BPU172 BFY172 AWC172 AMG172 ACK172 SO172 IS172 A172 WVE22 WLI22 WBM22 VRQ22 VHU22 UXY22 UOC22 UEG22 TUK22 TKO22 TAS22 SQW22 SHA22 RXE22 RNI22 RDM22 QTQ22 QJU22 PZY22 PQC22 PGG22 OWK22 OMO22 OCS22 NSW22 NJA22 MZE22 MPI22 MFM22 LVQ22 LLU22 LBY22 KSC22 KIG22 JYK22 JOO22 JES22 IUW22 ILA22 IBE22 HRI22 HHM22 GXQ22 GNU22 GDY22 FUC22 FKG22 FAK22 EQO22 EGS22 DWW22 DNA22 DDE22 CTI22 CJM22 BZQ22 BPU22 BFY22 AWC22 AMG22 ACK22 SO22 IS22 A22 WVE188 WLI188 WBM188 VRQ188 VHU188 UXY188 UOC188 UEG188 TUK188 TKO188 TAS188 SQW188 SHA188 RXE188 RNI188 RDM188 QTQ188 QJU188 PZY188 PQC188 PGG188 OWK188 OMO188 OCS188 NSW188 NJA188 MZE188 MPI188 MFM188 LVQ188 LLU188 LBY188 KSC188 KIG188 JYK188 JOO188 JES188 IUW188 ILA188 IBE188 HRI188 HHM188 GXQ188 GNU188 GDY188 FUC188 FKG188 FAK188 EQO188 EGS188 DWW188 DNA188 DDE188 CTI188 CJM188 BZQ188 BPU188 BFY188 AWC188 AMG188 ACK188 SO188 IS188 A188 WVE186 IS186 SO186 ACK186 AMG186 AWC186 BFY186 BPU186 BZQ186 CJM186 CTI186 DDE186 DNA186 DWW186 EGS186 EQO186 FAK186 FKG186 FUC186 GDY186 GNU186 GXQ186 HHM186 HRI186 IBE186 ILA186 IUW186 JES186 JOO186 JYK186 KIG186 KSC186 LBY186 LLU186 LVQ186 MFM186 MPI186 MZE186 NJA186 NSW186 OCS186 OMO186 OWK186 PGG186 PQC186 PZY186 QJU186 QTQ186 RDM186 RNI186 RXE186 SHA186 SQW186 TAS186 TKO186 TUK186 UEG186 UOC186 UXY186 VHU186 VRQ186 WBM186 WLI186">
      <formula1>"Ìñ³·ÇñÁ (Íñ³·ñ»ñÁ), áñÇ (áñáÝó) ßñç³Ý³ÏÝ»ñáõÙ Çñ³Ï³Ý³óíáõÙ ¿ ù³Õ³ù³Ï³ÝáõÃÛ³Ý ÙÇçáó³éáõÙÁ"</formula1>
    </dataValidation>
  </dataValidations>
  <pageMargins left="0.7" right="0.7" top="0.75" bottom="0.75" header="0.3" footer="0.3"/>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102"/>
  <sheetViews>
    <sheetView workbookViewId="0">
      <selection activeCell="D79" sqref="D79"/>
    </sheetView>
  </sheetViews>
  <sheetFormatPr defaultColWidth="8.85546875" defaultRowHeight="15" x14ac:dyDescent="0.25"/>
  <cols>
    <col min="1" max="1" width="12.28515625" style="73" customWidth="1"/>
    <col min="2" max="2" width="14.85546875" style="73" customWidth="1"/>
    <col min="3" max="3" width="13.5703125" style="73" customWidth="1"/>
    <col min="4" max="4" width="34.7109375" style="73" customWidth="1"/>
    <col min="5" max="5" width="20.28515625" style="73" customWidth="1"/>
    <col min="6" max="8" width="8.85546875" style="73"/>
    <col min="9" max="9" width="9.7109375" style="73" bestFit="1" customWidth="1"/>
    <col min="10" max="16384" width="8.85546875" style="73"/>
  </cols>
  <sheetData>
    <row r="1" spans="1:241" s="1" customFormat="1" ht="24" customHeight="1" x14ac:dyDescent="0.25">
      <c r="B1" s="2"/>
      <c r="C1" s="57"/>
      <c r="D1" s="57"/>
      <c r="E1" s="57" t="s">
        <v>135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row>
    <row r="2" spans="1:241" s="1" customFormat="1" ht="13.5" x14ac:dyDescent="0.25">
      <c r="B2" s="2"/>
      <c r="C2" s="75" t="s">
        <v>0</v>
      </c>
      <c r="D2" s="75"/>
      <c r="E2" s="7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row>
    <row r="3" spans="1:241" s="1" customFormat="1" ht="13.5" x14ac:dyDescent="0.25">
      <c r="B3" s="2"/>
      <c r="C3" s="75" t="s">
        <v>1</v>
      </c>
      <c r="D3" s="75"/>
      <c r="E3" s="75"/>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row>
    <row r="4" spans="1:241" s="70" customFormat="1" ht="56.25" customHeight="1" x14ac:dyDescent="0.25">
      <c r="A4" s="140" t="s">
        <v>61</v>
      </c>
      <c r="B4" s="140"/>
      <c r="C4" s="140"/>
      <c r="D4" s="140"/>
      <c r="E4" s="140"/>
    </row>
    <row r="5" spans="1:241" s="70" customFormat="1" ht="16.5" x14ac:dyDescent="0.25">
      <c r="A5" s="141" t="s">
        <v>2</v>
      </c>
      <c r="B5" s="141"/>
      <c r="C5" s="141"/>
      <c r="D5" s="141"/>
      <c r="E5" s="141"/>
    </row>
    <row r="6" spans="1:241" s="70" customFormat="1" ht="24" customHeight="1" x14ac:dyDescent="0.25">
      <c r="A6" s="142"/>
      <c r="B6" s="142"/>
      <c r="C6" s="142"/>
      <c r="D6" s="142"/>
      <c r="E6" s="142"/>
    </row>
    <row r="7" spans="1:241" s="70" customFormat="1" ht="24" customHeight="1" x14ac:dyDescent="0.25">
      <c r="A7" s="137" t="s">
        <v>3</v>
      </c>
      <c r="B7" s="137"/>
      <c r="C7" s="63" t="s">
        <v>4</v>
      </c>
      <c r="D7" s="138" t="s">
        <v>5</v>
      </c>
      <c r="E7" s="63" t="s">
        <v>6</v>
      </c>
    </row>
    <row r="8" spans="1:241" s="70" customFormat="1" ht="27.75" customHeight="1" x14ac:dyDescent="0.25">
      <c r="A8" s="63" t="s">
        <v>7</v>
      </c>
      <c r="B8" s="63" t="s">
        <v>8</v>
      </c>
      <c r="C8" s="63" t="s">
        <v>9</v>
      </c>
      <c r="D8" s="139"/>
      <c r="E8" s="64" t="s">
        <v>10</v>
      </c>
    </row>
    <row r="9" spans="1:241" s="70" customFormat="1" ht="24" customHeight="1" x14ac:dyDescent="0.25">
      <c r="A9" s="62">
        <v>1041</v>
      </c>
      <c r="B9" s="4"/>
      <c r="C9" s="4"/>
      <c r="D9" s="130" t="s">
        <v>11</v>
      </c>
      <c r="E9" s="130"/>
    </row>
    <row r="10" spans="1:241" s="70" customFormat="1" ht="16.5" x14ac:dyDescent="0.25">
      <c r="A10" s="131"/>
      <c r="B10" s="131"/>
      <c r="C10" s="131"/>
      <c r="D10" s="5" t="s">
        <v>12</v>
      </c>
      <c r="E10" s="132">
        <f>E16</f>
        <v>-1284.2</v>
      </c>
    </row>
    <row r="11" spans="1:241" s="70" customFormat="1" ht="20.25" customHeight="1" x14ac:dyDescent="0.25">
      <c r="A11" s="131"/>
      <c r="B11" s="131"/>
      <c r="C11" s="131"/>
      <c r="D11" s="6" t="s">
        <v>13</v>
      </c>
      <c r="E11" s="132"/>
    </row>
    <row r="12" spans="1:241" s="70" customFormat="1" ht="67.5" x14ac:dyDescent="0.25">
      <c r="A12" s="131"/>
      <c r="B12" s="131"/>
      <c r="C12" s="131"/>
      <c r="D12" s="5" t="s">
        <v>113</v>
      </c>
      <c r="E12" s="132"/>
    </row>
    <row r="13" spans="1:241" s="70" customFormat="1" ht="28.5" customHeight="1" x14ac:dyDescent="0.25">
      <c r="A13" s="131"/>
      <c r="B13" s="131"/>
      <c r="C13" s="131"/>
      <c r="D13" s="6" t="s">
        <v>14</v>
      </c>
      <c r="E13" s="132"/>
    </row>
    <row r="14" spans="1:241" s="70" customFormat="1" ht="30.75" customHeight="1" x14ac:dyDescent="0.25">
      <c r="A14" s="131"/>
      <c r="B14" s="131"/>
      <c r="C14" s="131"/>
      <c r="D14" s="7" t="s">
        <v>15</v>
      </c>
      <c r="E14" s="132"/>
    </row>
    <row r="15" spans="1:241" s="70" customFormat="1" ht="24" customHeight="1" x14ac:dyDescent="0.25">
      <c r="A15" s="8"/>
      <c r="B15" s="134" t="s">
        <v>16</v>
      </c>
      <c r="C15" s="134"/>
      <c r="D15" s="134"/>
      <c r="E15" s="134"/>
    </row>
    <row r="16" spans="1:241" s="70" customFormat="1" ht="27" x14ac:dyDescent="0.25">
      <c r="A16" s="133"/>
      <c r="B16" s="133" t="s">
        <v>112</v>
      </c>
      <c r="C16" s="133" t="s">
        <v>17</v>
      </c>
      <c r="D16" s="7" t="s">
        <v>110</v>
      </c>
      <c r="E16" s="132">
        <v>-1284.2</v>
      </c>
    </row>
    <row r="17" spans="1:5" s="70" customFormat="1" ht="31.5" customHeight="1" x14ac:dyDescent="0.25">
      <c r="A17" s="133"/>
      <c r="B17" s="133"/>
      <c r="C17" s="133"/>
      <c r="D17" s="6" t="s">
        <v>18</v>
      </c>
      <c r="E17" s="132"/>
    </row>
    <row r="18" spans="1:5" s="70" customFormat="1" ht="113.25" customHeight="1" x14ac:dyDescent="0.25">
      <c r="A18" s="133"/>
      <c r="B18" s="133"/>
      <c r="C18" s="133"/>
      <c r="D18" s="7" t="s">
        <v>111</v>
      </c>
      <c r="E18" s="132"/>
    </row>
    <row r="19" spans="1:5" s="70" customFormat="1" ht="16.5" x14ac:dyDescent="0.25">
      <c r="A19" s="133"/>
      <c r="B19" s="133"/>
      <c r="C19" s="133"/>
      <c r="D19" s="6" t="s">
        <v>19</v>
      </c>
      <c r="E19" s="132"/>
    </row>
    <row r="20" spans="1:5" s="70" customFormat="1" ht="67.5" x14ac:dyDescent="0.25">
      <c r="A20" s="133"/>
      <c r="B20" s="133"/>
      <c r="C20" s="133"/>
      <c r="D20" s="7" t="s">
        <v>114</v>
      </c>
      <c r="E20" s="132"/>
    </row>
    <row r="21" spans="1:5" s="70" customFormat="1" ht="24" customHeight="1" x14ac:dyDescent="0.25">
      <c r="A21" s="62">
        <v>1045</v>
      </c>
      <c r="B21" s="4"/>
      <c r="C21" s="4"/>
      <c r="D21" s="130" t="s">
        <v>11</v>
      </c>
      <c r="E21" s="130"/>
    </row>
    <row r="22" spans="1:5" s="70" customFormat="1" ht="40.5" x14ac:dyDescent="0.25">
      <c r="A22" s="131"/>
      <c r="B22" s="131"/>
      <c r="C22" s="131"/>
      <c r="D22" s="5" t="s">
        <v>165</v>
      </c>
      <c r="E22" s="132">
        <f>E28</f>
        <v>-2698.6</v>
      </c>
    </row>
    <row r="23" spans="1:5" s="70" customFormat="1" ht="20.25" customHeight="1" x14ac:dyDescent="0.25">
      <c r="A23" s="131"/>
      <c r="B23" s="131"/>
      <c r="C23" s="131"/>
      <c r="D23" s="6" t="s">
        <v>13</v>
      </c>
      <c r="E23" s="132"/>
    </row>
    <row r="24" spans="1:5" s="70" customFormat="1" ht="54" x14ac:dyDescent="0.25">
      <c r="A24" s="131"/>
      <c r="B24" s="131"/>
      <c r="C24" s="131"/>
      <c r="D24" s="5" t="s">
        <v>166</v>
      </c>
      <c r="E24" s="132"/>
    </row>
    <row r="25" spans="1:5" s="70" customFormat="1" ht="28.5" customHeight="1" x14ac:dyDescent="0.25">
      <c r="A25" s="131"/>
      <c r="B25" s="131"/>
      <c r="C25" s="131"/>
      <c r="D25" s="6" t="s">
        <v>14</v>
      </c>
      <c r="E25" s="132"/>
    </row>
    <row r="26" spans="1:5" s="70" customFormat="1" ht="81" x14ac:dyDescent="0.25">
      <c r="A26" s="131"/>
      <c r="B26" s="131"/>
      <c r="C26" s="131"/>
      <c r="D26" s="7" t="s">
        <v>167</v>
      </c>
      <c r="E26" s="132"/>
    </row>
    <row r="27" spans="1:5" s="70" customFormat="1" ht="24" customHeight="1" x14ac:dyDescent="0.25">
      <c r="A27" s="8"/>
      <c r="B27" s="134" t="s">
        <v>168</v>
      </c>
      <c r="C27" s="134"/>
      <c r="D27" s="134"/>
      <c r="E27" s="134"/>
    </row>
    <row r="28" spans="1:5" s="70" customFormat="1" ht="40.5" x14ac:dyDescent="0.25">
      <c r="A28" s="133"/>
      <c r="B28" s="133" t="s">
        <v>169</v>
      </c>
      <c r="C28" s="133" t="s">
        <v>164</v>
      </c>
      <c r="D28" s="7" t="s">
        <v>147</v>
      </c>
      <c r="E28" s="143">
        <f>-2275.4-423.2</f>
        <v>-2698.6</v>
      </c>
    </row>
    <row r="29" spans="1:5" s="70" customFormat="1" ht="31.5" customHeight="1" x14ac:dyDescent="0.25">
      <c r="A29" s="133"/>
      <c r="B29" s="133"/>
      <c r="C29" s="133"/>
      <c r="D29" s="6" t="s">
        <v>171</v>
      </c>
      <c r="E29" s="144"/>
    </row>
    <row r="30" spans="1:5" s="70" customFormat="1" ht="40.5" x14ac:dyDescent="0.25">
      <c r="A30" s="133"/>
      <c r="B30" s="133"/>
      <c r="C30" s="133"/>
      <c r="D30" s="7" t="s">
        <v>170</v>
      </c>
      <c r="E30" s="145"/>
    </row>
    <row r="31" spans="1:5" s="70" customFormat="1" ht="24" customHeight="1" x14ac:dyDescent="0.25">
      <c r="A31" s="62">
        <v>1163</v>
      </c>
      <c r="B31" s="4"/>
      <c r="C31" s="4"/>
      <c r="D31" s="130" t="s">
        <v>11</v>
      </c>
      <c r="E31" s="130"/>
    </row>
    <row r="32" spans="1:5" s="70" customFormat="1" ht="27" x14ac:dyDescent="0.25">
      <c r="A32" s="131"/>
      <c r="B32" s="131"/>
      <c r="C32" s="131"/>
      <c r="D32" s="5" t="s">
        <v>125</v>
      </c>
      <c r="E32" s="132">
        <f>E38+E43+E48+E53+E58+E63+E68+E73+E78+E83</f>
        <v>-4268.3999999999996</v>
      </c>
    </row>
    <row r="33" spans="1:9" s="70" customFormat="1" ht="20.25" customHeight="1" x14ac:dyDescent="0.25">
      <c r="A33" s="131"/>
      <c r="B33" s="131"/>
      <c r="C33" s="131"/>
      <c r="D33" s="6" t="s">
        <v>13</v>
      </c>
      <c r="E33" s="132"/>
    </row>
    <row r="34" spans="1:9" s="70" customFormat="1" ht="108" x14ac:dyDescent="0.25">
      <c r="A34" s="131"/>
      <c r="B34" s="131"/>
      <c r="C34" s="131"/>
      <c r="D34" s="5" t="s">
        <v>188</v>
      </c>
      <c r="E34" s="132"/>
    </row>
    <row r="35" spans="1:9" s="70" customFormat="1" ht="28.5" customHeight="1" x14ac:dyDescent="0.25">
      <c r="A35" s="131"/>
      <c r="B35" s="131"/>
      <c r="C35" s="131"/>
      <c r="D35" s="6" t="s">
        <v>14</v>
      </c>
      <c r="E35" s="132"/>
      <c r="I35" s="71"/>
    </row>
    <row r="36" spans="1:9" s="70" customFormat="1" ht="54" x14ac:dyDescent="0.25">
      <c r="A36" s="131"/>
      <c r="B36" s="131"/>
      <c r="C36" s="131"/>
      <c r="D36" s="7" t="s">
        <v>71</v>
      </c>
      <c r="E36" s="132"/>
    </row>
    <row r="37" spans="1:9" s="70" customFormat="1" ht="24" customHeight="1" x14ac:dyDescent="0.25">
      <c r="A37" s="8"/>
      <c r="B37" s="134" t="s">
        <v>16</v>
      </c>
      <c r="C37" s="134"/>
      <c r="D37" s="134"/>
      <c r="E37" s="134"/>
    </row>
    <row r="38" spans="1:9" s="70" customFormat="1" ht="27" x14ac:dyDescent="0.25">
      <c r="A38" s="133"/>
      <c r="B38" s="133" t="s">
        <v>115</v>
      </c>
      <c r="C38" s="133" t="s">
        <v>17</v>
      </c>
      <c r="D38" s="5" t="s">
        <v>69</v>
      </c>
      <c r="E38" s="132">
        <v>-298.3</v>
      </c>
    </row>
    <row r="39" spans="1:9" s="70" customFormat="1" ht="31.5" customHeight="1" x14ac:dyDescent="0.25">
      <c r="A39" s="133"/>
      <c r="B39" s="133"/>
      <c r="C39" s="133"/>
      <c r="D39" s="6" t="s">
        <v>18</v>
      </c>
      <c r="E39" s="132"/>
    </row>
    <row r="40" spans="1:9" s="70" customFormat="1" ht="40.5" x14ac:dyDescent="0.25">
      <c r="A40" s="133"/>
      <c r="B40" s="133"/>
      <c r="C40" s="133"/>
      <c r="D40" s="7" t="s">
        <v>203</v>
      </c>
      <c r="E40" s="132"/>
    </row>
    <row r="41" spans="1:9" s="70" customFormat="1" ht="16.5" x14ac:dyDescent="0.25">
      <c r="A41" s="133"/>
      <c r="B41" s="133"/>
      <c r="C41" s="133"/>
      <c r="D41" s="6" t="s">
        <v>19</v>
      </c>
      <c r="E41" s="132"/>
    </row>
    <row r="42" spans="1:9" s="70" customFormat="1" ht="40.5" x14ac:dyDescent="0.25">
      <c r="A42" s="133"/>
      <c r="B42" s="133"/>
      <c r="C42" s="133"/>
      <c r="D42" s="7" t="s">
        <v>72</v>
      </c>
      <c r="E42" s="132"/>
    </row>
    <row r="43" spans="1:9" s="70" customFormat="1" ht="54" x14ac:dyDescent="0.25">
      <c r="A43" s="133"/>
      <c r="B43" s="133" t="s">
        <v>116</v>
      </c>
      <c r="C43" s="133" t="s">
        <v>17</v>
      </c>
      <c r="D43" s="7" t="s">
        <v>74</v>
      </c>
      <c r="E43" s="132">
        <f>-464+423.2</f>
        <v>-40.800000000000011</v>
      </c>
    </row>
    <row r="44" spans="1:9" s="70" customFormat="1" ht="31.5" customHeight="1" x14ac:dyDescent="0.25">
      <c r="A44" s="133"/>
      <c r="B44" s="133"/>
      <c r="C44" s="133"/>
      <c r="D44" s="6" t="s">
        <v>18</v>
      </c>
      <c r="E44" s="132"/>
    </row>
    <row r="45" spans="1:9" s="70" customFormat="1" ht="67.5" x14ac:dyDescent="0.25">
      <c r="A45" s="133"/>
      <c r="B45" s="133"/>
      <c r="C45" s="133"/>
      <c r="D45" s="7" t="s">
        <v>75</v>
      </c>
      <c r="E45" s="132"/>
    </row>
    <row r="46" spans="1:9" s="70" customFormat="1" ht="16.5" x14ac:dyDescent="0.25">
      <c r="A46" s="133"/>
      <c r="B46" s="133"/>
      <c r="C46" s="133"/>
      <c r="D46" s="6" t="s">
        <v>19</v>
      </c>
      <c r="E46" s="132"/>
    </row>
    <row r="47" spans="1:9" s="70" customFormat="1" ht="40.5" x14ac:dyDescent="0.25">
      <c r="A47" s="133"/>
      <c r="B47" s="133"/>
      <c r="C47" s="133"/>
      <c r="D47" s="7" t="s">
        <v>72</v>
      </c>
      <c r="E47" s="132"/>
    </row>
    <row r="48" spans="1:9" s="70" customFormat="1" ht="40.5" x14ac:dyDescent="0.25">
      <c r="A48" s="133"/>
      <c r="B48" s="133" t="s">
        <v>117</v>
      </c>
      <c r="C48" s="133" t="s">
        <v>17</v>
      </c>
      <c r="D48" s="7" t="s">
        <v>82</v>
      </c>
      <c r="E48" s="132">
        <v>-245.3</v>
      </c>
    </row>
    <row r="49" spans="1:5" s="70" customFormat="1" ht="31.5" customHeight="1" x14ac:dyDescent="0.25">
      <c r="A49" s="133"/>
      <c r="B49" s="133"/>
      <c r="C49" s="133"/>
      <c r="D49" s="6" t="s">
        <v>18</v>
      </c>
      <c r="E49" s="132"/>
    </row>
    <row r="50" spans="1:5" s="70" customFormat="1" ht="54" x14ac:dyDescent="0.25">
      <c r="A50" s="133"/>
      <c r="B50" s="133"/>
      <c r="C50" s="133"/>
      <c r="D50" s="7" t="s">
        <v>86</v>
      </c>
      <c r="E50" s="132"/>
    </row>
    <row r="51" spans="1:5" s="70" customFormat="1" ht="16.5" x14ac:dyDescent="0.25">
      <c r="A51" s="133"/>
      <c r="B51" s="133"/>
      <c r="C51" s="133"/>
      <c r="D51" s="6" t="s">
        <v>19</v>
      </c>
      <c r="E51" s="132"/>
    </row>
    <row r="52" spans="1:5" s="70" customFormat="1" ht="40.5" x14ac:dyDescent="0.25">
      <c r="A52" s="133"/>
      <c r="B52" s="133"/>
      <c r="C52" s="133"/>
      <c r="D52" s="7" t="s">
        <v>72</v>
      </c>
      <c r="E52" s="132"/>
    </row>
    <row r="53" spans="1:5" s="70" customFormat="1" ht="40.5" x14ac:dyDescent="0.25">
      <c r="A53" s="133"/>
      <c r="B53" s="133" t="s">
        <v>118</v>
      </c>
      <c r="C53" s="133" t="s">
        <v>17</v>
      </c>
      <c r="D53" s="7" t="s">
        <v>84</v>
      </c>
      <c r="E53" s="132">
        <v>-331.1</v>
      </c>
    </row>
    <row r="54" spans="1:5" s="70" customFormat="1" ht="31.5" customHeight="1" x14ac:dyDescent="0.25">
      <c r="A54" s="133"/>
      <c r="B54" s="133"/>
      <c r="C54" s="133"/>
      <c r="D54" s="6" t="s">
        <v>18</v>
      </c>
      <c r="E54" s="132"/>
    </row>
    <row r="55" spans="1:5" s="70" customFormat="1" ht="54" x14ac:dyDescent="0.25">
      <c r="A55" s="133"/>
      <c r="B55" s="133"/>
      <c r="C55" s="133"/>
      <c r="D55" s="7" t="s">
        <v>85</v>
      </c>
      <c r="E55" s="132"/>
    </row>
    <row r="56" spans="1:5" s="70" customFormat="1" ht="16.5" x14ac:dyDescent="0.25">
      <c r="A56" s="133"/>
      <c r="B56" s="133"/>
      <c r="C56" s="133"/>
      <c r="D56" s="6" t="s">
        <v>19</v>
      </c>
      <c r="E56" s="132"/>
    </row>
    <row r="57" spans="1:5" s="70" customFormat="1" ht="40.5" x14ac:dyDescent="0.25">
      <c r="A57" s="133"/>
      <c r="B57" s="133"/>
      <c r="C57" s="133"/>
      <c r="D57" s="7" t="s">
        <v>72</v>
      </c>
      <c r="E57" s="132"/>
    </row>
    <row r="58" spans="1:5" s="70" customFormat="1" ht="54" x14ac:dyDescent="0.25">
      <c r="A58" s="133"/>
      <c r="B58" s="133" t="s">
        <v>119</v>
      </c>
      <c r="C58" s="133" t="s">
        <v>17</v>
      </c>
      <c r="D58" s="7" t="s">
        <v>89</v>
      </c>
      <c r="E58" s="132">
        <v>-344.6</v>
      </c>
    </row>
    <row r="59" spans="1:5" s="70" customFormat="1" ht="31.5" customHeight="1" x14ac:dyDescent="0.25">
      <c r="A59" s="133"/>
      <c r="B59" s="133"/>
      <c r="C59" s="133"/>
      <c r="D59" s="6" t="s">
        <v>18</v>
      </c>
      <c r="E59" s="132"/>
    </row>
    <row r="60" spans="1:5" s="70" customFormat="1" ht="67.5" x14ac:dyDescent="0.25">
      <c r="A60" s="133"/>
      <c r="B60" s="133"/>
      <c r="C60" s="133"/>
      <c r="D60" s="7" t="s">
        <v>90</v>
      </c>
      <c r="E60" s="132"/>
    </row>
    <row r="61" spans="1:5" s="70" customFormat="1" ht="16.5" x14ac:dyDescent="0.25">
      <c r="A61" s="133"/>
      <c r="B61" s="133"/>
      <c r="C61" s="133"/>
      <c r="D61" s="6" t="s">
        <v>19</v>
      </c>
      <c r="E61" s="132"/>
    </row>
    <row r="62" spans="1:5" s="70" customFormat="1" ht="40.5" x14ac:dyDescent="0.25">
      <c r="A62" s="133"/>
      <c r="B62" s="133"/>
      <c r="C62" s="133"/>
      <c r="D62" s="7" t="s">
        <v>72</v>
      </c>
      <c r="E62" s="132"/>
    </row>
    <row r="63" spans="1:5" s="70" customFormat="1" ht="27" x14ac:dyDescent="0.25">
      <c r="A63" s="133"/>
      <c r="B63" s="133" t="s">
        <v>120</v>
      </c>
      <c r="C63" s="133" t="s">
        <v>17</v>
      </c>
      <c r="D63" s="7" t="s">
        <v>92</v>
      </c>
      <c r="E63" s="132">
        <v>-970.9</v>
      </c>
    </row>
    <row r="64" spans="1:5" s="70" customFormat="1" ht="31.5" customHeight="1" x14ac:dyDescent="0.25">
      <c r="A64" s="133"/>
      <c r="B64" s="133"/>
      <c r="C64" s="133"/>
      <c r="D64" s="6" t="s">
        <v>18</v>
      </c>
      <c r="E64" s="132"/>
    </row>
    <row r="65" spans="1:5" s="70" customFormat="1" ht="40.5" x14ac:dyDescent="0.25">
      <c r="A65" s="133"/>
      <c r="B65" s="133"/>
      <c r="C65" s="133"/>
      <c r="D65" s="7" t="s">
        <v>93</v>
      </c>
      <c r="E65" s="132"/>
    </row>
    <row r="66" spans="1:5" s="70" customFormat="1" ht="16.5" x14ac:dyDescent="0.25">
      <c r="A66" s="133"/>
      <c r="B66" s="133"/>
      <c r="C66" s="133"/>
      <c r="D66" s="6" t="s">
        <v>19</v>
      </c>
      <c r="E66" s="132"/>
    </row>
    <row r="67" spans="1:5" s="70" customFormat="1" ht="40.5" x14ac:dyDescent="0.25">
      <c r="A67" s="133"/>
      <c r="B67" s="133"/>
      <c r="C67" s="133"/>
      <c r="D67" s="7" t="s">
        <v>72</v>
      </c>
      <c r="E67" s="132"/>
    </row>
    <row r="68" spans="1:5" s="70" customFormat="1" ht="67.5" x14ac:dyDescent="0.25">
      <c r="A68" s="133"/>
      <c r="B68" s="133" t="s">
        <v>121</v>
      </c>
      <c r="C68" s="133" t="s">
        <v>17</v>
      </c>
      <c r="D68" s="7" t="s">
        <v>97</v>
      </c>
      <c r="E68" s="132">
        <v>-1464.2</v>
      </c>
    </row>
    <row r="69" spans="1:5" s="70" customFormat="1" ht="31.5" customHeight="1" x14ac:dyDescent="0.25">
      <c r="A69" s="133"/>
      <c r="B69" s="133"/>
      <c r="C69" s="133"/>
      <c r="D69" s="6" t="s">
        <v>18</v>
      </c>
      <c r="E69" s="132"/>
    </row>
    <row r="70" spans="1:5" s="70" customFormat="1" ht="81" x14ac:dyDescent="0.25">
      <c r="A70" s="133"/>
      <c r="B70" s="133"/>
      <c r="C70" s="133"/>
      <c r="D70" s="7" t="s">
        <v>98</v>
      </c>
      <c r="E70" s="132"/>
    </row>
    <row r="71" spans="1:5" s="70" customFormat="1" ht="16.5" x14ac:dyDescent="0.25">
      <c r="A71" s="133"/>
      <c r="B71" s="133"/>
      <c r="C71" s="133"/>
      <c r="D71" s="6" t="s">
        <v>19</v>
      </c>
      <c r="E71" s="132"/>
    </row>
    <row r="72" spans="1:5" s="70" customFormat="1" ht="40.5" x14ac:dyDescent="0.25">
      <c r="A72" s="133"/>
      <c r="B72" s="133"/>
      <c r="C72" s="133"/>
      <c r="D72" s="7" t="s">
        <v>72</v>
      </c>
      <c r="E72" s="132"/>
    </row>
    <row r="73" spans="1:5" s="70" customFormat="1" ht="27" x14ac:dyDescent="0.25">
      <c r="A73" s="133"/>
      <c r="B73" s="133" t="s">
        <v>122</v>
      </c>
      <c r="C73" s="133" t="s">
        <v>17</v>
      </c>
      <c r="D73" s="7" t="s">
        <v>101</v>
      </c>
      <c r="E73" s="132">
        <v>-117.8</v>
      </c>
    </row>
    <row r="74" spans="1:5" s="70" customFormat="1" ht="31.5" customHeight="1" x14ac:dyDescent="0.25">
      <c r="A74" s="133"/>
      <c r="B74" s="133"/>
      <c r="C74" s="133"/>
      <c r="D74" s="6" t="s">
        <v>18</v>
      </c>
      <c r="E74" s="132"/>
    </row>
    <row r="75" spans="1:5" s="70" customFormat="1" ht="27" x14ac:dyDescent="0.25">
      <c r="A75" s="133"/>
      <c r="B75" s="133"/>
      <c r="C75" s="133"/>
      <c r="D75" s="7" t="s">
        <v>102</v>
      </c>
      <c r="E75" s="132"/>
    </row>
    <row r="76" spans="1:5" s="70" customFormat="1" ht="16.5" x14ac:dyDescent="0.25">
      <c r="A76" s="133"/>
      <c r="B76" s="133"/>
      <c r="C76" s="133"/>
      <c r="D76" s="6" t="s">
        <v>19</v>
      </c>
      <c r="E76" s="132"/>
    </row>
    <row r="77" spans="1:5" s="70" customFormat="1" ht="40.5" x14ac:dyDescent="0.25">
      <c r="A77" s="133"/>
      <c r="B77" s="133"/>
      <c r="C77" s="133"/>
      <c r="D77" s="7" t="s">
        <v>72</v>
      </c>
      <c r="E77" s="132"/>
    </row>
    <row r="78" spans="1:5" s="70" customFormat="1" ht="54" x14ac:dyDescent="0.25">
      <c r="A78" s="133"/>
      <c r="B78" s="133" t="s">
        <v>123</v>
      </c>
      <c r="C78" s="133" t="s">
        <v>17</v>
      </c>
      <c r="D78" s="7" t="s">
        <v>104</v>
      </c>
      <c r="E78" s="132">
        <v>-6.4</v>
      </c>
    </row>
    <row r="79" spans="1:5" s="70" customFormat="1" ht="31.5" customHeight="1" x14ac:dyDescent="0.25">
      <c r="A79" s="133"/>
      <c r="B79" s="133"/>
      <c r="C79" s="133"/>
      <c r="D79" s="6" t="s">
        <v>18</v>
      </c>
      <c r="E79" s="132"/>
    </row>
    <row r="80" spans="1:5" s="70" customFormat="1" ht="54" x14ac:dyDescent="0.25">
      <c r="A80" s="133"/>
      <c r="B80" s="133"/>
      <c r="C80" s="133"/>
      <c r="D80" s="7" t="s">
        <v>105</v>
      </c>
      <c r="E80" s="132"/>
    </row>
    <row r="81" spans="1:5" s="70" customFormat="1" ht="16.5" x14ac:dyDescent="0.25">
      <c r="A81" s="133"/>
      <c r="B81" s="133"/>
      <c r="C81" s="133"/>
      <c r="D81" s="6" t="s">
        <v>19</v>
      </c>
      <c r="E81" s="132"/>
    </row>
    <row r="82" spans="1:5" s="70" customFormat="1" ht="40.5" x14ac:dyDescent="0.25">
      <c r="A82" s="133"/>
      <c r="B82" s="133"/>
      <c r="C82" s="133"/>
      <c r="D82" s="7" t="s">
        <v>72</v>
      </c>
      <c r="E82" s="132"/>
    </row>
    <row r="83" spans="1:5" s="70" customFormat="1" ht="27" x14ac:dyDescent="0.25">
      <c r="A83" s="133"/>
      <c r="B83" s="133" t="s">
        <v>124</v>
      </c>
      <c r="C83" s="133" t="s">
        <v>17</v>
      </c>
      <c r="D83" s="7" t="s">
        <v>107</v>
      </c>
      <c r="E83" s="132">
        <v>-449</v>
      </c>
    </row>
    <row r="84" spans="1:5" s="70" customFormat="1" ht="31.5" customHeight="1" x14ac:dyDescent="0.25">
      <c r="A84" s="133"/>
      <c r="B84" s="133"/>
      <c r="C84" s="133"/>
      <c r="D84" s="6" t="s">
        <v>18</v>
      </c>
      <c r="E84" s="132"/>
    </row>
    <row r="85" spans="1:5" s="70" customFormat="1" ht="40.5" x14ac:dyDescent="0.25">
      <c r="A85" s="133"/>
      <c r="B85" s="133"/>
      <c r="C85" s="133"/>
      <c r="D85" s="7" t="s">
        <v>108</v>
      </c>
      <c r="E85" s="132"/>
    </row>
    <row r="86" spans="1:5" s="70" customFormat="1" ht="16.5" x14ac:dyDescent="0.25">
      <c r="A86" s="133"/>
      <c r="B86" s="133"/>
      <c r="C86" s="133"/>
      <c r="D86" s="6" t="s">
        <v>19</v>
      </c>
      <c r="E86" s="132"/>
    </row>
    <row r="87" spans="1:5" s="70" customFormat="1" ht="40.5" x14ac:dyDescent="0.25">
      <c r="A87" s="133"/>
      <c r="B87" s="133"/>
      <c r="C87" s="133"/>
      <c r="D87" s="7" t="s">
        <v>72</v>
      </c>
      <c r="E87" s="132"/>
    </row>
    <row r="88" spans="1:5" s="70" customFormat="1" ht="24" customHeight="1" x14ac:dyDescent="0.25">
      <c r="A88" s="62">
        <v>1041</v>
      </c>
      <c r="B88" s="4"/>
      <c r="C88" s="4"/>
      <c r="D88" s="130" t="s">
        <v>11</v>
      </c>
      <c r="E88" s="130"/>
    </row>
    <row r="89" spans="1:5" s="70" customFormat="1" ht="16.5" x14ac:dyDescent="0.25">
      <c r="A89" s="131"/>
      <c r="B89" s="131"/>
      <c r="C89" s="131"/>
      <c r="D89" s="5" t="s">
        <v>12</v>
      </c>
      <c r="E89" s="132">
        <f>E95</f>
        <v>8251.2000000000007</v>
      </c>
    </row>
    <row r="90" spans="1:5" s="70" customFormat="1" ht="20.25" customHeight="1" x14ac:dyDescent="0.25">
      <c r="A90" s="131"/>
      <c r="B90" s="131"/>
      <c r="C90" s="131"/>
      <c r="D90" s="6" t="s">
        <v>13</v>
      </c>
      <c r="E90" s="132"/>
    </row>
    <row r="91" spans="1:5" s="70" customFormat="1" ht="67.5" x14ac:dyDescent="0.25">
      <c r="A91" s="131"/>
      <c r="B91" s="131"/>
      <c r="C91" s="131"/>
      <c r="D91" s="5" t="s">
        <v>113</v>
      </c>
      <c r="E91" s="132"/>
    </row>
    <row r="92" spans="1:5" s="70" customFormat="1" ht="28.5" customHeight="1" x14ac:dyDescent="0.25">
      <c r="A92" s="131"/>
      <c r="B92" s="131"/>
      <c r="C92" s="131"/>
      <c r="D92" s="6" t="s">
        <v>14</v>
      </c>
      <c r="E92" s="132"/>
    </row>
    <row r="93" spans="1:5" s="70" customFormat="1" ht="30.75" customHeight="1" x14ac:dyDescent="0.25">
      <c r="A93" s="131"/>
      <c r="B93" s="131"/>
      <c r="C93" s="131"/>
      <c r="D93" s="7" t="s">
        <v>15</v>
      </c>
      <c r="E93" s="132"/>
    </row>
    <row r="94" spans="1:5" s="70" customFormat="1" ht="24" customHeight="1" x14ac:dyDescent="0.25">
      <c r="A94" s="8"/>
      <c r="B94" s="134" t="s">
        <v>16</v>
      </c>
      <c r="C94" s="134"/>
      <c r="D94" s="134"/>
      <c r="E94" s="134"/>
    </row>
    <row r="95" spans="1:5" s="72" customFormat="1" ht="87.75" customHeight="1" x14ac:dyDescent="0.25">
      <c r="A95" s="135"/>
      <c r="B95" s="135" t="s">
        <v>41</v>
      </c>
      <c r="C95" s="135" t="s">
        <v>17</v>
      </c>
      <c r="D95" s="51" t="s">
        <v>189</v>
      </c>
      <c r="E95" s="136">
        <v>8251.2000000000007</v>
      </c>
    </row>
    <row r="96" spans="1:5" s="72" customFormat="1" ht="31.5" customHeight="1" x14ac:dyDescent="0.25">
      <c r="A96" s="135"/>
      <c r="B96" s="135"/>
      <c r="C96" s="135"/>
      <c r="D96" s="52" t="s">
        <v>18</v>
      </c>
      <c r="E96" s="136"/>
    </row>
    <row r="97" spans="1:5" s="72" customFormat="1" ht="84.75" customHeight="1" x14ac:dyDescent="0.25">
      <c r="A97" s="135"/>
      <c r="B97" s="135"/>
      <c r="C97" s="135"/>
      <c r="D97" s="51" t="s">
        <v>189</v>
      </c>
      <c r="E97" s="136"/>
    </row>
    <row r="98" spans="1:5" s="72" customFormat="1" ht="16.5" x14ac:dyDescent="0.25">
      <c r="A98" s="135"/>
      <c r="B98" s="135"/>
      <c r="C98" s="135"/>
      <c r="D98" s="52" t="s">
        <v>19</v>
      </c>
      <c r="E98" s="136"/>
    </row>
    <row r="99" spans="1:5" s="72" customFormat="1" ht="27" x14ac:dyDescent="0.25">
      <c r="A99" s="135"/>
      <c r="B99" s="135"/>
      <c r="C99" s="135"/>
      <c r="D99" s="51" t="s">
        <v>39</v>
      </c>
      <c r="E99" s="136"/>
    </row>
    <row r="101" spans="1:5" x14ac:dyDescent="0.25">
      <c r="E101" s="74"/>
    </row>
    <row r="102" spans="1:5" x14ac:dyDescent="0.25">
      <c r="E102" s="74"/>
    </row>
  </sheetData>
  <mergeCells count="83">
    <mergeCell ref="B27:E27"/>
    <mergeCell ref="A28:A30"/>
    <mergeCell ref="B28:B30"/>
    <mergeCell ref="C28:C30"/>
    <mergeCell ref="E28:E30"/>
    <mergeCell ref="D21:E21"/>
    <mergeCell ref="A22:A26"/>
    <mergeCell ref="B22:B26"/>
    <mergeCell ref="C22:C26"/>
    <mergeCell ref="E22:E26"/>
    <mergeCell ref="B37:E37"/>
    <mergeCell ref="A38:A42"/>
    <mergeCell ref="B38:B42"/>
    <mergeCell ref="C38:C42"/>
    <mergeCell ref="E38:E42"/>
    <mergeCell ref="D31:E31"/>
    <mergeCell ref="A32:A36"/>
    <mergeCell ref="B32:B36"/>
    <mergeCell ref="C32:C36"/>
    <mergeCell ref="E32:E36"/>
    <mergeCell ref="A16:A20"/>
    <mergeCell ref="B16:B20"/>
    <mergeCell ref="C16:C20"/>
    <mergeCell ref="E16:E20"/>
    <mergeCell ref="D9:E9"/>
    <mergeCell ref="A10:A14"/>
    <mergeCell ref="B10:B14"/>
    <mergeCell ref="C10:C14"/>
    <mergeCell ref="E10:E14"/>
    <mergeCell ref="B15:E15"/>
    <mergeCell ref="A7:B7"/>
    <mergeCell ref="D7:D8"/>
    <mergeCell ref="C2:E2"/>
    <mergeCell ref="C3:E3"/>
    <mergeCell ref="A4:E4"/>
    <mergeCell ref="A5:E5"/>
    <mergeCell ref="A6:E6"/>
    <mergeCell ref="B94:E94"/>
    <mergeCell ref="A95:A99"/>
    <mergeCell ref="B95:B99"/>
    <mergeCell ref="C95:C99"/>
    <mergeCell ref="E95:E99"/>
    <mergeCell ref="A43:A47"/>
    <mergeCell ref="B43:B47"/>
    <mergeCell ref="C43:C47"/>
    <mergeCell ref="E43:E47"/>
    <mergeCell ref="A48:A52"/>
    <mergeCell ref="B48:B52"/>
    <mergeCell ref="C48:C52"/>
    <mergeCell ref="E48:E52"/>
    <mergeCell ref="A53:A57"/>
    <mergeCell ref="B53:B57"/>
    <mergeCell ref="C53:C57"/>
    <mergeCell ref="E53:E57"/>
    <mergeCell ref="A58:A62"/>
    <mergeCell ref="B58:B62"/>
    <mergeCell ref="C58:C62"/>
    <mergeCell ref="E58:E62"/>
    <mergeCell ref="A63:A67"/>
    <mergeCell ref="B63:B67"/>
    <mergeCell ref="C63:C67"/>
    <mergeCell ref="E63:E67"/>
    <mergeCell ref="A68:A72"/>
    <mergeCell ref="B68:B72"/>
    <mergeCell ref="C68:C72"/>
    <mergeCell ref="E68:E72"/>
    <mergeCell ref="A83:A87"/>
    <mergeCell ref="B83:B87"/>
    <mergeCell ref="C83:C87"/>
    <mergeCell ref="E83:E87"/>
    <mergeCell ref="A73:A77"/>
    <mergeCell ref="B73:B77"/>
    <mergeCell ref="C73:C77"/>
    <mergeCell ref="E73:E77"/>
    <mergeCell ref="A78:A82"/>
    <mergeCell ref="B78:B82"/>
    <mergeCell ref="C78:C82"/>
    <mergeCell ref="E78:E82"/>
    <mergeCell ref="D88:E88"/>
    <mergeCell ref="A89:A93"/>
    <mergeCell ref="B89:B93"/>
    <mergeCell ref="C89:C93"/>
    <mergeCell ref="E89:E93"/>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36"/>
  <sheetViews>
    <sheetView tabSelected="1" topLeftCell="A4" workbookViewId="0">
      <selection activeCell="I9" sqref="I9"/>
    </sheetView>
  </sheetViews>
  <sheetFormatPr defaultColWidth="9.140625" defaultRowHeight="13.5" x14ac:dyDescent="0.25"/>
  <cols>
    <col min="1" max="1" width="14" style="1" customWidth="1"/>
    <col min="2" max="2" width="15" style="1" customWidth="1"/>
    <col min="3" max="3" width="13.42578125" style="1" customWidth="1"/>
    <col min="4" max="4" width="29.42578125" style="1" customWidth="1"/>
    <col min="5" max="5" width="8.85546875" style="1" customWidth="1"/>
    <col min="6" max="6" width="13" style="1" customWidth="1"/>
    <col min="7" max="7" width="15" style="1" customWidth="1"/>
    <col min="8" max="8" width="9.140625" style="1" customWidth="1"/>
    <col min="9" max="9" width="25.42578125" style="1" customWidth="1"/>
    <col min="10" max="16384" width="9.140625" style="1"/>
  </cols>
  <sheetData>
    <row r="1" spans="1:241" ht="24" customHeight="1" x14ac:dyDescent="0.25">
      <c r="B1" s="2"/>
      <c r="G1" s="28"/>
      <c r="H1" s="28"/>
      <c r="I1" s="28" t="s">
        <v>156</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row>
    <row r="2" spans="1:241" x14ac:dyDescent="0.25">
      <c r="B2" s="2"/>
      <c r="G2" s="75" t="s">
        <v>0</v>
      </c>
      <c r="H2" s="75"/>
      <c r="I2" s="7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row>
    <row r="3" spans="1:241" x14ac:dyDescent="0.25">
      <c r="B3" s="2"/>
      <c r="G3" s="75" t="s">
        <v>1</v>
      </c>
      <c r="H3" s="75"/>
      <c r="I3" s="75"/>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row>
    <row r="4" spans="1:241" x14ac:dyDescent="0.25">
      <c r="B4" s="2"/>
      <c r="G4" s="28"/>
      <c r="H4" s="28"/>
      <c r="I4" s="28"/>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row>
    <row r="5" spans="1:241" s="29" customFormat="1" ht="45.75" customHeight="1" x14ac:dyDescent="0.25">
      <c r="A5" s="151" t="s">
        <v>144</v>
      </c>
      <c r="B5" s="151"/>
      <c r="C5" s="151"/>
      <c r="D5" s="151"/>
      <c r="E5" s="151"/>
      <c r="F5" s="151"/>
      <c r="G5" s="151"/>
      <c r="H5" s="151"/>
      <c r="I5" s="151"/>
    </row>
    <row r="6" spans="1:241" s="29" customFormat="1" ht="51" customHeight="1" x14ac:dyDescent="0.25">
      <c r="A6" s="152" t="s">
        <v>126</v>
      </c>
      <c r="B6" s="152"/>
      <c r="C6" s="152"/>
      <c r="D6" s="152"/>
      <c r="E6" s="152"/>
      <c r="F6" s="152"/>
      <c r="G6" s="152"/>
      <c r="H6" s="152"/>
      <c r="I6" s="152" t="s">
        <v>198</v>
      </c>
    </row>
    <row r="7" spans="1:241" s="29" customFormat="1" ht="39" customHeight="1" x14ac:dyDescent="0.25">
      <c r="A7" s="30" t="s">
        <v>127</v>
      </c>
      <c r="B7" s="152" t="s">
        <v>128</v>
      </c>
      <c r="C7" s="152"/>
      <c r="D7" s="152"/>
      <c r="E7" s="30" t="s">
        <v>129</v>
      </c>
      <c r="F7" s="30" t="s">
        <v>130</v>
      </c>
      <c r="G7" s="30" t="s">
        <v>131</v>
      </c>
      <c r="H7" s="30" t="s">
        <v>132</v>
      </c>
      <c r="I7" s="152"/>
    </row>
    <row r="8" spans="1:241" s="29" customFormat="1" ht="23.25" customHeight="1" x14ac:dyDescent="0.25">
      <c r="A8" s="150" t="s">
        <v>136</v>
      </c>
      <c r="B8" s="150"/>
      <c r="C8" s="150"/>
      <c r="D8" s="150"/>
      <c r="E8" s="150"/>
      <c r="F8" s="150"/>
      <c r="G8" s="150"/>
      <c r="H8" s="150"/>
      <c r="I8" s="31">
        <f>I9</f>
        <v>-1344</v>
      </c>
    </row>
    <row r="9" spans="1:241" s="29" customFormat="1" ht="30" customHeight="1" x14ac:dyDescent="0.25">
      <c r="A9" s="32" t="s">
        <v>137</v>
      </c>
      <c r="B9" s="32" t="s">
        <v>134</v>
      </c>
      <c r="C9" s="32" t="s">
        <v>133</v>
      </c>
      <c r="D9" s="146" t="s">
        <v>138</v>
      </c>
      <c r="E9" s="147"/>
      <c r="F9" s="147"/>
      <c r="G9" s="147"/>
      <c r="H9" s="148"/>
      <c r="I9" s="31">
        <f>I10+I13+I16+I19+I22+I25+I28+I31+I34</f>
        <v>-1344</v>
      </c>
    </row>
    <row r="10" spans="1:241" s="29" customFormat="1" ht="39" customHeight="1" x14ac:dyDescent="0.25">
      <c r="A10" s="146" t="s">
        <v>190</v>
      </c>
      <c r="B10" s="147"/>
      <c r="C10" s="147"/>
      <c r="D10" s="147"/>
      <c r="E10" s="147"/>
      <c r="F10" s="147"/>
      <c r="G10" s="147"/>
      <c r="H10" s="148"/>
      <c r="I10" s="31">
        <f>I12</f>
        <v>-35</v>
      </c>
    </row>
    <row r="11" spans="1:241" s="29" customFormat="1" ht="27" customHeight="1" x14ac:dyDescent="0.25">
      <c r="A11" s="33"/>
      <c r="B11" s="149" t="s">
        <v>139</v>
      </c>
      <c r="C11" s="149"/>
      <c r="D11" s="149"/>
      <c r="E11" s="33"/>
      <c r="F11" s="33"/>
      <c r="G11" s="34"/>
      <c r="H11" s="34"/>
      <c r="I11" s="31">
        <f>I12</f>
        <v>-35</v>
      </c>
    </row>
    <row r="12" spans="1:241" s="29" customFormat="1" ht="31.5" customHeight="1" x14ac:dyDescent="0.25">
      <c r="A12" s="33" t="s">
        <v>140</v>
      </c>
      <c r="B12" s="146" t="s">
        <v>195</v>
      </c>
      <c r="C12" s="147"/>
      <c r="D12" s="148"/>
      <c r="E12" s="33" t="s">
        <v>141</v>
      </c>
      <c r="F12" s="65" t="s">
        <v>204</v>
      </c>
      <c r="G12" s="31">
        <f>-35*1000</f>
        <v>-35000</v>
      </c>
      <c r="H12" s="35">
        <v>1</v>
      </c>
      <c r="I12" s="31">
        <f>G12/1000</f>
        <v>-35</v>
      </c>
    </row>
    <row r="13" spans="1:241" s="29" customFormat="1" ht="39" customHeight="1" x14ac:dyDescent="0.25">
      <c r="A13" s="146" t="s">
        <v>191</v>
      </c>
      <c r="B13" s="147"/>
      <c r="C13" s="147"/>
      <c r="D13" s="147"/>
      <c r="E13" s="147"/>
      <c r="F13" s="147"/>
      <c r="G13" s="147"/>
      <c r="H13" s="148"/>
      <c r="I13" s="31">
        <f>I15</f>
        <v>-29.3</v>
      </c>
    </row>
    <row r="14" spans="1:241" s="29" customFormat="1" ht="27" customHeight="1" x14ac:dyDescent="0.25">
      <c r="A14" s="33"/>
      <c r="B14" s="149" t="s">
        <v>139</v>
      </c>
      <c r="C14" s="149"/>
      <c r="D14" s="149"/>
      <c r="E14" s="33"/>
      <c r="F14" s="33"/>
      <c r="G14" s="34"/>
      <c r="H14" s="34"/>
      <c r="I14" s="31">
        <f>I15</f>
        <v>-29.3</v>
      </c>
    </row>
    <row r="15" spans="1:241" s="29" customFormat="1" ht="31.5" customHeight="1" x14ac:dyDescent="0.25">
      <c r="A15" s="33" t="s">
        <v>140</v>
      </c>
      <c r="B15" s="146" t="s">
        <v>195</v>
      </c>
      <c r="C15" s="147"/>
      <c r="D15" s="148"/>
      <c r="E15" s="33" t="s">
        <v>141</v>
      </c>
      <c r="F15" s="65" t="s">
        <v>204</v>
      </c>
      <c r="G15" s="31">
        <f>-29.3*1000</f>
        <v>-29300</v>
      </c>
      <c r="H15" s="35">
        <v>1</v>
      </c>
      <c r="I15" s="31">
        <f>G15/1000</f>
        <v>-29.3</v>
      </c>
    </row>
    <row r="16" spans="1:241" s="29" customFormat="1" ht="39" customHeight="1" x14ac:dyDescent="0.25">
      <c r="A16" s="146" t="s">
        <v>192</v>
      </c>
      <c r="B16" s="147"/>
      <c r="C16" s="147"/>
      <c r="D16" s="147"/>
      <c r="E16" s="147"/>
      <c r="F16" s="147"/>
      <c r="G16" s="147"/>
      <c r="H16" s="148"/>
      <c r="I16" s="31">
        <f>I18</f>
        <v>-45.5</v>
      </c>
    </row>
    <row r="17" spans="1:9" s="29" customFormat="1" ht="27" customHeight="1" x14ac:dyDescent="0.25">
      <c r="A17" s="33"/>
      <c r="B17" s="149" t="s">
        <v>139</v>
      </c>
      <c r="C17" s="149"/>
      <c r="D17" s="149"/>
      <c r="E17" s="33"/>
      <c r="F17" s="33"/>
      <c r="G17" s="34"/>
      <c r="H17" s="34"/>
      <c r="I17" s="31">
        <f>I18</f>
        <v>-45.5</v>
      </c>
    </row>
    <row r="18" spans="1:9" s="29" customFormat="1" ht="31.5" customHeight="1" x14ac:dyDescent="0.25">
      <c r="A18" s="33" t="s">
        <v>140</v>
      </c>
      <c r="B18" s="146" t="s">
        <v>195</v>
      </c>
      <c r="C18" s="147"/>
      <c r="D18" s="148"/>
      <c r="E18" s="33" t="s">
        <v>141</v>
      </c>
      <c r="F18" s="65" t="s">
        <v>204</v>
      </c>
      <c r="G18" s="31">
        <f>-45.5*1000</f>
        <v>-45500</v>
      </c>
      <c r="H18" s="35">
        <v>1</v>
      </c>
      <c r="I18" s="31">
        <f>G18/1000</f>
        <v>-45.5</v>
      </c>
    </row>
    <row r="19" spans="1:9" s="29" customFormat="1" ht="39" customHeight="1" x14ac:dyDescent="0.25">
      <c r="A19" s="146" t="s">
        <v>193</v>
      </c>
      <c r="B19" s="147"/>
      <c r="C19" s="147"/>
      <c r="D19" s="147"/>
      <c r="E19" s="147"/>
      <c r="F19" s="147"/>
      <c r="G19" s="147"/>
      <c r="H19" s="148"/>
      <c r="I19" s="31">
        <f>I21</f>
        <v>-21.8</v>
      </c>
    </row>
    <row r="20" spans="1:9" s="29" customFormat="1" ht="27" customHeight="1" x14ac:dyDescent="0.25">
      <c r="A20" s="33"/>
      <c r="B20" s="149" t="s">
        <v>139</v>
      </c>
      <c r="C20" s="149"/>
      <c r="D20" s="149"/>
      <c r="E20" s="33"/>
      <c r="F20" s="33"/>
      <c r="G20" s="34"/>
      <c r="H20" s="34"/>
      <c r="I20" s="31">
        <f>I21</f>
        <v>-21.8</v>
      </c>
    </row>
    <row r="21" spans="1:9" s="29" customFormat="1" ht="31.5" customHeight="1" x14ac:dyDescent="0.25">
      <c r="A21" s="33" t="s">
        <v>140</v>
      </c>
      <c r="B21" s="146" t="s">
        <v>195</v>
      </c>
      <c r="C21" s="147"/>
      <c r="D21" s="148"/>
      <c r="E21" s="33" t="s">
        <v>141</v>
      </c>
      <c r="F21" s="65" t="s">
        <v>204</v>
      </c>
      <c r="G21" s="31">
        <f>-21.8*1000</f>
        <v>-21800</v>
      </c>
      <c r="H21" s="35">
        <v>1</v>
      </c>
      <c r="I21" s="31">
        <f>G21/1000</f>
        <v>-21.8</v>
      </c>
    </row>
    <row r="22" spans="1:9" s="29" customFormat="1" ht="39" customHeight="1" x14ac:dyDescent="0.25">
      <c r="A22" s="146" t="s">
        <v>142</v>
      </c>
      <c r="B22" s="147"/>
      <c r="C22" s="147"/>
      <c r="D22" s="147"/>
      <c r="E22" s="147"/>
      <c r="F22" s="147"/>
      <c r="G22" s="147"/>
      <c r="H22" s="148"/>
      <c r="I22" s="31">
        <f>I24</f>
        <v>-12.1</v>
      </c>
    </row>
    <row r="23" spans="1:9" s="29" customFormat="1" ht="27" customHeight="1" x14ac:dyDescent="0.25">
      <c r="A23" s="33"/>
      <c r="B23" s="149" t="s">
        <v>139</v>
      </c>
      <c r="C23" s="149"/>
      <c r="D23" s="149"/>
      <c r="E23" s="33"/>
      <c r="F23" s="33"/>
      <c r="G23" s="34"/>
      <c r="H23" s="34"/>
      <c r="I23" s="31">
        <f>I24</f>
        <v>-12.1</v>
      </c>
    </row>
    <row r="24" spans="1:9" s="29" customFormat="1" ht="31.5" customHeight="1" x14ac:dyDescent="0.25">
      <c r="A24" s="33" t="s">
        <v>140</v>
      </c>
      <c r="B24" s="146" t="s">
        <v>195</v>
      </c>
      <c r="C24" s="147"/>
      <c r="D24" s="148"/>
      <c r="E24" s="33" t="s">
        <v>141</v>
      </c>
      <c r="F24" s="65" t="s">
        <v>204</v>
      </c>
      <c r="G24" s="31">
        <f>-12.1*1000</f>
        <v>-12100</v>
      </c>
      <c r="H24" s="35">
        <v>1</v>
      </c>
      <c r="I24" s="31">
        <f>G24/1000</f>
        <v>-12.1</v>
      </c>
    </row>
    <row r="25" spans="1:9" s="29" customFormat="1" ht="39" customHeight="1" x14ac:dyDescent="0.25">
      <c r="A25" s="146" t="s">
        <v>194</v>
      </c>
      <c r="B25" s="147"/>
      <c r="C25" s="147"/>
      <c r="D25" s="147"/>
      <c r="E25" s="147"/>
      <c r="F25" s="147"/>
      <c r="G25" s="147"/>
      <c r="H25" s="148"/>
      <c r="I25" s="31">
        <f>I27</f>
        <v>-1172.5999999999999</v>
      </c>
    </row>
    <row r="26" spans="1:9" s="29" customFormat="1" ht="27" customHeight="1" x14ac:dyDescent="0.25">
      <c r="A26" s="33"/>
      <c r="B26" s="149" t="s">
        <v>139</v>
      </c>
      <c r="C26" s="149"/>
      <c r="D26" s="149"/>
      <c r="E26" s="33"/>
      <c r="F26" s="33"/>
      <c r="G26" s="34"/>
      <c r="H26" s="34"/>
      <c r="I26" s="31">
        <f>I27</f>
        <v>-1172.5999999999999</v>
      </c>
    </row>
    <row r="27" spans="1:9" s="29" customFormat="1" ht="31.5" customHeight="1" x14ac:dyDescent="0.25">
      <c r="A27" s="33" t="s">
        <v>140</v>
      </c>
      <c r="B27" s="146" t="s">
        <v>195</v>
      </c>
      <c r="C27" s="147"/>
      <c r="D27" s="148"/>
      <c r="E27" s="33" t="s">
        <v>141</v>
      </c>
      <c r="F27" s="65" t="s">
        <v>204</v>
      </c>
      <c r="G27" s="31">
        <f>-1172.6*1000</f>
        <v>-1172600</v>
      </c>
      <c r="H27" s="35">
        <v>1</v>
      </c>
      <c r="I27" s="31">
        <f>G27/1000</f>
        <v>-1172.5999999999999</v>
      </c>
    </row>
    <row r="28" spans="1:9" s="29" customFormat="1" ht="39" customHeight="1" x14ac:dyDescent="0.25">
      <c r="A28" s="146" t="s">
        <v>143</v>
      </c>
      <c r="B28" s="147"/>
      <c r="C28" s="147"/>
      <c r="D28" s="147"/>
      <c r="E28" s="147"/>
      <c r="F28" s="147"/>
      <c r="G28" s="147"/>
      <c r="H28" s="148"/>
      <c r="I28" s="31">
        <f>I30</f>
        <v>-2.5</v>
      </c>
    </row>
    <row r="29" spans="1:9" s="29" customFormat="1" ht="27" customHeight="1" x14ac:dyDescent="0.25">
      <c r="A29" s="33"/>
      <c r="B29" s="149" t="s">
        <v>139</v>
      </c>
      <c r="C29" s="149"/>
      <c r="D29" s="149"/>
      <c r="E29" s="33"/>
      <c r="F29" s="33"/>
      <c r="G29" s="34"/>
      <c r="H29" s="34"/>
      <c r="I29" s="31">
        <f>I30</f>
        <v>-2.5</v>
      </c>
    </row>
    <row r="30" spans="1:9" s="29" customFormat="1" ht="31.5" customHeight="1" x14ac:dyDescent="0.25">
      <c r="A30" s="33" t="s">
        <v>140</v>
      </c>
      <c r="B30" s="146" t="s">
        <v>195</v>
      </c>
      <c r="C30" s="147"/>
      <c r="D30" s="148"/>
      <c r="E30" s="33" t="s">
        <v>141</v>
      </c>
      <c r="F30" s="65" t="s">
        <v>204</v>
      </c>
      <c r="G30" s="31">
        <f>-2.5*1000</f>
        <v>-2500</v>
      </c>
      <c r="H30" s="35">
        <v>1</v>
      </c>
      <c r="I30" s="31">
        <f>G30/1000</f>
        <v>-2.5</v>
      </c>
    </row>
    <row r="31" spans="1:9" s="29" customFormat="1" ht="39" customHeight="1" x14ac:dyDescent="0.25">
      <c r="A31" s="146" t="s">
        <v>196</v>
      </c>
      <c r="B31" s="147"/>
      <c r="C31" s="147"/>
      <c r="D31" s="147"/>
      <c r="E31" s="147"/>
      <c r="F31" s="147"/>
      <c r="G31" s="147"/>
      <c r="H31" s="148"/>
      <c r="I31" s="31">
        <f>I33</f>
        <v>-18.8</v>
      </c>
    </row>
    <row r="32" spans="1:9" s="29" customFormat="1" ht="27" customHeight="1" x14ac:dyDescent="0.25">
      <c r="A32" s="33"/>
      <c r="B32" s="149" t="s">
        <v>139</v>
      </c>
      <c r="C32" s="149"/>
      <c r="D32" s="149"/>
      <c r="E32" s="33"/>
      <c r="F32" s="33"/>
      <c r="G32" s="34"/>
      <c r="H32" s="34"/>
      <c r="I32" s="31">
        <f>I33</f>
        <v>-18.8</v>
      </c>
    </row>
    <row r="33" spans="1:9" s="29" customFormat="1" ht="31.5" customHeight="1" x14ac:dyDescent="0.25">
      <c r="A33" s="33" t="s">
        <v>140</v>
      </c>
      <c r="B33" s="146" t="s">
        <v>195</v>
      </c>
      <c r="C33" s="147"/>
      <c r="D33" s="148"/>
      <c r="E33" s="33" t="s">
        <v>141</v>
      </c>
      <c r="F33" s="65" t="s">
        <v>204</v>
      </c>
      <c r="G33" s="31">
        <f>-18.8*1000</f>
        <v>-18800</v>
      </c>
      <c r="H33" s="35">
        <v>1</v>
      </c>
      <c r="I33" s="31">
        <f>G33/1000</f>
        <v>-18.8</v>
      </c>
    </row>
    <row r="34" spans="1:9" s="29" customFormat="1" ht="39" customHeight="1" x14ac:dyDescent="0.25">
      <c r="A34" s="146" t="s">
        <v>197</v>
      </c>
      <c r="B34" s="147"/>
      <c r="C34" s="147"/>
      <c r="D34" s="147"/>
      <c r="E34" s="147"/>
      <c r="F34" s="147"/>
      <c r="G34" s="147"/>
      <c r="H34" s="148"/>
      <c r="I34" s="31">
        <f>I36</f>
        <v>-6.4</v>
      </c>
    </row>
    <row r="35" spans="1:9" s="29" customFormat="1" ht="27" customHeight="1" x14ac:dyDescent="0.25">
      <c r="A35" s="33"/>
      <c r="B35" s="149" t="s">
        <v>139</v>
      </c>
      <c r="C35" s="149"/>
      <c r="D35" s="149"/>
      <c r="E35" s="33"/>
      <c r="F35" s="33"/>
      <c r="G35" s="34"/>
      <c r="H35" s="34"/>
      <c r="I35" s="31">
        <f>I36</f>
        <v>-6.4</v>
      </c>
    </row>
    <row r="36" spans="1:9" s="29" customFormat="1" ht="31.5" customHeight="1" x14ac:dyDescent="0.25">
      <c r="A36" s="33" t="s">
        <v>140</v>
      </c>
      <c r="B36" s="146" t="s">
        <v>195</v>
      </c>
      <c r="C36" s="147"/>
      <c r="D36" s="148"/>
      <c r="E36" s="33" t="s">
        <v>141</v>
      </c>
      <c r="F36" s="65" t="s">
        <v>204</v>
      </c>
      <c r="G36" s="31">
        <f>-6.4*1000</f>
        <v>-6400</v>
      </c>
      <c r="H36" s="35">
        <v>1</v>
      </c>
      <c r="I36" s="31">
        <f>G36/1000</f>
        <v>-6.4</v>
      </c>
    </row>
  </sheetData>
  <mergeCells count="35">
    <mergeCell ref="B18:D18"/>
    <mergeCell ref="B20:D20"/>
    <mergeCell ref="B21:D21"/>
    <mergeCell ref="A19:H19"/>
    <mergeCell ref="A22:H22"/>
    <mergeCell ref="A13:H13"/>
    <mergeCell ref="B15:D15"/>
    <mergeCell ref="A16:H16"/>
    <mergeCell ref="B17:D17"/>
    <mergeCell ref="B14:D14"/>
    <mergeCell ref="A8:H8"/>
    <mergeCell ref="G2:I2"/>
    <mergeCell ref="G3:I3"/>
    <mergeCell ref="B11:D11"/>
    <mergeCell ref="B12:D12"/>
    <mergeCell ref="A5:I5"/>
    <mergeCell ref="A6:H6"/>
    <mergeCell ref="I6:I7"/>
    <mergeCell ref="B7:D7"/>
    <mergeCell ref="D9:H9"/>
    <mergeCell ref="A10:H10"/>
    <mergeCell ref="B23:D23"/>
    <mergeCell ref="B24:D24"/>
    <mergeCell ref="A25:H25"/>
    <mergeCell ref="B26:D26"/>
    <mergeCell ref="B27:D27"/>
    <mergeCell ref="B33:D33"/>
    <mergeCell ref="A34:H34"/>
    <mergeCell ref="B35:D35"/>
    <mergeCell ref="B36:D36"/>
    <mergeCell ref="A28:H28"/>
    <mergeCell ref="B29:D29"/>
    <mergeCell ref="B30:D30"/>
    <mergeCell ref="A31:H31"/>
    <mergeCell ref="B32:D32"/>
  </mergeCells>
  <pageMargins left="0.24" right="0.16" top="0.2" bottom="0.38"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vt:lpstr>
      <vt:lpstr>2</vt:lpstr>
      <vt:lpstr>3</vt:lpstr>
      <vt:lpstr>4</vt:lpstr>
      <vt:lpstr>5</vt:lpstr>
      <vt:lpstr>'2'!Print_Titles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https://mul.gov.am/tasks/docs/attachment.php?id=490283&amp;fn=havelvacner_1_2_3+%281%29.xlsx&amp;out=1&amp;token=c8ba1693a9025dc734fa</cp:keywords>
</cp:coreProperties>
</file>