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240" yWindow="105" windowWidth="14805" windowHeight="8010"/>
  </bookViews>
  <sheets>
    <sheet name="1" sheetId="1" r:id="rId1"/>
    <sheet name="2" sheetId="4" r:id="rId2"/>
    <sheet name="3-1" sheetId="6" r:id="rId3"/>
    <sheet name="3-2" sheetId="7" r:id="rId4"/>
  </sheets>
  <calcPr calcId="152511"/>
</workbook>
</file>

<file path=xl/calcChain.xml><?xml version="1.0" encoding="utf-8"?>
<calcChain xmlns="http://schemas.openxmlformats.org/spreadsheetml/2006/main">
  <c r="E11" i="7" l="1"/>
  <c r="E71" i="1" l="1"/>
  <c r="E69" i="1" s="1"/>
  <c r="E62" i="1"/>
  <c r="E60" i="1" s="1"/>
  <c r="E51" i="1"/>
  <c r="E49" i="1" s="1"/>
  <c r="E45" i="1"/>
  <c r="E44" i="1" s="1"/>
  <c r="E35" i="1"/>
  <c r="E33" i="1" s="1"/>
  <c r="E29" i="1" l="1"/>
  <c r="E27" i="1" s="1"/>
  <c r="E24" i="1"/>
  <c r="E22" i="1" s="1"/>
  <c r="E18" i="1" l="1"/>
  <c r="E16" i="1" s="1"/>
  <c r="E14" i="1" s="1"/>
  <c r="E12" i="1" s="1"/>
  <c r="E10" i="1" s="1"/>
  <c r="E52" i="4" l="1"/>
  <c r="E51" i="4"/>
  <c r="F37" i="4" l="1"/>
  <c r="G37" i="4"/>
  <c r="E38" i="4"/>
  <c r="E39" i="4"/>
  <c r="E37" i="4" s="1"/>
  <c r="E41" i="4"/>
  <c r="F44" i="4"/>
  <c r="F43" i="4" s="1"/>
  <c r="G44" i="4"/>
  <c r="G43" i="4" s="1"/>
  <c r="E45" i="4"/>
  <c r="E46" i="4"/>
  <c r="F47" i="4"/>
  <c r="G47" i="4"/>
  <c r="E48" i="4"/>
  <c r="E47" i="4" s="1"/>
  <c r="F28" i="4"/>
  <c r="F27" i="4" s="1"/>
  <c r="G28" i="4"/>
  <c r="G27" i="4" s="1"/>
  <c r="E29" i="4"/>
  <c r="E30" i="4"/>
  <c r="E33" i="4"/>
  <c r="E32" i="4"/>
  <c r="E31" i="4"/>
  <c r="E34" i="4"/>
  <c r="G85" i="4"/>
  <c r="G84" i="4" s="1"/>
  <c r="G83" i="4" s="1"/>
  <c r="F85" i="4"/>
  <c r="F84" i="4" s="1"/>
  <c r="F83" i="4" s="1"/>
  <c r="E87" i="4"/>
  <c r="E86" i="4" s="1"/>
  <c r="E88" i="4"/>
  <c r="E89" i="4"/>
  <c r="E92" i="4"/>
  <c r="E91" i="4"/>
  <c r="E90" i="4"/>
  <c r="E93" i="4"/>
  <c r="F60" i="4"/>
  <c r="G60" i="4"/>
  <c r="E61" i="4"/>
  <c r="E62" i="4"/>
  <c r="E63" i="4"/>
  <c r="E64" i="4"/>
  <c r="E65" i="4"/>
  <c r="F68" i="4"/>
  <c r="F67" i="4" s="1"/>
  <c r="G68" i="4"/>
  <c r="G67" i="4" s="1"/>
  <c r="E69" i="4"/>
  <c r="E68" i="4" s="1"/>
  <c r="E67" i="4" s="1"/>
  <c r="F70" i="4"/>
  <c r="G70" i="4"/>
  <c r="E71" i="4"/>
  <c r="E70" i="4" s="1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BM60" i="4"/>
  <c r="BN60" i="4"/>
  <c r="BO60" i="4"/>
  <c r="BP60" i="4"/>
  <c r="BQ60" i="4"/>
  <c r="BR60" i="4"/>
  <c r="BS60" i="4"/>
  <c r="BT60" i="4"/>
  <c r="BU60" i="4"/>
  <c r="BV60" i="4"/>
  <c r="BW60" i="4"/>
  <c r="BX60" i="4"/>
  <c r="BY60" i="4"/>
  <c r="BZ60" i="4"/>
  <c r="CA60" i="4"/>
  <c r="CB60" i="4"/>
  <c r="CC60" i="4"/>
  <c r="CD60" i="4"/>
  <c r="CE60" i="4"/>
  <c r="CF60" i="4"/>
  <c r="CG60" i="4"/>
  <c r="CH60" i="4"/>
  <c r="CI60" i="4"/>
  <c r="CJ60" i="4"/>
  <c r="CK60" i="4"/>
  <c r="CL60" i="4"/>
  <c r="CM60" i="4"/>
  <c r="CN60" i="4"/>
  <c r="CO60" i="4"/>
  <c r="CP60" i="4"/>
  <c r="CQ60" i="4"/>
  <c r="CR60" i="4"/>
  <c r="CS60" i="4"/>
  <c r="CT60" i="4"/>
  <c r="CU60" i="4"/>
  <c r="CV60" i="4"/>
  <c r="CW60" i="4"/>
  <c r="E85" i="4" l="1"/>
  <c r="E84" i="4" s="1"/>
  <c r="E83" i="4" s="1"/>
  <c r="F36" i="4"/>
  <c r="F35" i="4" s="1"/>
  <c r="E44" i="4"/>
  <c r="E43" i="4" s="1"/>
  <c r="E42" i="4"/>
  <c r="E36" i="4" s="1"/>
  <c r="E35" i="4" s="1"/>
  <c r="G42" i="4"/>
  <c r="G36" i="4" s="1"/>
  <c r="G35" i="4" s="1"/>
  <c r="F42" i="4"/>
  <c r="E60" i="4"/>
  <c r="E28" i="4"/>
  <c r="E27" i="4" s="1"/>
  <c r="E66" i="4"/>
  <c r="G66" i="4"/>
  <c r="F66" i="4"/>
  <c r="E26" i="4"/>
  <c r="E25" i="4" s="1"/>
  <c r="E24" i="4" s="1"/>
  <c r="G25" i="4"/>
  <c r="G23" i="4" s="1"/>
  <c r="G22" i="4" s="1"/>
  <c r="G21" i="4" s="1"/>
  <c r="F25" i="4"/>
  <c r="F24" i="4" s="1"/>
  <c r="F59" i="4" l="1"/>
  <c r="F58" i="4" s="1"/>
  <c r="G59" i="4"/>
  <c r="G58" i="4" s="1"/>
  <c r="G11" i="4"/>
  <c r="E59" i="4"/>
  <c r="E58" i="4" s="1"/>
  <c r="F23" i="4"/>
  <c r="F22" i="4" s="1"/>
  <c r="F21" i="4" s="1"/>
  <c r="E23" i="4"/>
  <c r="E22" i="4" s="1"/>
  <c r="E21" i="4" s="1"/>
  <c r="G24" i="4"/>
  <c r="F11" i="4" l="1"/>
  <c r="E11" i="4" s="1"/>
  <c r="F50" i="4"/>
  <c r="F49" i="4" s="1"/>
  <c r="G50" i="4"/>
  <c r="G49" i="4" s="1"/>
  <c r="E56" i="4"/>
  <c r="E55" i="4"/>
  <c r="E54" i="4"/>
  <c r="E57" i="4"/>
  <c r="E53" i="4"/>
  <c r="E50" i="4" l="1"/>
  <c r="E49" i="4" s="1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CE11" i="4"/>
  <c r="CF11" i="4"/>
  <c r="CG11" i="4"/>
  <c r="CH11" i="4"/>
  <c r="CI11" i="4"/>
  <c r="CJ11" i="4"/>
  <c r="CK11" i="4"/>
  <c r="CL11" i="4"/>
  <c r="CM11" i="4"/>
  <c r="CN11" i="4"/>
  <c r="CO11" i="4"/>
  <c r="CP11" i="4"/>
  <c r="CQ11" i="4"/>
  <c r="CR11" i="4"/>
  <c r="CS11" i="4"/>
  <c r="CT11" i="4"/>
  <c r="CU11" i="4"/>
  <c r="CV11" i="4"/>
  <c r="CW11" i="4"/>
  <c r="F74" i="4" l="1"/>
  <c r="F10" i="4" s="1"/>
  <c r="G74" i="4"/>
  <c r="E75" i="4"/>
  <c r="E76" i="4"/>
  <c r="E77" i="4"/>
  <c r="E78" i="4"/>
  <c r="E82" i="4"/>
  <c r="E81" i="4"/>
  <c r="E80" i="4"/>
  <c r="E79" i="4"/>
  <c r="F13" i="4"/>
  <c r="F12" i="4" s="1"/>
  <c r="G13" i="4"/>
  <c r="G12" i="4" s="1"/>
  <c r="E17" i="4"/>
  <c r="E18" i="4"/>
  <c r="E19" i="4"/>
  <c r="E20" i="4"/>
  <c r="E15" i="4"/>
  <c r="E14" i="4" s="1"/>
  <c r="E16" i="4"/>
  <c r="G73" i="4" l="1"/>
  <c r="G72" i="4" s="1"/>
  <c r="G10" i="4"/>
  <c r="E10" i="4"/>
  <c r="E9" i="4" s="1"/>
  <c r="F9" i="4"/>
  <c r="E74" i="4"/>
  <c r="E73" i="4" s="1"/>
  <c r="E72" i="4" s="1"/>
  <c r="F73" i="4"/>
  <c r="F72" i="4" s="1"/>
  <c r="G9" i="4"/>
  <c r="E13" i="4"/>
  <c r="E12" i="4" s="1"/>
  <c r="E8" i="1" l="1"/>
</calcChain>
</file>

<file path=xl/sharedStrings.xml><?xml version="1.0" encoding="utf-8"?>
<sst xmlns="http://schemas.openxmlformats.org/spreadsheetml/2006/main" count="613" uniqueCount="188">
  <si>
    <t xml:space="preserve">                     ----------------- N ----------------- որոշման</t>
  </si>
  <si>
    <t>Դասը</t>
  </si>
  <si>
    <t>Ցուցանիշների փոփոխությունը (ավելացումները նշված են դրական նշանով, իսկ նվազեցումները` փակագծերում)</t>
  </si>
  <si>
    <t>Տարի</t>
  </si>
  <si>
    <t>այդ թվում՝</t>
  </si>
  <si>
    <t>04</t>
  </si>
  <si>
    <t>05</t>
  </si>
  <si>
    <t>01</t>
  </si>
  <si>
    <t>ՀՀ կառավարության 2018 թվականի</t>
  </si>
  <si>
    <t>---------------- N---------------որոշման</t>
  </si>
  <si>
    <t>(հազար դրամ)</t>
  </si>
  <si>
    <t xml:space="preserve"> ՀՀ կառավարության 2018 թվականի</t>
  </si>
  <si>
    <t>Բաժին</t>
  </si>
  <si>
    <t>Խումբ</t>
  </si>
  <si>
    <t>Դաս</t>
  </si>
  <si>
    <t xml:space="preserve">ՎԱՐԿԱՅԻՆ ԾՐԱԳՐԵՐԻ, ԴՐԱՆՔ ԻՐԱԿԱՆԱՑՆՈՂ ՄԱՐՄԻՆՆԵՐԻ ԵՎ ԲՅՈՒՋԵՏԱՅԻՆ ԾԱԽՍԵՐԻ ՏՆՏԵՍԱԳԻՏԱԿԱՆ ԴԱՍԱԿԱՐԳՄԱՆ ՀՈԴՎԱԾՆԵՐԻ ԱՆՎԱՆՈՒՄՆԵՐԸ 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</si>
  <si>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</si>
  <si>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</si>
  <si>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</si>
  <si>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</si>
  <si>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 xml:space="preserve"> ԸՆԴԱՄԵՆԸ ԾՐԱԳՐԵՐՈՎ,
 այդ թվում` </t>
  </si>
  <si>
    <t xml:space="preserve"> - ՈՉ ՖԻՆԱՆՍԱԿԱՆ ԱԿՏԻՎՆԵՐԻ ԳԾՈՎ ԾԱԽՍԵՐ </t>
  </si>
  <si>
    <t>ՈՉ ՖԻՆԱՆՍԱԿԱՆ ԱԿՏԻՎՆԵՐԻ ԳԾՈՎ ԾԱԽՍԵՐ</t>
  </si>
  <si>
    <t>ՄԵՔԵՆԱՆԵՐ ԵՎ ՍԱՐՔԱՎՈՐՈՒՄՆԵՐ, այդ թվում`</t>
  </si>
  <si>
    <t>Այլ մեքենաներ և սարքավորումներ</t>
  </si>
  <si>
    <t>ՇԵՆՔԵՐ ԵՎ ՇԻՆՈՒԹՅՈՒՆՆԵՐ, այդ թվում`</t>
  </si>
  <si>
    <t>Շենքերի և շինությունների կապիտալ վերանորոգում</t>
  </si>
  <si>
    <t xml:space="preserve"> այդ թվում` ՀՀ տրանսպորտի, կապի և տեղեկատվական տեխնոլոգիաների նախարարություն </t>
  </si>
  <si>
    <t xml:space="preserve"> 08. Համաշխարհային բանկի աջակցությամբ իրականացվող Կենսական նշանակության ճանապարհացանցի  բարելավման ծրագիր</t>
  </si>
  <si>
    <t>Հավելված N 1</t>
  </si>
  <si>
    <t>Բա-ժինը</t>
  </si>
  <si>
    <t>Խումբը</t>
  </si>
  <si>
    <t>Բյուջետային ծախսերի գործառնական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</si>
  <si>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ԸՆԴԱՄԵՆԸ</t>
  </si>
  <si>
    <t>ՏՆՏԵՍԱԿԱՆ ՀԱՐԱԲԵՐՈՒԹՅՈՒՆՆԵՐ</t>
  </si>
  <si>
    <t>Տրանսպորտ</t>
  </si>
  <si>
    <t>Ճանապարհային տրանսպորտ</t>
  </si>
  <si>
    <r>
      <rPr>
        <b/>
        <sz val="11"/>
        <rFont val="GHEA Grapalat"/>
        <family val="3"/>
      </rPr>
      <t>այդ թվում՝</t>
    </r>
  </si>
  <si>
    <t>ՀՀ տրանսպորտի, կապի և տեղեկատվական տեխնոլոգիաների նախարարություն</t>
  </si>
  <si>
    <t xml:space="preserve">                   -ի N        -Ն որոշման</t>
  </si>
  <si>
    <t>Ծրագրային դասիչը</t>
  </si>
  <si>
    <t>Քանակական</t>
  </si>
  <si>
    <t>Որակական</t>
  </si>
  <si>
    <t>x</t>
  </si>
  <si>
    <t>Վերջնական արդյունքի նկարագրությունը</t>
  </si>
  <si>
    <t>Ծրագիրը (ծրագրերը), որի (որոնց) շրջանակներում իրականացվում է քաղաքականության միջոցառումը</t>
  </si>
  <si>
    <t>1049. Ճանապարհային ցանցի բարելավման և անվտանգ երթևեկության ապահովման ծառայություններ</t>
  </si>
  <si>
    <t xml:space="preserve">Ճանապարհների վիճակով պայմանավորված վթարների և դժբախտ պատահարների նվազում, ուղևորափոխադրումների և բեռնափոխադրումների ժամանակի կրճատում (միջին արագության բարձրացում), տրանսպորտային ծախսերի կրճատում           </t>
  </si>
  <si>
    <t>Անվանումը՝</t>
  </si>
  <si>
    <t>Նկարագրությունը՝</t>
  </si>
  <si>
    <t>Տվյալ տարվա պետական բյուջեից ակտիվի ձեռքբերման, կառուցման կամ հիմնանորոգման վրա կատարվող ծախսերը (հազար դրամ)</t>
  </si>
  <si>
    <t>Ակտիվի ընդհանուր արժեքը (հազ. դրամ)</t>
  </si>
  <si>
    <t>Տվյալ բյուջետային տարվան նախորդող բյուջետային տարիների ընթացքում ակտիվի վրա կատարված ծախսերը (հազ. դրամ)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</si>
  <si>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</si>
  <si>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</si>
  <si>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
դասիչը</t>
  </si>
  <si>
    <t>Ծրագիրը/քաղաքականության միջոցառումը</t>
  </si>
  <si>
    <t>ծրա-
գիրը</t>
  </si>
  <si>
    <t>միջոցա-
ռումը</t>
  </si>
  <si>
    <t>(բաժին/
խումբ/
դաս)</t>
  </si>
  <si>
    <t>ԾՐԱԳԻՐ</t>
  </si>
  <si>
    <t>Ծրագրի նկարագրությունը</t>
  </si>
  <si>
    <t>Ակտիվի նկարագրությունը</t>
  </si>
  <si>
    <t>Ծրագիրը (ծրագրերը), որին (որոնց) առնչվում է ակտիվը</t>
  </si>
  <si>
    <t xml:space="preserve"> Ճանապարհային ցանցի բարելավման և անվտանգ երթևկության ապահովման ծառայություններ</t>
  </si>
  <si>
    <t>ՀՀ պետական նշանակության ավտոմոբիլային ճանապարհների կառուցում, հիմնանորոգում և պահպանություն</t>
  </si>
  <si>
    <t xml:space="preserve">Ճանապարհների վիճակով պայմանավորված վթարների և դժբախտ պատահարների նվազում, ուղևորափոխադրումների և բեռնափոխադրումների ժամանակի կրճատում (միջին արագության բարձրացում), տրանսպորտային ծախսերի կրճատում   </t>
  </si>
  <si>
    <t>Ոչ ֆինանսական ակտիվների գծով միջոցառումներ</t>
  </si>
  <si>
    <t xml:space="preserve"> 16, Համաշխարհային բանկի աջակցությամբ իրականացվող Կենսական նշանակության ճանապարհացանցի  բարելավման լրացուցիչ  ծրագիր</t>
  </si>
  <si>
    <t>Այլ մեքենաներ ու սարքավորումներ</t>
  </si>
  <si>
    <t>«ՀԱՅԱՍՏԱՆԻ ՀԱՆՐԱՊԵՏՈՒԹՅԱՆ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 ՓՈՓՈԽՈՒԹՅՈՒՆՆԵՐԸ</t>
  </si>
  <si>
    <t>Շենքերի և շինությունների շինարարություն</t>
  </si>
  <si>
    <t>ԱՁ04</t>
  </si>
  <si>
    <t xml:space="preserve">Կենսական նշանակության ճանապարհացանցի բարելավման լրացուցիչ ֆինանսավորման ծրագրի իրականացման շրջանակներում ծառայություններ </t>
  </si>
  <si>
    <t xml:space="preserve">Համաշխարհային բանկի աջակցությամբ իրականացվող կենսական նշանակության ավտոճանապարհների բարեկարգման աշխատանքներ </t>
  </si>
  <si>
    <t>Ծրագրի իրականացման արդյունքում անհարթության IRI  գործակցի միջին թվաքանակը վերականգնվող մարզերում</t>
  </si>
  <si>
    <t xml:space="preserve">ՀԱՅԱՍՏԱՆԻ ՀԱՆՐԱՊԵՏՈՒԹՅԱՆ ԿԱՌԱՎԱՐՈՒԹՅԱՆ 2017 ԹՎԱԿԱՆԻ ԴԵԿՏԵՄԲԵՐԻ 28-Ի N 1717-Ն  ՈՐՈՇՄԱՆ N 11 ՀԱՎԵԼՎԱԾԻ N 12 ԱՂՅՈՒՍԱԿՈՒՄ ԿԱՏԱՐՎՈՂ ՓՈՓՈԽՈՒԹՅՈՒՆՆԵՐԸ ԵՎ ԼՐԱՑՈՒՄՆԵՐԸ
Հայաստանի Հանրապետության տրանսպորտի, կապի և տեղեկատվական տեխնոլոգիաների նախարարություն </t>
  </si>
  <si>
    <t xml:space="preserve">Կենսական նշանակության ճանապարհացանցի բարելավման ծրագրի իրականացման շրջանակներում ծառայություններ </t>
  </si>
  <si>
    <t>ՀՀ 2018թվականի
պետական բյուջե
(հազ. դրամ)</t>
  </si>
  <si>
    <t xml:space="preserve">ՀԱՅԱՍՏԱՆԻ ՀԱՆՐԱՊԵՏՈՒԹՅԱՆ ԿԱՌԱՎԱՐՈՒԹՅԱՆ 2017 ԹՎԱԿԱՆԻ ԴԵԿՏԵՄԲԵՐԻ 28-Ի
 N 1717 -Ն ՈՐՈՇՄԱՆ N 5 ՀԱՎԵԼՎԱԾԻ N 13 ԱՂՅՈՒՍԱԿՈՒՄ ԿԱՏԱՐՎՈՂ ՓՈՓՈԽՈՒԹՅՈՒՆՆԵՐԸ 
</t>
  </si>
  <si>
    <t>ԱՁ03</t>
  </si>
  <si>
    <t>Հավելված N 2</t>
  </si>
  <si>
    <t xml:space="preserve"> 18, Ասիական զարգացման բանկի աջակցությամբ իրականացվող Մ6 Վանաձոր-Ալավերդի-Վրաստանի սահման միջպետական նշանակության ճանապարհի վերականգնման և բարելավման ծրագիր</t>
  </si>
  <si>
    <t xml:space="preserve"> 19,Եվրոպական ներդրումային բանկի աջակցությամբ իրականացվող Մ6 Վանաձոր-Ալավերդի-Վրաստանի սահման միջպետական նշանակության ճանապարհի վերականգնման և բարելավման ծրագիր</t>
  </si>
  <si>
    <t xml:space="preserve"> 12, Ասիական զարգացման բանկի աջակցությամբ իրականացվող Հյուսիս-հարավ տրանսպորտային միջանցքի զարգացման ծրագիր (Տրանշ 3)</t>
  </si>
  <si>
    <t xml:space="preserve"> - ԸՆԹԱՑԻԿ ԾԱԽՍԵՐ </t>
  </si>
  <si>
    <t xml:space="preserve">05. Ասիական զարգացման բանկի աջակցությամբ իրականացվող Հյուսիս-հարավ տրանսպորտային միջանցքի զարգացման ծրագիր (Տրանշ 2) </t>
  </si>
  <si>
    <t>ԸՆԹԱՑԻԿ ԾԱԽՍԵՐ</t>
  </si>
  <si>
    <t>ԱՅԼ ԾԱԽՍԵՐ, այդ թվում`</t>
  </si>
  <si>
    <t>Այլ  ծախսեր</t>
  </si>
  <si>
    <t>ՀԻՄՆԱԿԱՆ ՄԻՋՈՑՆԵՐ, այդ թվում`</t>
  </si>
  <si>
    <r>
      <t xml:space="preserve">10. Վերակառուցման և զարգացման եվրոպական բանկի աջակցությամբ իրականացվող ՀՀ պետական սահմանի </t>
    </r>
    <r>
      <rPr>
        <b/>
        <sz val="9"/>
        <rFont val="Calibri"/>
        <family val="2"/>
      </rPr>
      <t>«</t>
    </r>
    <r>
      <rPr>
        <b/>
        <sz val="9"/>
        <rFont val="GHEA Grapalat"/>
        <family val="3"/>
      </rPr>
      <t>Բագրատաշեն</t>
    </r>
    <r>
      <rPr>
        <b/>
        <sz val="9"/>
        <rFont val="Calibri"/>
        <family val="2"/>
      </rPr>
      <t>»</t>
    </r>
    <r>
      <rPr>
        <b/>
        <sz val="9"/>
        <rFont val="GHEA Grapalat"/>
        <family val="3"/>
      </rPr>
      <t xml:space="preserve"> անցման կետի կամրջի վերակառուցման ծրագիր</t>
    </r>
  </si>
  <si>
    <t>Կապի ծառայություններ</t>
  </si>
  <si>
    <t>Արտասահմանյան գործուղումների գծով ծախսեր</t>
  </si>
  <si>
    <t>Մասնագիտական ծառայություններ</t>
  </si>
  <si>
    <t>12. Ասիական զարգացման բանկի աջակցությամբ իրականացվող Հյուսիս-հարավ տրանսպորտային միջանցքի զարգացման ծրագիր (Տրանշ 3)</t>
  </si>
  <si>
    <t>Գործառնական և բանկային ծառայությունների ծախսեր</t>
  </si>
  <si>
    <t>Գրասենյակային նյութեր և հագուստ</t>
  </si>
  <si>
    <t>Այլ ընթացիկ դրամաշնորհներ</t>
  </si>
  <si>
    <t xml:space="preserve">ԸՆԹԱՑԻԿ ԾԱԽՍԵՐ </t>
  </si>
  <si>
    <t>Կառավարչական  ծառայություններ</t>
  </si>
  <si>
    <t xml:space="preserve"> 18. Ասիական զարգացման բանկի աջակցությամբ իրականացվող Մ6 Վանաձոր-Ալավերդի-Վրաստանի սահման միջպետական նշանակության ճանապարհի վերականգնման և բարելավման ծրագիր</t>
  </si>
  <si>
    <t xml:space="preserve"> 19. Եվրոպական ներդրումային բանկի աջակցությամբ իրականացվող Մ6 Վանաձոր-Ալավերդի-Վրաստանի սահման միջպետական նշանակության ճանապարհի վերականգնման և բարելավման ծրագիր</t>
  </si>
  <si>
    <t>ԴՐԱՄԱՇՆՈՐՀՆԵՐ, այդ թվում`</t>
  </si>
  <si>
    <t>13. Եվրասիական զարգացման բանկի աջակցությամբ իրականացվող Հյուսիս-հարավ տրանսպորտային միջանցքի զարգացման ծրագիր</t>
  </si>
  <si>
    <t>ՀԻՄՆԱԿԱՆ ՄԻՋՈՑՆԵՐ, այդ թվում</t>
  </si>
  <si>
    <t xml:space="preserve"> 16. Համաշխարհային բանկի աջակցությամբ իրականացվող Կենսական նշանակության ճանապարհացանցի բարելավման լրացուցիչ ծրագիր</t>
  </si>
  <si>
    <t>Տրանսպորտային նյութեր</t>
  </si>
  <si>
    <r>
      <t xml:space="preserve">10. Վերակառուցման և զարգացման եվրոպական բանկի աջակցությամբ իրականացվող ՀՀ պետական սահմանի </t>
    </r>
    <r>
      <rPr>
        <b/>
        <i/>
        <u/>
        <sz val="12"/>
        <rFont val="Calibri"/>
        <family val="2"/>
      </rPr>
      <t>«</t>
    </r>
    <r>
      <rPr>
        <b/>
        <i/>
        <u/>
        <sz val="12"/>
        <rFont val="GHEA Grapalat"/>
        <family val="3"/>
      </rPr>
      <t>Բագրատաշեն</t>
    </r>
    <r>
      <rPr>
        <b/>
        <i/>
        <u/>
        <sz val="12"/>
        <rFont val="Calibri"/>
        <family val="2"/>
      </rPr>
      <t>»</t>
    </r>
    <r>
      <rPr>
        <b/>
        <i/>
        <u/>
        <sz val="12"/>
        <rFont val="GHEA Grapalat"/>
        <family val="3"/>
      </rPr>
      <t xml:space="preserve"> անցման կետի կամրջի վերակառուցման ծրագիր</t>
    </r>
  </si>
  <si>
    <t>Այլ ծախսեր</t>
  </si>
  <si>
    <t>Շենքերի ու շինությունների կապիտալ վերանորոգում</t>
  </si>
  <si>
    <t>Շենքերի ու շինությունների շինարարություն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</si>
  <si>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</si>
  <si>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 Քաղաքական միջոցառումներ</t>
  </si>
  <si>
    <t>1.1. Ծառայություններ</t>
  </si>
  <si>
    <t>Մշակված չէ</t>
  </si>
  <si>
    <t>Ժամկետայնություն</t>
  </si>
  <si>
    <t>Մատուցվող ծառայության վրա կատարվող ծախսը  (հազար դրամ)</t>
  </si>
  <si>
    <t>Ծառայություն մատուցողի (մատուցողների) անվանումը</t>
  </si>
  <si>
    <t>Մրցութային ընտրակարգով հաղթող ճանաչված ընկերություններ, &lt;&lt;Տրանսպորտային ծրագրերի իրականացման կազմակերպություն&gt;&gt; ՊՈԱԿ</t>
  </si>
  <si>
    <t>ԱԾ15</t>
  </si>
  <si>
    <t>Կենսական նշանակության ճանապարհների բարելավման  ծրագրի լրացուցիչ ֆինանսավորման ծրագրի իրականացման շրջանակներում ծառայություններ</t>
  </si>
  <si>
    <t>Համաշխարհային բանկի աջակցությամբ իրականացվող կենսական նշանակության ավտոճանապարհների բարելավման նպատակով՝ ճանապարհների վերականգնման նախագծերի մշակման ծառայություններ, ճանապարհների վիճակի տեխնիկական հսկողության և հետավարտական երաշխիքային ժամկետում գտնվող ճանապարհների վիճակի տեխնիկական հսկողության խորհրդատվական ծառայություններ, ծրագրի աուդիտի ծախսեր:</t>
  </si>
  <si>
    <t>Նախագծերի, Խորհրդատվությունների /պայմանագրերի/ քանակը, աուդիտ</t>
  </si>
  <si>
    <t>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համակարգման և  կառավարման ծառայություններ</t>
  </si>
  <si>
    <t>Ասիական զարգացման բանկի աջակցությամբ իրականացվող Մ6 Վանաձոր-Ալավերդի-Վրաստանի սահման միջպետական նշանակության ճանապարհի բարելավման նպատակով ճանապարհների վիճակի տեխնիկական հսկողության խորհրդատվական ծառայություններ, ,ծրագրի աուդիտի և վերահսկողական ծախսեր</t>
  </si>
  <si>
    <t xml:space="preserve">Խորհրդատվությունների (պայմանագրերի) քանակը </t>
  </si>
  <si>
    <t>ԱԾ16</t>
  </si>
  <si>
    <t>ԱԾ17</t>
  </si>
  <si>
    <t>Եվրոպական  ներդրումային բանկի  աջակցությամբ  իրականացվող  Մ6 Վանաձոր-Ալավերդի-Վրաստանի  սահման  միջպետական  նշանակության  ճանապարհի բարելավման  նպատակով ճանապարհների  վիճակի տեխնիկական  հսկողության խորհրդատվական  ծառայություններ, ծրագրի  աուդիտի  և  վերահսկողական  ծախսեր</t>
  </si>
  <si>
    <t>Եվրոպական  ներդրումային բանկի  աջակցությամբ  իրականացվող  Մ6 Վանաձոր-Ալավերդի-Վրաստանի  սահման  միջպետական  նշանակության  ճանապարհի վերականգնման ծրագրի  համակարգման  և  կառավարման  ծառայություններ</t>
  </si>
  <si>
    <t>Խորհրդատվությունների քանակը, աուդիտ</t>
  </si>
  <si>
    <t>ԱԾ18</t>
  </si>
  <si>
    <t>Ասիական զարգացման  բանկի աջակցությամբ իրականացվող ծառայություններ</t>
  </si>
  <si>
    <t>ԱԾ19</t>
  </si>
  <si>
    <t>Վերակառուցման և զարգացման եվրոպական  բանկի աջակցությամբ իրականացվող  ծառայություններ</t>
  </si>
  <si>
    <t>Վերակառուցման և զարգացման եվրոպական բանկի աջակցությամբ իրականացվող  ՀՀ պետական սահմանի &lt;&lt;Բագրատաշեն&gt;&gt; անցման կետի կամրջի վերակառուցման ծրագրի իրականացման ծառայություններ</t>
  </si>
  <si>
    <t>ԱԾ20</t>
  </si>
  <si>
    <t>Ասիական զարգացման բանկի աջակցությամբ իրականացվող ծառայություններ</t>
  </si>
  <si>
    <t xml:space="preserve"> Ասիական զարգացման բանկի աջակցությամբ իրականացվող Հյուսիս-Հարավ ճանապարհային  միջանցքի զարգացման ծրագրի իրականացման նպատակով ճանապարհային երթևեկության անվտանգության բարելավման նպատակով խորհրդատվության տրամադրում: Հատված Թալին-Լանջիկ: 3-րդ Տրանշ /ՊՈԱԿ-ի պահպանման ծախսեր/</t>
  </si>
  <si>
    <t>Խորհրդատվությունների քանակը (Խորհրդատուների, պայմանագրերի, աուդիտի քանակը)</t>
  </si>
  <si>
    <t>ԱԾ21</t>
  </si>
  <si>
    <t>Եվրասիական զարգացման բանկի աջակցությամբ իրականացվող ծառայություններ</t>
  </si>
  <si>
    <t>Եվրասիական զարգացման բանկի աջակցությամբ իրականացվող Հյուսիս-հարավ ճանապարհային միջանցքի զարգացման ծրագրի իրականացման նպատակով Համաձայն Վարկային համաձայնագրի նախագծի ճանապարհային երթևեկության անվտանգության բարելավման նպատակով խորհրդատվության տրամադրում: Հատված Ագարակ-Քաջարան 20 կմ: 4-րդ Տրանշ</t>
  </si>
  <si>
    <t xml:space="preserve">Խորհրդատուների քանակը </t>
  </si>
  <si>
    <t>1.6. Հանրության կողմից օգտագործվող ոչ ֆինանսական ակտիվներ</t>
  </si>
  <si>
    <t>1.6.1 Հանրության կողմից օգտագործվող ոչ ֆինանսական ակտիվներ</t>
  </si>
  <si>
    <t>Կենսական նշանակության ճանապարհացանցի բարելավման լրացուցիչ ֆինանսավորման ծրագրի իրականացման շրջանակներում ծառայություններ</t>
  </si>
  <si>
    <t>Համաշխարհային բանկի աջակցությամբ իրականացվող կենսական նշանակության ավտոճանապարհների բարեկարգման աշխատանքներ</t>
  </si>
  <si>
    <t>Վերականգնվող ավտոճանապարհների երկարությունը /կմ/</t>
  </si>
  <si>
    <t>ԱՁ05</t>
  </si>
  <si>
    <t>Մ6 Վանաձոր-Ալավերդի-Վրաստանի սահման միջպետական նշանակության ճանապարհի կառուցում</t>
  </si>
  <si>
    <t>Մ6 Վանաձոր-Ալավերդի-Վրաստանի սահման միջպետական նշանակության ճանապարհի քայքայված ծածկի վերանորոգում, մաշված ծածկի փոխարինում</t>
  </si>
  <si>
    <t>Ծրագրի իրականցման արդյունքում անհարթության  IRI ցուցանիշի միջին արժեքի փոփոխությունը Մ6 Վանաձոր-Ալավերդի-Վրաստանի սահման միջպետական ճանապարհի վրա ճանապարհի միջին լայնքի ավելացումը ծրագրի արդյունքում</t>
  </si>
  <si>
    <t>ԱՁ06</t>
  </si>
  <si>
    <t>Եվրոպական ներդրումային բանկի աջակցությամբ իրականացվող Մ6 Վանաձոր-Ալավերդի-Վրաստանի սահման միջպետական նշանակության ճանապարհի կառուցում</t>
  </si>
  <si>
    <t>Մ6 Վանաձոր-Ալավերդի-Վրաստանի սահման միջպետական նշանակության ճանապարհի քայքայված ծածկի վերանորոգում, մաշված ծածկի փոխարինում, թունելների վերակառուցում, կամուրջների և ուղեանցների վերակառուցում</t>
  </si>
  <si>
    <t>ԱՁ07</t>
  </si>
  <si>
    <t>Ճանապարհների երթևեկության անվտանգության բարելավմանն ուղղված միջոցառումներ</t>
  </si>
  <si>
    <t>Ասիական զարգացման բանկի աջակցությամբ իրականացվող Հյուսիս-հարավ ճանապարհային  միջանցքի զարգացման ծրագրի իրականացման նպատակով Համաձայն Վարկային համաձայնագրի նախագծի ճանապարհային երթևեկության անվտանգության բարելավմանն ուղղված միջոցառումներ: 2-րդ Տրանշ</t>
  </si>
  <si>
    <t>Աշտարակ-Թալին 29+600կմ - 71+ 500կմ հատվածի կառուցում, /կմ/</t>
  </si>
  <si>
    <t>Ծրագրի իրականցման արդյունքում անհարթության  IRI  գործակցի  միջին արժեքի փոփոխությունը    ճանապարհի վրա</t>
  </si>
  <si>
    <t>Կենսական նշանակության ճանապարհային ցանցի բարելավման ծրագրի իրականացման շրջանակներում ծառայություններ</t>
  </si>
  <si>
    <t>Համաշխարհային բանկի աջակցությամբ իրականացվող Կենսական նշանակության ավտոճանապարհների բարկարգման աշխատանքներ</t>
  </si>
  <si>
    <t>Սարքերի ձեռքբերում  (հաշվիչներ)</t>
  </si>
  <si>
    <t>ԱՁ09</t>
  </si>
  <si>
    <t>Վերակառուցման և զարգացման եվրոպական բանկի աջակցությամբ իրականացվող  ՀՀ պետական սահմանի &lt;&lt;Բագրատաշեն&gt;&gt; անցման կետի կամրջի վերակառուցմանն ուղղված միջոցառումներ</t>
  </si>
  <si>
    <t>Վերականգնվող կամուրջների թիվը</t>
  </si>
  <si>
    <t>Նախագծերի քանակը</t>
  </si>
  <si>
    <t>Սահմանային անցակետի տրանսպորտային թողունակության ավելացում</t>
  </si>
  <si>
    <t>ԱՁ12</t>
  </si>
  <si>
    <t>Ասիական զարգացման բանկի աջակցությամբ իրականացվող Հյուսիս-հարավ ճանապարհային միջանցքի զարգացման ծրագրի իրականացման նպատակով Համաձայն Վարկային համաձայնագրի նախագծի ճանապարհային երթևեկության անվտանգության բարելավմանն ուղղված միջոցառումներ:Տրանշ 3</t>
  </si>
  <si>
    <t>Հատված Թալին-Լանջիկ 71+500 կմ - 90+200կմ կառուցում /կմ/</t>
  </si>
  <si>
    <t>Ծրագրի իրականցման արդյունքում անհարթության  IRI գործակցի  միջին արժեքի փոփոխությունը ճանապարհի վրա</t>
  </si>
  <si>
    <t>ԱՁ11</t>
  </si>
  <si>
    <t>Եվրասիական տնտեսական ընկերակցության հակաճգնաժամային հիմնադրամի աջակցությամբ իրականացվող Հյուսիս-հարավ ճանապարհային միջանցքի զարգացման ծրագրի իրականացման նպատակով ճանապարհային  երթևեկության անվտանգության բարելավմանն ուղղված միջոցառումներ: Հատված Ագարակ-Քաջարան: 4-րդ Տրանշ</t>
  </si>
  <si>
    <t xml:space="preserve">Հողային աշխատանքներ </t>
  </si>
  <si>
    <t>Ծրագրի իրականցման արդյունքում անհարթության  IRI գործակցի միջին արժեքի փոփոխությունը  ճանապարհի վրա</t>
  </si>
  <si>
    <t xml:space="preserve"> Ասիական զարգացման բանկի աջակցությամբ իրականացվող Հյուսիս-Հարավ ճանապարհային միջանցքի զարգացման ծրագրի իրականացման նպատակով Համաձայն Վարկային համաձայնագրի նախագծի ճանապարհային երթևեկության անվտանգության բարելավման նպատակով խորհրդատվության տրամադրում: 2-րդ Տրանշ</t>
  </si>
  <si>
    <t>Քաղաքականության միջոցառումներ. Ծառայություններ</t>
  </si>
  <si>
    <t>Մատուցվող ծառայության  նկարագրությունը</t>
  </si>
  <si>
    <t>Ծառայություն մատուցողի անունը</t>
  </si>
  <si>
    <t>Համաշխարհային բանկի  աջակցությամբ իրականացվող կենսական նշանակության ավտոճանապարհների բարելավման նպատակով՝ հետավարտական երաշխիքային ժամկետում գտնվող ճանապարհների վիճակի տեխնիկական հսկողության խորհրդատվական ծառայություններ, խորհրդատվական այլ ծառայություններ, ծրագրի  աուդիտի   ծախսեր:</t>
  </si>
  <si>
    <t>Ասիական զարգացման բանկի աջակցությամբ իրականացվող Հյուսիս-Հարավ ճանապարհային միջանցքի զարգացման ծրագրի իրականացման նպատակով Համաձայն Վարկային համաձայնագրի նախագծի ճանապարհային երթևեկության անվտանգության բարելավման նպատակով խորհրդատվության տրամադրում: 2-րդ Տրանշ</t>
  </si>
  <si>
    <t xml:space="preserve">ՀԱՅԱՍՏԱՆԻ ՀԱՆՐԱՊԵՏՈՒԹՅԱՆ ԿԱՌԱՎԱՐՈՒԹՅԱՆ 2017 ԹՎԱԿԱՆԻ ԴԵԿՏԵՄԲԵՐԻ 28-Ի N 1717-Ն  ՈՐՈՇՄԱՆ N 11 ՀԱՎԵԼՎԱԾԻ N 11.20 ԱՂՅՈՒՍԱԿՈՒՄ ԿԱՏԱՐՎՈՂ ՓՈՓՈԽՈՒԹՅՈՒՆՆԵՐԸ </t>
  </si>
  <si>
    <t>Աղյուսակ N1</t>
  </si>
  <si>
    <t>Հավելված N3</t>
  </si>
  <si>
    <t>Հավելված N3                                                                                                Աղյուսակ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</si>
</sst>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_);\(#,##0.0\)"/>
    <numFmt numFmtId="165" formatCode="_(* #,##0.0_);_(* \(#,##0.0\);_(* &quot;-&quot;??_);_(@_)"/>
    <numFmt numFmtId="166" formatCode="_(* #,##0.00_);_(* \(#,##0.00\);_(* &quot;-&quot;??_);_(@_)"/>
    <numFmt numFmtId="167" formatCode="_(* #,##0.0_);_(* \(#,##0.0\);_(* &quot;-&quot;?_);_(@_)"/>
    <numFmt numFmtId="168" formatCode="#,##0.0_ ;\-#,##0.0\ "/>
    <numFmt numFmtId="169" formatCode="0.0_);\(0.0\)"/>
    <numFmt numFmtId="170" formatCode="_-* #,##0.0\ _₽_-;\-* #,##0.0\ _₽_-;_-* &quot;-&quot;??\ _₽_-;_-@_-"/>
    <numFmt numFmtId="171" formatCode="0.0"/>
    <numFmt numFmtId="172" formatCode="#,##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HEA Grapalat"/>
      <family val="3"/>
    </font>
    <font>
      <sz val="11"/>
      <color rgb="FFFF0000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sz val="11"/>
      <color theme="1"/>
      <name val="Arial Armenian"/>
      <family val="2"/>
    </font>
    <font>
      <b/>
      <sz val="10"/>
      <color indexed="8"/>
      <name val="GHEA Grapalat"/>
      <family val="3"/>
    </font>
    <font>
      <sz val="9"/>
      <name val="GHEA Grapalat"/>
      <family val="3"/>
    </font>
    <font>
      <sz val="10"/>
      <color indexed="8"/>
      <name val="GHEA Grapalat"/>
      <family val="3"/>
    </font>
    <font>
      <sz val="10"/>
      <name val="Times Armenian"/>
      <family val="1"/>
    </font>
    <font>
      <sz val="11"/>
      <name val="Times Armenian"/>
      <family val="1"/>
    </font>
    <font>
      <sz val="10"/>
      <color indexed="10"/>
      <name val="GHEA Grapalat"/>
      <family val="3"/>
    </font>
    <font>
      <sz val="10"/>
      <name val="Times Armenian"/>
      <family val="1"/>
    </font>
    <font>
      <sz val="10"/>
      <color rgb="FF9C6500"/>
      <name val="Calibri"/>
      <family val="2"/>
      <scheme val="minor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i/>
      <u/>
      <sz val="11"/>
      <name val="GHEA Grapalat"/>
      <family val="3"/>
    </font>
    <font>
      <i/>
      <sz val="12"/>
      <name val="GHEA Grapalat"/>
      <family val="3"/>
    </font>
    <font>
      <sz val="12"/>
      <name val="Arial"/>
      <family val="2"/>
    </font>
    <font>
      <sz val="12"/>
      <color rgb="FF000000"/>
      <name val="GHEA Grapalat"/>
      <family val="3"/>
    </font>
    <font>
      <sz val="11"/>
      <color rgb="FF000000"/>
      <name val="GHEA Grapalat"/>
      <family val="3"/>
    </font>
    <font>
      <sz val="11"/>
      <color theme="1"/>
      <name val="GHEA Grapalat"/>
      <family val="3"/>
    </font>
    <font>
      <u/>
      <sz val="11"/>
      <color rgb="FF000000"/>
      <name val="GHEA Grapalat"/>
      <family val="3"/>
    </font>
    <font>
      <sz val="12"/>
      <name val="Courier New"/>
      <family val="3"/>
    </font>
    <font>
      <sz val="12"/>
      <color rgb="FF000000"/>
      <name val="Courier New"/>
      <family val="3"/>
    </font>
    <font>
      <u/>
      <sz val="10"/>
      <name val="GHEA Grapalat"/>
      <family val="3"/>
    </font>
    <font>
      <i/>
      <sz val="10"/>
      <name val="GHEA Grapalat"/>
      <family val="3"/>
    </font>
    <font>
      <sz val="10"/>
      <color indexed="8"/>
      <name val="MS Sans Serif"/>
      <family val="2"/>
    </font>
    <font>
      <b/>
      <i/>
      <sz val="12"/>
      <name val="GHEA Grapalat"/>
      <family val="3"/>
    </font>
    <font>
      <b/>
      <sz val="9"/>
      <name val="Calibri"/>
      <family val="2"/>
    </font>
    <font>
      <b/>
      <i/>
      <u/>
      <sz val="12"/>
      <name val="GHEA Grapalat"/>
      <family val="3"/>
    </font>
    <font>
      <b/>
      <i/>
      <u/>
      <sz val="12"/>
      <name val="Calibri"/>
      <family val="2"/>
    </font>
    <font>
      <b/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b/>
      <u/>
      <sz val="10"/>
      <color indexed="8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7" fillId="0" borderId="0"/>
    <xf numFmtId="0" fontId="13" fillId="0" borderId="0"/>
    <xf numFmtId="166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7" fillId="3" borderId="0" applyNumberFormat="0" applyBorder="0" applyAlignment="0" applyProtection="0"/>
    <xf numFmtId="0" fontId="14" fillId="0" borderId="0"/>
    <xf numFmtId="0" fontId="18" fillId="0" borderId="0"/>
    <xf numFmtId="166" fontId="7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20" fillId="0" borderId="0"/>
    <xf numFmtId="0" fontId="35" fillId="0" borderId="0"/>
  </cellStyleXfs>
  <cellXfs count="308">
    <xf numFmtId="0" fontId="0" fillId="0" borderId="0" xfId="0"/>
    <xf numFmtId="164" fontId="6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2" applyFont="1" applyFill="1"/>
    <xf numFmtId="0" fontId="11" fillId="0" borderId="0" xfId="2" applyFont="1" applyFill="1"/>
    <xf numFmtId="0" fontId="4" fillId="0" borderId="0" xfId="2" applyFont="1" applyFill="1"/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49" fontId="4" fillId="0" borderId="2" xfId="2" applyNumberFormat="1" applyFont="1" applyFill="1" applyBorder="1" applyAlignment="1">
      <alignment horizontal="center" vertical="top" wrapText="1"/>
    </xf>
    <xf numFmtId="0" fontId="22" fillId="0" borderId="38" xfId="2" applyFont="1" applyFill="1" applyBorder="1" applyAlignment="1">
      <alignment horizontal="center" vertical="top" wrapText="1"/>
    </xf>
    <xf numFmtId="49" fontId="4" fillId="0" borderId="38" xfId="2" applyNumberFormat="1" applyFont="1" applyFill="1" applyBorder="1" applyAlignment="1">
      <alignment horizontal="center" vertical="top" wrapText="1"/>
    </xf>
    <xf numFmtId="0" fontId="4" fillId="0" borderId="39" xfId="2" applyFont="1" applyFill="1" applyBorder="1" applyAlignment="1">
      <alignment horizontal="center" vertical="top" wrapText="1"/>
    </xf>
    <xf numFmtId="0" fontId="4" fillId="0" borderId="39" xfId="2" applyFont="1" applyFill="1" applyBorder="1" applyAlignment="1">
      <alignment vertical="top" wrapText="1"/>
    </xf>
    <xf numFmtId="0" fontId="4" fillId="0" borderId="2" xfId="2" applyFont="1" applyFill="1" applyBorder="1"/>
    <xf numFmtId="0" fontId="5" fillId="0" borderId="2" xfId="2" applyFont="1" applyFill="1" applyBorder="1" applyAlignment="1">
      <alignment horizontal="center" vertical="top" wrapText="1"/>
    </xf>
    <xf numFmtId="0" fontId="5" fillId="0" borderId="39" xfId="2" applyFont="1" applyFill="1" applyBorder="1" applyAlignment="1">
      <alignment horizontal="center" vertical="top" wrapText="1"/>
    </xf>
    <xf numFmtId="0" fontId="25" fillId="0" borderId="39" xfId="2" applyFont="1" applyFill="1" applyBorder="1" applyAlignment="1">
      <alignment horizontal="center" vertical="top" wrapText="1"/>
    </xf>
    <xf numFmtId="168" fontId="5" fillId="0" borderId="2" xfId="1" applyNumberFormat="1" applyFont="1" applyFill="1" applyBorder="1" applyAlignment="1">
      <alignment horizontal="center" vertical="top" wrapText="1"/>
    </xf>
    <xf numFmtId="168" fontId="4" fillId="0" borderId="2" xfId="1" applyNumberFormat="1" applyFont="1" applyFill="1" applyBorder="1" applyAlignment="1">
      <alignment horizontal="center" vertical="top" wrapText="1"/>
    </xf>
    <xf numFmtId="164" fontId="5" fillId="0" borderId="2" xfId="1" applyNumberFormat="1" applyFont="1" applyFill="1" applyBorder="1" applyAlignment="1">
      <alignment horizontal="center" vertical="top" wrapText="1"/>
    </xf>
    <xf numFmtId="164" fontId="4" fillId="0" borderId="2" xfId="1" applyNumberFormat="1" applyFont="1" applyFill="1" applyBorder="1" applyAlignment="1">
      <alignment horizontal="center" vertical="top" wrapText="1"/>
    </xf>
    <xf numFmtId="0" fontId="12" fillId="0" borderId="0" xfId="16" applyFont="1" applyFill="1" applyAlignment="1">
      <alignment vertical="center" wrapText="1"/>
    </xf>
    <xf numFmtId="0" fontId="6" fillId="0" borderId="0" xfId="16" applyFont="1" applyFill="1"/>
    <xf numFmtId="0" fontId="8" fillId="0" borderId="0" xfId="0" applyFont="1" applyAlignment="1">
      <alignment horizontal="right"/>
    </xf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164" fontId="29" fillId="0" borderId="2" xfId="1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5" borderId="2" xfId="0" applyFont="1" applyFill="1" applyBorder="1" applyAlignment="1">
      <alignment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26" fillId="4" borderId="0" xfId="0" applyFont="1" applyFill="1" applyBorder="1" applyAlignment="1">
      <alignment vertical="center" wrapText="1"/>
    </xf>
    <xf numFmtId="0" fontId="30" fillId="2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28" fillId="5" borderId="4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7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2" xfId="0" applyFont="1" applyBorder="1" applyAlignment="1">
      <alignment vertical="center" wrapText="1"/>
    </xf>
    <xf numFmtId="166" fontId="6" fillId="0" borderId="2" xfId="0" applyNumberFormat="1" applyFont="1" applyBorder="1" applyAlignment="1"/>
    <xf numFmtId="164" fontId="5" fillId="2" borderId="0" xfId="0" applyNumberFormat="1" applyFont="1" applyFill="1" applyAlignment="1">
      <alignment horizontal="center" vertical="top" wrapText="1"/>
    </xf>
    <xf numFmtId="0" fontId="24" fillId="0" borderId="2" xfId="3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167" fontId="6" fillId="2" borderId="0" xfId="0" applyNumberFormat="1" applyFont="1" applyFill="1" applyBorder="1"/>
    <xf numFmtId="164" fontId="2" fillId="2" borderId="0" xfId="0" applyNumberFormat="1" applyFont="1" applyFill="1" applyAlignment="1">
      <alignment vertical="center" wrapText="1"/>
    </xf>
    <xf numFmtId="164" fontId="11" fillId="2" borderId="2" xfId="1" applyNumberFormat="1" applyFont="1" applyFill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169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/>
    <xf numFmtId="0" fontId="10" fillId="0" borderId="0" xfId="16" applyFont="1" applyFill="1" applyAlignment="1">
      <alignment horizontal="center" vertical="center" wrapText="1"/>
    </xf>
    <xf numFmtId="0" fontId="6" fillId="0" borderId="48" xfId="0" applyFont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4" fillId="0" borderId="3" xfId="2" applyFont="1" applyFill="1" applyBorder="1" applyAlignment="1">
      <alignment horizontal="center" vertical="top" wrapText="1"/>
    </xf>
    <xf numFmtId="167" fontId="6" fillId="0" borderId="0" xfId="0" applyNumberFormat="1" applyFont="1" applyFill="1" applyBorder="1"/>
    <xf numFmtId="167" fontId="6" fillId="0" borderId="0" xfId="0" applyNumberFormat="1" applyFont="1" applyFill="1" applyBorder="1" applyAlignment="1">
      <alignment vertical="center" wrapText="1"/>
    </xf>
    <xf numFmtId="167" fontId="8" fillId="0" borderId="8" xfId="1" applyNumberFormat="1" applyFont="1" applyFill="1" applyBorder="1" applyAlignment="1">
      <alignment horizontal="center" vertical="center" wrapText="1"/>
    </xf>
    <xf numFmtId="167" fontId="8" fillId="0" borderId="22" xfId="1" applyNumberFormat="1" applyFont="1" applyFill="1" applyBorder="1" applyAlignment="1">
      <alignment horizontal="center" vertical="center" wrapText="1"/>
    </xf>
    <xf numFmtId="167" fontId="8" fillId="0" borderId="67" xfId="1" applyNumberFormat="1" applyFont="1" applyFill="1" applyBorder="1" applyAlignment="1">
      <alignment horizontal="center" vertical="center" wrapText="1"/>
    </xf>
    <xf numFmtId="167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67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67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167" fontId="8" fillId="0" borderId="20" xfId="1" applyNumberFormat="1" applyFont="1" applyFill="1" applyBorder="1" applyAlignment="1">
      <alignment horizontal="center" vertical="center" wrapText="1"/>
    </xf>
    <xf numFmtId="167" fontId="6" fillId="0" borderId="7" xfId="1" applyNumberFormat="1" applyFont="1" applyFill="1" applyBorder="1" applyAlignment="1">
      <alignment horizontal="center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67" fontId="6" fillId="0" borderId="57" xfId="1" applyNumberFormat="1" applyFont="1" applyFill="1" applyBorder="1" applyAlignment="1">
      <alignment horizontal="center" vertical="center" wrapText="1"/>
    </xf>
    <xf numFmtId="167" fontId="6" fillId="0" borderId="55" xfId="1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Border="1"/>
    <xf numFmtId="167" fontId="11" fillId="0" borderId="18" xfId="11" applyNumberFormat="1" applyFont="1" applyFill="1" applyBorder="1" applyAlignment="1">
      <alignment horizontal="left" vertical="center" wrapText="1"/>
    </xf>
    <xf numFmtId="167" fontId="6" fillId="0" borderId="67" xfId="1" applyNumberFormat="1" applyFont="1" applyFill="1" applyBorder="1" applyAlignment="1">
      <alignment horizontal="center" vertical="center" wrapText="1"/>
    </xf>
    <xf numFmtId="167" fontId="11" fillId="0" borderId="1" xfId="11" applyNumberFormat="1" applyFont="1" applyFill="1" applyBorder="1" applyAlignment="1">
      <alignment vertical="center" wrapText="1"/>
    </xf>
    <xf numFmtId="167" fontId="11" fillId="0" borderId="6" xfId="11" applyNumberFormat="1" applyFont="1" applyFill="1" applyBorder="1" applyAlignment="1">
      <alignment horizontal="left" vertical="center" wrapText="1"/>
    </xf>
    <xf numFmtId="167" fontId="11" fillId="0" borderId="9" xfId="11" applyNumberFormat="1" applyFont="1" applyFill="1" applyBorder="1" applyAlignment="1">
      <alignment horizontal="left" vertical="center" wrapText="1"/>
    </xf>
    <xf numFmtId="167" fontId="11" fillId="0" borderId="17" xfId="11" applyNumberFormat="1" applyFont="1" applyFill="1" applyBorder="1" applyAlignment="1">
      <alignment horizontal="left" vertical="center" wrapText="1"/>
    </xf>
    <xf numFmtId="167" fontId="6" fillId="0" borderId="54" xfId="1" applyNumberFormat="1" applyFont="1" applyFill="1" applyBorder="1" applyAlignment="1">
      <alignment horizontal="center" vertical="center" wrapText="1"/>
    </xf>
    <xf numFmtId="167" fontId="6" fillId="0" borderId="68" xfId="1" applyNumberFormat="1" applyFont="1" applyFill="1" applyBorder="1" applyAlignment="1">
      <alignment horizontal="center" vertical="center" wrapText="1"/>
    </xf>
    <xf numFmtId="167" fontId="6" fillId="0" borderId="53" xfId="1" applyNumberFormat="1" applyFont="1" applyFill="1" applyBorder="1" applyAlignment="1">
      <alignment horizontal="center" vertical="center" wrapText="1"/>
    </xf>
    <xf numFmtId="167" fontId="6" fillId="0" borderId="56" xfId="1" applyNumberFormat="1" applyFont="1" applyFill="1" applyBorder="1" applyAlignment="1">
      <alignment horizontal="center" vertical="center" wrapText="1"/>
    </xf>
    <xf numFmtId="167" fontId="6" fillId="0" borderId="58" xfId="1" applyNumberFormat="1" applyFont="1" applyFill="1" applyBorder="1" applyAlignment="1">
      <alignment horizontal="center" vertical="center" wrapText="1"/>
    </xf>
    <xf numFmtId="167" fontId="11" fillId="0" borderId="69" xfId="11" applyNumberFormat="1" applyFont="1" applyFill="1" applyBorder="1" applyAlignment="1">
      <alignment horizontal="left" vertical="center" wrapText="1"/>
    </xf>
    <xf numFmtId="167" fontId="2" fillId="0" borderId="70" xfId="11" applyNumberFormat="1" applyFont="1" applyFill="1" applyBorder="1" applyAlignment="1">
      <alignment vertical="center" wrapText="1"/>
    </xf>
    <xf numFmtId="167" fontId="2" fillId="0" borderId="6" xfId="11" quotePrefix="1" applyNumberFormat="1" applyFont="1" applyFill="1" applyBorder="1" applyAlignment="1">
      <alignment vertical="center" wrapText="1"/>
    </xf>
    <xf numFmtId="167" fontId="2" fillId="0" borderId="9" xfId="11" quotePrefix="1" applyNumberFormat="1" applyFont="1" applyFill="1" applyBorder="1" applyAlignment="1">
      <alignment vertical="center" wrapText="1"/>
    </xf>
    <xf numFmtId="167" fontId="8" fillId="0" borderId="54" xfId="1" applyNumberFormat="1" applyFont="1" applyFill="1" applyBorder="1" applyAlignment="1">
      <alignment horizontal="center" vertical="center" wrapText="1"/>
    </xf>
    <xf numFmtId="167" fontId="8" fillId="0" borderId="68" xfId="1" applyNumberFormat="1" applyFont="1" applyFill="1" applyBorder="1" applyAlignment="1">
      <alignment horizontal="center" vertical="center" wrapText="1"/>
    </xf>
    <xf numFmtId="167" fontId="8" fillId="0" borderId="53" xfId="1" applyNumberFormat="1" applyFont="1" applyFill="1" applyBorder="1" applyAlignment="1">
      <alignment horizontal="center" vertical="center" wrapText="1"/>
    </xf>
    <xf numFmtId="167" fontId="8" fillId="0" borderId="56" xfId="1" applyNumberFormat="1" applyFont="1" applyFill="1" applyBorder="1" applyAlignment="1">
      <alignment horizontal="center" vertical="center" wrapText="1"/>
    </xf>
    <xf numFmtId="0" fontId="6" fillId="0" borderId="48" xfId="0" applyFont="1" applyBorder="1" applyAlignment="1">
      <alignment vertical="center" wrapText="1"/>
    </xf>
    <xf numFmtId="167" fontId="6" fillId="0" borderId="16" xfId="7" applyNumberFormat="1" applyFont="1" applyFill="1" applyBorder="1" applyAlignment="1">
      <alignment horizontal="center" vertical="center" wrapText="1"/>
    </xf>
    <xf numFmtId="167" fontId="6" fillId="0" borderId="2" xfId="7" applyNumberFormat="1" applyFont="1" applyFill="1" applyBorder="1" applyAlignment="1">
      <alignment horizontal="center" vertical="center" wrapText="1"/>
    </xf>
    <xf numFmtId="167" fontId="2" fillId="0" borderId="28" xfId="0" applyNumberFormat="1" applyFont="1" applyFill="1" applyBorder="1" applyAlignment="1">
      <alignment vertical="center" wrapText="1"/>
    </xf>
    <xf numFmtId="167" fontId="6" fillId="0" borderId="5" xfId="1" applyNumberFormat="1" applyFont="1" applyFill="1" applyBorder="1" applyAlignment="1">
      <alignment horizontal="center" vertical="center" wrapText="1"/>
    </xf>
    <xf numFmtId="167" fontId="6" fillId="0" borderId="54" xfId="7" applyNumberFormat="1" applyFont="1" applyFill="1" applyBorder="1" applyAlignment="1">
      <alignment horizontal="center" vertical="center" wrapText="1"/>
    </xf>
    <xf numFmtId="167" fontId="6" fillId="0" borderId="67" xfId="7" applyNumberFormat="1" applyFont="1" applyFill="1" applyBorder="1" applyAlignment="1">
      <alignment horizontal="center" vertical="center" wrapText="1"/>
    </xf>
    <xf numFmtId="167" fontId="6" fillId="0" borderId="68" xfId="7" applyNumberFormat="1" applyFont="1" applyFill="1" applyBorder="1" applyAlignment="1">
      <alignment horizontal="center" vertical="center" wrapText="1"/>
    </xf>
    <xf numFmtId="167" fontId="6" fillId="0" borderId="53" xfId="7" applyNumberFormat="1" applyFont="1" applyFill="1" applyBorder="1" applyAlignment="1">
      <alignment horizontal="center" vertical="center" wrapText="1"/>
    </xf>
    <xf numFmtId="167" fontId="6" fillId="0" borderId="55" xfId="7" applyNumberFormat="1" applyFont="1" applyFill="1" applyBorder="1" applyAlignment="1">
      <alignment horizontal="center" vertical="center" wrapText="1"/>
    </xf>
    <xf numFmtId="167" fontId="6" fillId="2" borderId="54" xfId="7" applyNumberFormat="1" applyFont="1" applyFill="1" applyBorder="1" applyAlignment="1">
      <alignment horizontal="center" vertical="center" wrapText="1"/>
    </xf>
    <xf numFmtId="167" fontId="15" fillId="2" borderId="21" xfId="10" applyNumberFormat="1" applyFont="1" applyFill="1" applyBorder="1" applyAlignment="1">
      <alignment horizontal="center" vertical="center" wrapText="1"/>
    </xf>
    <xf numFmtId="167" fontId="15" fillId="2" borderId="0" xfId="10" applyNumberFormat="1" applyFont="1" applyFill="1" applyBorder="1" applyAlignment="1">
      <alignment horizontal="center" vertical="center" wrapText="1"/>
    </xf>
    <xf numFmtId="167" fontId="15" fillId="2" borderId="22" xfId="10" applyNumberFormat="1" applyFont="1" applyFill="1" applyBorder="1" applyAlignment="1">
      <alignment horizontal="center" vertical="center" wrapText="1"/>
    </xf>
    <xf numFmtId="167" fontId="6" fillId="2" borderId="53" xfId="7" applyNumberFormat="1" applyFont="1" applyFill="1" applyBorder="1" applyAlignment="1">
      <alignment horizontal="center" vertical="center" wrapText="1"/>
    </xf>
    <xf numFmtId="167" fontId="6" fillId="2" borderId="2" xfId="7" applyNumberFormat="1" applyFont="1" applyFill="1" applyBorder="1" applyAlignment="1">
      <alignment horizontal="center" vertical="center" wrapText="1"/>
    </xf>
    <xf numFmtId="167" fontId="6" fillId="2" borderId="55" xfId="7" applyNumberFormat="1" applyFont="1" applyFill="1" applyBorder="1" applyAlignment="1">
      <alignment horizontal="center" vertical="center" wrapText="1"/>
    </xf>
    <xf numFmtId="167" fontId="6" fillId="0" borderId="71" xfId="1" applyNumberFormat="1" applyFont="1" applyFill="1" applyBorder="1" applyAlignment="1">
      <alignment horizontal="center" vertical="center" wrapText="1"/>
    </xf>
    <xf numFmtId="167" fontId="6" fillId="0" borderId="72" xfId="1" applyNumberFormat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167" fontId="8" fillId="0" borderId="23" xfId="1" applyNumberFormat="1" applyFont="1" applyFill="1" applyBorder="1" applyAlignment="1">
      <alignment horizontal="center" vertical="center" wrapText="1"/>
    </xf>
    <xf numFmtId="167" fontId="8" fillId="0" borderId="24" xfId="1" applyNumberFormat="1" applyFont="1" applyFill="1" applyBorder="1" applyAlignment="1">
      <alignment horizontal="center" vertical="center" wrapText="1"/>
    </xf>
    <xf numFmtId="167" fontId="6" fillId="2" borderId="67" xfId="7" applyNumberFormat="1" applyFont="1" applyFill="1" applyBorder="1" applyAlignment="1">
      <alignment horizontal="center" vertical="center" wrapText="1"/>
    </xf>
    <xf numFmtId="167" fontId="6" fillId="2" borderId="68" xfId="7" applyNumberFormat="1" applyFont="1" applyFill="1" applyBorder="1" applyAlignment="1">
      <alignment horizontal="center" vertical="center" wrapText="1"/>
    </xf>
    <xf numFmtId="167" fontId="8" fillId="2" borderId="23" xfId="0" applyNumberFormat="1" applyFont="1" applyFill="1" applyBorder="1" applyAlignment="1" applyProtection="1">
      <alignment horizontal="center" vertical="center" wrapText="1"/>
      <protection locked="0"/>
    </xf>
    <xf numFmtId="167" fontId="8" fillId="2" borderId="20" xfId="0" applyNumberFormat="1" applyFont="1" applyFill="1" applyBorder="1" applyAlignment="1" applyProtection="1">
      <alignment horizontal="center" vertical="center" wrapText="1"/>
      <protection locked="0"/>
    </xf>
    <xf numFmtId="167" fontId="8" fillId="2" borderId="24" xfId="0" applyNumberFormat="1" applyFont="1" applyFill="1" applyBorder="1" applyAlignment="1" applyProtection="1">
      <alignment horizontal="center" vertical="center" wrapText="1"/>
      <protection locked="0"/>
    </xf>
    <xf numFmtId="167" fontId="11" fillId="0" borderId="1" xfId="11" applyNumberFormat="1" applyFont="1" applyFill="1" applyBorder="1" applyAlignment="1">
      <alignment horizontal="left" vertical="center" wrapText="1"/>
    </xf>
    <xf numFmtId="167" fontId="6" fillId="0" borderId="1" xfId="7" applyNumberFormat="1" applyFont="1" applyFill="1" applyBorder="1" applyAlignment="1">
      <alignment horizontal="center" vertical="center" wrapText="1"/>
    </xf>
    <xf numFmtId="167" fontId="6" fillId="0" borderId="71" xfId="7" applyNumberFormat="1" applyFont="1" applyFill="1" applyBorder="1" applyAlignment="1">
      <alignment horizontal="center" vertical="center" wrapText="1"/>
    </xf>
    <xf numFmtId="167" fontId="6" fillId="0" borderId="5" xfId="7" applyNumberFormat="1" applyFont="1" applyFill="1" applyBorder="1" applyAlignment="1">
      <alignment horizontal="center" vertical="center" wrapText="1"/>
    </xf>
    <xf numFmtId="167" fontId="6" fillId="0" borderId="72" xfId="7" applyNumberFormat="1" applyFont="1" applyFill="1" applyBorder="1" applyAlignment="1">
      <alignment horizontal="center" vertical="center" wrapText="1"/>
    </xf>
    <xf numFmtId="167" fontId="8" fillId="2" borderId="23" xfId="7" applyNumberFormat="1" applyFont="1" applyFill="1" applyBorder="1" applyAlignment="1">
      <alignment horizontal="center" vertical="center" wrapText="1"/>
    </xf>
    <xf numFmtId="167" fontId="8" fillId="2" borderId="20" xfId="7" applyNumberFormat="1" applyFont="1" applyFill="1" applyBorder="1" applyAlignment="1">
      <alignment horizontal="center" vertical="center" wrapText="1"/>
    </xf>
    <xf numFmtId="167" fontId="8" fillId="2" borderId="24" xfId="7" applyNumberFormat="1" applyFont="1" applyFill="1" applyBorder="1" applyAlignment="1">
      <alignment horizontal="center" vertical="center" wrapText="1"/>
    </xf>
    <xf numFmtId="167" fontId="6" fillId="2" borderId="71" xfId="7" applyNumberFormat="1" applyFont="1" applyFill="1" applyBorder="1" applyAlignment="1">
      <alignment horizontal="center" vertical="center" wrapText="1"/>
    </xf>
    <xf numFmtId="167" fontId="6" fillId="2" borderId="5" xfId="7" applyNumberFormat="1" applyFont="1" applyFill="1" applyBorder="1" applyAlignment="1">
      <alignment horizontal="center" vertical="center" wrapText="1"/>
    </xf>
    <xf numFmtId="167" fontId="6" fillId="2" borderId="72" xfId="7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top" wrapText="1"/>
    </xf>
    <xf numFmtId="167" fontId="2" fillId="0" borderId="28" xfId="0" applyNumberFormat="1" applyFont="1" applyFill="1" applyBorder="1" applyAlignment="1">
      <alignment horizontal="left" vertical="center" wrapText="1"/>
    </xf>
    <xf numFmtId="167" fontId="2" fillId="0" borderId="52" xfId="0" applyNumberFormat="1" applyFont="1" applyFill="1" applyBorder="1" applyAlignment="1">
      <alignment horizontal="left" vertical="center" wrapText="1"/>
    </xf>
    <xf numFmtId="167" fontId="8" fillId="0" borderId="73" xfId="1" applyNumberFormat="1" applyFont="1" applyFill="1" applyBorder="1" applyAlignment="1">
      <alignment horizontal="center" vertical="center" wrapText="1"/>
    </xf>
    <xf numFmtId="167" fontId="8" fillId="0" borderId="25" xfId="7" applyNumberFormat="1" applyFont="1" applyFill="1" applyBorder="1" applyAlignment="1">
      <alignment horizontal="center" vertical="center" wrapText="1"/>
    </xf>
    <xf numFmtId="167" fontId="8" fillId="0" borderId="19" xfId="7" applyNumberFormat="1" applyFont="1" applyFill="1" applyBorder="1" applyAlignment="1">
      <alignment horizontal="center" vertical="center" wrapText="1"/>
    </xf>
    <xf numFmtId="167" fontId="8" fillId="0" borderId="26" xfId="7" applyNumberFormat="1" applyFont="1" applyFill="1" applyBorder="1" applyAlignment="1">
      <alignment horizontal="center" vertical="center" wrapText="1"/>
    </xf>
    <xf numFmtId="167" fontId="6" fillId="0" borderId="74" xfId="1" applyNumberFormat="1" applyFont="1" applyFill="1" applyBorder="1" applyAlignment="1">
      <alignment horizontal="center" vertical="center" wrapText="1"/>
    </xf>
    <xf numFmtId="167" fontId="6" fillId="0" borderId="75" xfId="1" applyNumberFormat="1" applyFont="1" applyFill="1" applyBorder="1" applyAlignment="1">
      <alignment horizontal="center" vertical="center" wrapText="1"/>
    </xf>
    <xf numFmtId="167" fontId="8" fillId="0" borderId="71" xfId="1" applyNumberFormat="1" applyFont="1" applyFill="1" applyBorder="1" applyAlignment="1">
      <alignment horizontal="center" vertical="center" wrapText="1"/>
    </xf>
    <xf numFmtId="167" fontId="8" fillId="0" borderId="5" xfId="1" applyNumberFormat="1" applyFont="1" applyFill="1" applyBorder="1" applyAlignment="1">
      <alignment horizontal="center" vertical="center" wrapText="1"/>
    </xf>
    <xf numFmtId="167" fontId="8" fillId="0" borderId="72" xfId="1" applyNumberFormat="1" applyFont="1" applyFill="1" applyBorder="1" applyAlignment="1">
      <alignment horizontal="center" vertical="center" wrapText="1"/>
    </xf>
    <xf numFmtId="49" fontId="4" fillId="0" borderId="76" xfId="2" applyNumberFormat="1" applyFont="1" applyFill="1" applyBorder="1" applyAlignment="1">
      <alignment horizontal="center" vertical="top" wrapText="1"/>
    </xf>
    <xf numFmtId="0" fontId="4" fillId="0" borderId="77" xfId="2" applyFont="1" applyFill="1" applyBorder="1" applyAlignment="1">
      <alignment horizontal="center" vertical="top" wrapText="1"/>
    </xf>
    <xf numFmtId="164" fontId="5" fillId="0" borderId="5" xfId="1" applyNumberFormat="1" applyFont="1" applyFill="1" applyBorder="1" applyAlignment="1">
      <alignment horizontal="center" vertical="top" wrapText="1"/>
    </xf>
    <xf numFmtId="0" fontId="4" fillId="0" borderId="2" xfId="3" applyFont="1" applyFill="1" applyBorder="1" applyAlignment="1">
      <alignment horizontal="center" vertical="top" wrapText="1"/>
    </xf>
    <xf numFmtId="0" fontId="4" fillId="0" borderId="2" xfId="3" applyFont="1" applyFill="1" applyBorder="1" applyAlignment="1">
      <alignment horizontal="left" vertical="top" wrapText="1"/>
    </xf>
    <xf numFmtId="0" fontId="5" fillId="0" borderId="2" xfId="3" applyFont="1" applyFill="1" applyBorder="1" applyAlignment="1">
      <alignment horizontal="center" vertical="top" wrapText="1"/>
    </xf>
    <xf numFmtId="0" fontId="38" fillId="0" borderId="2" xfId="3" applyFont="1" applyFill="1" applyBorder="1" applyAlignment="1">
      <alignment horizontal="left" vertical="top" wrapText="1"/>
    </xf>
    <xf numFmtId="168" fontId="4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171" fontId="5" fillId="0" borderId="2" xfId="1" applyNumberFormat="1" applyFont="1" applyFill="1" applyBorder="1" applyAlignment="1">
      <alignment horizontal="center" vertical="top" wrapText="1"/>
    </xf>
    <xf numFmtId="171" fontId="23" fillId="0" borderId="2" xfId="1" applyNumberFormat="1" applyFont="1" applyFill="1" applyBorder="1" applyAlignment="1">
      <alignment horizontal="center" wrapText="1"/>
    </xf>
    <xf numFmtId="171" fontId="4" fillId="0" borderId="2" xfId="1" applyNumberFormat="1" applyFont="1" applyFill="1" applyBorder="1" applyAlignment="1">
      <alignment horizontal="center" wrapText="1"/>
    </xf>
    <xf numFmtId="0" fontId="6" fillId="0" borderId="48" xfId="0" applyFont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8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42" fillId="0" borderId="9" xfId="16" applyFont="1" applyFill="1" applyBorder="1" applyAlignment="1">
      <alignment horizontal="left" vertical="center" wrapText="1"/>
    </xf>
    <xf numFmtId="0" fontId="42" fillId="0" borderId="4" xfId="16" applyFont="1" applyFill="1" applyBorder="1" applyAlignment="1">
      <alignment horizontal="left" vertical="center" wrapText="1"/>
    </xf>
    <xf numFmtId="172" fontId="6" fillId="0" borderId="0" xfId="0" applyNumberFormat="1" applyFont="1"/>
    <xf numFmtId="0" fontId="2" fillId="0" borderId="0" xfId="4" applyFont="1" applyFill="1" applyAlignment="1">
      <alignment horizontal="right"/>
    </xf>
    <xf numFmtId="0" fontId="5" fillId="0" borderId="0" xfId="2" applyFont="1" applyFill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21" fillId="0" borderId="7" xfId="0" applyFont="1" applyBorder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top" wrapText="1"/>
    </xf>
    <xf numFmtId="0" fontId="4" fillId="0" borderId="7" xfId="2" applyFont="1" applyFill="1" applyBorder="1" applyAlignment="1">
      <alignment horizontal="center" vertical="top" wrapText="1"/>
    </xf>
    <xf numFmtId="167" fontId="15" fillId="0" borderId="27" xfId="10" applyNumberFormat="1" applyFont="1" applyFill="1" applyBorder="1" applyAlignment="1">
      <alignment horizontal="center" vertical="center"/>
    </xf>
    <xf numFmtId="167" fontId="15" fillId="0" borderId="29" xfId="10" applyNumberFormat="1" applyFont="1" applyFill="1" applyBorder="1" applyAlignment="1">
      <alignment horizontal="center" vertical="center"/>
    </xf>
    <xf numFmtId="167" fontId="15" fillId="0" borderId="30" xfId="10" applyNumberFormat="1" applyFont="1" applyFill="1" applyBorder="1" applyAlignment="1">
      <alignment horizontal="center" vertical="center"/>
    </xf>
    <xf numFmtId="167" fontId="15" fillId="0" borderId="21" xfId="10" applyNumberFormat="1" applyFont="1" applyFill="1" applyBorder="1" applyAlignment="1">
      <alignment horizontal="center" vertical="center"/>
    </xf>
    <xf numFmtId="167" fontId="15" fillId="0" borderId="0" xfId="10" applyNumberFormat="1" applyFont="1" applyFill="1" applyBorder="1" applyAlignment="1">
      <alignment horizontal="center" vertical="center"/>
    </xf>
    <xf numFmtId="167" fontId="15" fillId="0" borderId="22" xfId="10" applyNumberFormat="1" applyFont="1" applyFill="1" applyBorder="1" applyAlignment="1">
      <alignment horizontal="center" vertical="center"/>
    </xf>
    <xf numFmtId="167" fontId="15" fillId="0" borderId="51" xfId="10" applyNumberFormat="1" applyFont="1" applyFill="1" applyBorder="1" applyAlignment="1">
      <alignment horizontal="center" vertical="center"/>
    </xf>
    <xf numFmtId="167" fontId="15" fillId="0" borderId="52" xfId="10" applyNumberFormat="1" applyFont="1" applyFill="1" applyBorder="1" applyAlignment="1">
      <alignment horizontal="center" vertical="center"/>
    </xf>
    <xf numFmtId="167" fontId="15" fillId="0" borderId="15" xfId="10" applyNumberFormat="1" applyFont="1" applyFill="1" applyBorder="1" applyAlignment="1">
      <alignment horizontal="center" vertical="center"/>
    </xf>
    <xf numFmtId="167" fontId="15" fillId="2" borderId="27" xfId="10" applyNumberFormat="1" applyFont="1" applyFill="1" applyBorder="1" applyAlignment="1">
      <alignment horizontal="center" vertical="center" wrapText="1"/>
    </xf>
    <xf numFmtId="167" fontId="15" fillId="2" borderId="29" xfId="10" applyNumberFormat="1" applyFont="1" applyFill="1" applyBorder="1" applyAlignment="1">
      <alignment horizontal="center" vertical="center" wrapText="1"/>
    </xf>
    <xf numFmtId="167" fontId="15" fillId="2" borderId="30" xfId="10" applyNumberFormat="1" applyFont="1" applyFill="1" applyBorder="1" applyAlignment="1">
      <alignment horizontal="center" vertical="center" wrapText="1"/>
    </xf>
    <xf numFmtId="167" fontId="15" fillId="0" borderId="27" xfId="10" applyNumberFormat="1" applyFont="1" applyFill="1" applyBorder="1" applyAlignment="1">
      <alignment horizontal="center" vertical="center" wrapText="1"/>
    </xf>
    <xf numFmtId="167" fontId="15" fillId="0" borderId="29" xfId="10" applyNumberFormat="1" applyFont="1" applyFill="1" applyBorder="1" applyAlignment="1">
      <alignment horizontal="center" vertical="center" wrapText="1"/>
    </xf>
    <xf numFmtId="167" fontId="15" fillId="0" borderId="30" xfId="10" applyNumberFormat="1" applyFont="1" applyFill="1" applyBorder="1" applyAlignment="1">
      <alignment horizontal="center" vertical="center" wrapText="1"/>
    </xf>
    <xf numFmtId="167" fontId="15" fillId="0" borderId="21" xfId="10" applyNumberFormat="1" applyFont="1" applyFill="1" applyBorder="1" applyAlignment="1">
      <alignment horizontal="center" vertical="center" wrapText="1"/>
    </xf>
    <xf numFmtId="167" fontId="15" fillId="0" borderId="0" xfId="10" applyNumberFormat="1" applyFont="1" applyFill="1" applyBorder="1" applyAlignment="1">
      <alignment horizontal="center" vertical="center" wrapText="1"/>
    </xf>
    <xf numFmtId="167" fontId="15" fillId="0" borderId="22" xfId="10" applyNumberFormat="1" applyFont="1" applyFill="1" applyBorder="1" applyAlignment="1">
      <alignment horizontal="center" vertical="center" wrapText="1"/>
    </xf>
    <xf numFmtId="167" fontId="6" fillId="0" borderId="27" xfId="0" applyNumberFormat="1" applyFont="1" applyFill="1" applyBorder="1" applyAlignment="1">
      <alignment horizontal="center"/>
    </xf>
    <xf numFmtId="167" fontId="6" fillId="0" borderId="29" xfId="0" applyNumberFormat="1" applyFont="1" applyFill="1" applyBorder="1" applyAlignment="1">
      <alignment horizontal="center"/>
    </xf>
    <xf numFmtId="167" fontId="6" fillId="0" borderId="30" xfId="0" applyNumberFormat="1" applyFont="1" applyFill="1" applyBorder="1" applyAlignment="1">
      <alignment horizontal="center"/>
    </xf>
    <xf numFmtId="167" fontId="6" fillId="0" borderId="21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167" fontId="6" fillId="0" borderId="2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top" wrapText="1"/>
    </xf>
    <xf numFmtId="167" fontId="8" fillId="0" borderId="27" xfId="1" applyNumberFormat="1" applyFont="1" applyFill="1" applyBorder="1" applyAlignment="1">
      <alignment horizontal="center" vertical="center" wrapText="1"/>
    </xf>
    <xf numFmtId="167" fontId="8" fillId="0" borderId="21" xfId="1" applyNumberFormat="1" applyFont="1" applyFill="1" applyBorder="1" applyAlignment="1">
      <alignment horizontal="center" vertical="center" wrapText="1"/>
    </xf>
    <xf numFmtId="167" fontId="8" fillId="0" borderId="66" xfId="1" applyNumberFormat="1" applyFont="1" applyFill="1" applyBorder="1" applyAlignment="1">
      <alignment horizontal="center" vertical="center" wrapText="1"/>
    </xf>
    <xf numFmtId="167" fontId="8" fillId="0" borderId="14" xfId="1" applyNumberFormat="1" applyFont="1" applyFill="1" applyBorder="1" applyAlignment="1">
      <alignment horizontal="center" vertical="center" wrapText="1"/>
    </xf>
    <xf numFmtId="167" fontId="6" fillId="0" borderId="31" xfId="0" applyNumberFormat="1" applyFont="1" applyFill="1" applyBorder="1" applyAlignment="1">
      <alignment horizontal="center" vertical="center" textRotation="90" wrapText="1"/>
    </xf>
    <xf numFmtId="167" fontId="6" fillId="0" borderId="32" xfId="0" applyNumberFormat="1" applyFont="1" applyFill="1" applyBorder="1" applyAlignment="1">
      <alignment horizontal="center" vertical="center" textRotation="90" wrapText="1"/>
    </xf>
    <xf numFmtId="167" fontId="6" fillId="0" borderId="25" xfId="0" applyNumberFormat="1" applyFont="1" applyFill="1" applyBorder="1" applyAlignment="1">
      <alignment horizontal="center" vertical="center" textRotation="90" wrapText="1"/>
    </xf>
    <xf numFmtId="167" fontId="6" fillId="0" borderId="33" xfId="0" applyNumberFormat="1" applyFont="1" applyFill="1" applyBorder="1" applyAlignment="1">
      <alignment horizontal="center" vertical="center" textRotation="90" wrapText="1"/>
    </xf>
    <xf numFmtId="167" fontId="6" fillId="0" borderId="8" xfId="0" applyNumberFormat="1" applyFont="1" applyFill="1" applyBorder="1" applyAlignment="1">
      <alignment horizontal="center" vertical="center" textRotation="90" wrapText="1"/>
    </xf>
    <xf numFmtId="167" fontId="6" fillId="0" borderId="19" xfId="0" applyNumberFormat="1" applyFont="1" applyFill="1" applyBorder="1" applyAlignment="1">
      <alignment horizontal="center" vertical="center" textRotation="90" wrapText="1"/>
    </xf>
    <xf numFmtId="167" fontId="6" fillId="0" borderId="34" xfId="0" applyNumberFormat="1" applyFont="1" applyFill="1" applyBorder="1" applyAlignment="1">
      <alignment horizontal="center" vertical="center" textRotation="90" wrapText="1"/>
    </xf>
    <xf numFmtId="167" fontId="6" fillId="0" borderId="35" xfId="0" applyNumberFormat="1" applyFont="1" applyFill="1" applyBorder="1" applyAlignment="1">
      <alignment horizontal="center" vertical="center" textRotation="90" wrapText="1"/>
    </xf>
    <xf numFmtId="167" fontId="6" fillId="0" borderId="26" xfId="0" applyNumberFormat="1" applyFont="1" applyFill="1" applyBorder="1" applyAlignment="1">
      <alignment horizontal="center" vertical="center" textRotation="90" wrapText="1"/>
    </xf>
    <xf numFmtId="167" fontId="2" fillId="0" borderId="30" xfId="0" applyNumberFormat="1" applyFont="1" applyFill="1" applyBorder="1" applyAlignment="1">
      <alignment horizontal="center" vertical="center" wrapText="1"/>
    </xf>
    <xf numFmtId="167" fontId="2" fillId="0" borderId="22" xfId="0" applyNumberFormat="1" applyFont="1" applyFill="1" applyBorder="1" applyAlignment="1">
      <alignment horizontal="center" vertical="center" wrapText="1"/>
    </xf>
    <xf numFmtId="167" fontId="2" fillId="0" borderId="15" xfId="0" applyNumberFormat="1" applyFont="1" applyFill="1" applyBorder="1" applyAlignment="1">
      <alignment horizontal="center" vertical="center" wrapText="1"/>
    </xf>
    <xf numFmtId="167" fontId="36" fillId="0" borderId="65" xfId="1" applyNumberFormat="1" applyFont="1" applyFill="1" applyBorder="1" applyAlignment="1">
      <alignment horizontal="center" vertical="center" wrapText="1"/>
    </xf>
    <xf numFmtId="167" fontId="36" fillId="0" borderId="28" xfId="1" applyNumberFormat="1" applyFont="1" applyFill="1" applyBorder="1" applyAlignment="1">
      <alignment horizontal="center" vertical="center" wrapText="1"/>
    </xf>
    <xf numFmtId="167" fontId="36" fillId="0" borderId="13" xfId="1" applyNumberFormat="1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left" vertical="center" wrapText="1"/>
    </xf>
    <xf numFmtId="0" fontId="34" fillId="0" borderId="4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8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37" xfId="0" applyFont="1" applyBorder="1" applyAlignment="1">
      <alignment horizontal="left" vertical="center" wrapText="1"/>
    </xf>
    <xf numFmtId="0" fontId="10" fillId="0" borderId="0" xfId="16" applyFont="1" applyFill="1" applyAlignment="1">
      <alignment horizontal="center" vertical="center" wrapText="1"/>
    </xf>
    <xf numFmtId="0" fontId="40" fillId="0" borderId="36" xfId="16" applyFont="1" applyFill="1" applyBorder="1" applyAlignment="1">
      <alignment horizontal="left" vertical="center" wrapText="1"/>
    </xf>
    <xf numFmtId="0" fontId="40" fillId="0" borderId="0" xfId="16" applyFont="1" applyFill="1" applyBorder="1" applyAlignment="1">
      <alignment horizontal="left" vertical="center" wrapText="1"/>
    </xf>
    <xf numFmtId="0" fontId="40" fillId="0" borderId="37" xfId="16" applyFont="1" applyFill="1" applyBorder="1" applyAlignment="1">
      <alignment horizontal="left" vertical="center" wrapText="1"/>
    </xf>
    <xf numFmtId="0" fontId="41" fillId="0" borderId="36" xfId="16" applyFont="1" applyFill="1" applyBorder="1" applyAlignment="1">
      <alignment horizontal="left" vertical="center" wrapText="1"/>
    </xf>
    <xf numFmtId="0" fontId="41" fillId="0" borderId="0" xfId="16" applyFont="1" applyFill="1" applyBorder="1" applyAlignment="1">
      <alignment horizontal="left" vertical="center" wrapText="1"/>
    </xf>
    <xf numFmtId="0" fontId="41" fillId="0" borderId="37" xfId="16" applyFont="1" applyFill="1" applyBorder="1" applyAlignment="1">
      <alignment horizontal="left" vertical="center" wrapText="1"/>
    </xf>
    <xf numFmtId="0" fontId="42" fillId="0" borderId="4" xfId="16" applyFont="1" applyFill="1" applyBorder="1" applyAlignment="1">
      <alignment horizontal="left" vertical="center" wrapText="1"/>
    </xf>
    <xf numFmtId="0" fontId="42" fillId="0" borderId="9" xfId="16" applyFont="1" applyFill="1" applyBorder="1" applyAlignment="1">
      <alignment horizontal="left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64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4" fillId="7" borderId="5" xfId="0" applyNumberFormat="1" applyFont="1" applyFill="1" applyBorder="1" applyAlignment="1">
      <alignment horizontal="center" vertical="center" wrapText="1"/>
    </xf>
    <xf numFmtId="165" fontId="4" fillId="7" borderId="8" xfId="0" applyNumberFormat="1" applyFont="1" applyFill="1" applyBorder="1" applyAlignment="1">
      <alignment horizontal="center" vertical="center" wrapText="1"/>
    </xf>
    <xf numFmtId="165" fontId="4" fillId="7" borderId="7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0" fontId="4" fillId="2" borderId="5" xfId="1" applyNumberFormat="1" applyFont="1" applyFill="1" applyBorder="1" applyAlignment="1">
      <alignment horizontal="center" vertical="top" wrapText="1"/>
    </xf>
    <xf numFmtId="170" fontId="4" fillId="2" borderId="8" xfId="1" applyNumberFormat="1" applyFont="1" applyFill="1" applyBorder="1" applyAlignment="1">
      <alignment horizontal="center" vertical="top" wrapText="1"/>
    </xf>
    <xf numFmtId="170" fontId="4" fillId="2" borderId="7" xfId="1" applyNumberFormat="1" applyFont="1" applyFill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center" wrapText="1"/>
    </xf>
  </cellXfs>
  <cellStyles count="18">
    <cellStyle name="Comma" xfId="1" builtinId="3"/>
    <cellStyle name="Comma 2" xfId="8"/>
    <cellStyle name="Comma 2 2" xfId="14"/>
    <cellStyle name="Comma 3" xfId="9"/>
    <cellStyle name="Normal" xfId="0" builtinId="0"/>
    <cellStyle name="Normal 2" xfId="2"/>
    <cellStyle name="Normal 3" xfId="15"/>
    <cellStyle name="Normal 4" xfId="5"/>
    <cellStyle name="Normal_Book2" xfId="11"/>
    <cellStyle name="Normal_Shushan" xfId="16"/>
    <cellStyle name="Style 1" xfId="17"/>
    <cellStyle name="Нейтральный 2" xfId="10"/>
    <cellStyle name="Обычный 2" xfId="3"/>
    <cellStyle name="Обычный 3" xfId="4"/>
    <cellStyle name="Обычный 4" xfId="6"/>
    <cellStyle name="Обычный 5" xfId="12"/>
    <cellStyle name="Финансовый 2" xfId="7"/>
    <cellStyle name="Финансовый 3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view="pageBreakPreview" topLeftCell="A4" zoomScale="93" zoomScaleNormal="100" zoomScaleSheetLayoutView="93" workbookViewId="0">
      <selection activeCell="D19" sqref="D19"/>
    </sheetView>
  </sheetViews>
  <sheetFormatPr defaultRowHeight="16.5" x14ac:dyDescent="0.3"/>
  <cols>
    <col min="1" max="2" width="7.28515625" style="5" customWidth="1"/>
    <col min="3" max="3" width="8.85546875" style="5" customWidth="1"/>
    <col min="4" max="4" width="42.85546875" style="6" customWidth="1"/>
    <col min="5" max="5" width="37.140625" style="5" customWidth="1"/>
    <col min="6" max="6" width="9.140625" style="5"/>
    <col min="7" max="7" width="11.7109375" style="5" bestFit="1" customWidth="1"/>
    <col min="8" max="256" width="9.140625" style="5"/>
    <col min="257" max="259" width="8.85546875" style="5" customWidth="1"/>
    <col min="260" max="260" width="39.42578125" style="5" customWidth="1"/>
    <col min="261" max="261" width="28.28515625" style="5" customWidth="1"/>
    <col min="262" max="262" width="9.140625" style="5"/>
    <col min="263" max="263" width="11.7109375" style="5" bestFit="1" customWidth="1"/>
    <col min="264" max="512" width="9.140625" style="5"/>
    <col min="513" max="515" width="8.85546875" style="5" customWidth="1"/>
    <col min="516" max="516" width="39.42578125" style="5" customWidth="1"/>
    <col min="517" max="517" width="28.28515625" style="5" customWidth="1"/>
    <col min="518" max="518" width="9.140625" style="5"/>
    <col min="519" max="519" width="11.7109375" style="5" bestFit="1" customWidth="1"/>
    <col min="520" max="768" width="9.140625" style="5"/>
    <col min="769" max="771" width="8.85546875" style="5" customWidth="1"/>
    <col min="772" max="772" width="39.42578125" style="5" customWidth="1"/>
    <col min="773" max="773" width="28.28515625" style="5" customWidth="1"/>
    <col min="774" max="774" width="9.140625" style="5"/>
    <col min="775" max="775" width="11.7109375" style="5" bestFit="1" customWidth="1"/>
    <col min="776" max="1024" width="9.140625" style="5"/>
    <col min="1025" max="1027" width="8.85546875" style="5" customWidth="1"/>
    <col min="1028" max="1028" width="39.42578125" style="5" customWidth="1"/>
    <col min="1029" max="1029" width="28.28515625" style="5" customWidth="1"/>
    <col min="1030" max="1030" width="9.140625" style="5"/>
    <col min="1031" max="1031" width="11.7109375" style="5" bestFit="1" customWidth="1"/>
    <col min="1032" max="1280" width="9.140625" style="5"/>
    <col min="1281" max="1283" width="8.85546875" style="5" customWidth="1"/>
    <col min="1284" max="1284" width="39.42578125" style="5" customWidth="1"/>
    <col min="1285" max="1285" width="28.28515625" style="5" customWidth="1"/>
    <col min="1286" max="1286" width="9.140625" style="5"/>
    <col min="1287" max="1287" width="11.7109375" style="5" bestFit="1" customWidth="1"/>
    <col min="1288" max="1536" width="9.140625" style="5"/>
    <col min="1537" max="1539" width="8.85546875" style="5" customWidth="1"/>
    <col min="1540" max="1540" width="39.42578125" style="5" customWidth="1"/>
    <col min="1541" max="1541" width="28.28515625" style="5" customWidth="1"/>
    <col min="1542" max="1542" width="9.140625" style="5"/>
    <col min="1543" max="1543" width="11.7109375" style="5" bestFit="1" customWidth="1"/>
    <col min="1544" max="1792" width="9.140625" style="5"/>
    <col min="1793" max="1795" width="8.85546875" style="5" customWidth="1"/>
    <col min="1796" max="1796" width="39.42578125" style="5" customWidth="1"/>
    <col min="1797" max="1797" width="28.28515625" style="5" customWidth="1"/>
    <col min="1798" max="1798" width="9.140625" style="5"/>
    <col min="1799" max="1799" width="11.7109375" style="5" bestFit="1" customWidth="1"/>
    <col min="1800" max="2048" width="9.140625" style="5"/>
    <col min="2049" max="2051" width="8.85546875" style="5" customWidth="1"/>
    <col min="2052" max="2052" width="39.42578125" style="5" customWidth="1"/>
    <col min="2053" max="2053" width="28.28515625" style="5" customWidth="1"/>
    <col min="2054" max="2054" width="9.140625" style="5"/>
    <col min="2055" max="2055" width="11.7109375" style="5" bestFit="1" customWidth="1"/>
    <col min="2056" max="2304" width="9.140625" style="5"/>
    <col min="2305" max="2307" width="8.85546875" style="5" customWidth="1"/>
    <col min="2308" max="2308" width="39.42578125" style="5" customWidth="1"/>
    <col min="2309" max="2309" width="28.28515625" style="5" customWidth="1"/>
    <col min="2310" max="2310" width="9.140625" style="5"/>
    <col min="2311" max="2311" width="11.7109375" style="5" bestFit="1" customWidth="1"/>
    <col min="2312" max="2560" width="9.140625" style="5"/>
    <col min="2561" max="2563" width="8.85546875" style="5" customWidth="1"/>
    <col min="2564" max="2564" width="39.42578125" style="5" customWidth="1"/>
    <col min="2565" max="2565" width="28.28515625" style="5" customWidth="1"/>
    <col min="2566" max="2566" width="9.140625" style="5"/>
    <col min="2567" max="2567" width="11.7109375" style="5" bestFit="1" customWidth="1"/>
    <col min="2568" max="2816" width="9.140625" style="5"/>
    <col min="2817" max="2819" width="8.85546875" style="5" customWidth="1"/>
    <col min="2820" max="2820" width="39.42578125" style="5" customWidth="1"/>
    <col min="2821" max="2821" width="28.28515625" style="5" customWidth="1"/>
    <col min="2822" max="2822" width="9.140625" style="5"/>
    <col min="2823" max="2823" width="11.7109375" style="5" bestFit="1" customWidth="1"/>
    <col min="2824" max="3072" width="9.140625" style="5"/>
    <col min="3073" max="3075" width="8.85546875" style="5" customWidth="1"/>
    <col min="3076" max="3076" width="39.42578125" style="5" customWidth="1"/>
    <col min="3077" max="3077" width="28.28515625" style="5" customWidth="1"/>
    <col min="3078" max="3078" width="9.140625" style="5"/>
    <col min="3079" max="3079" width="11.7109375" style="5" bestFit="1" customWidth="1"/>
    <col min="3080" max="3328" width="9.140625" style="5"/>
    <col min="3329" max="3331" width="8.85546875" style="5" customWidth="1"/>
    <col min="3332" max="3332" width="39.42578125" style="5" customWidth="1"/>
    <col min="3333" max="3333" width="28.28515625" style="5" customWidth="1"/>
    <col min="3334" max="3334" width="9.140625" style="5"/>
    <col min="3335" max="3335" width="11.7109375" style="5" bestFit="1" customWidth="1"/>
    <col min="3336" max="3584" width="9.140625" style="5"/>
    <col min="3585" max="3587" width="8.85546875" style="5" customWidth="1"/>
    <col min="3588" max="3588" width="39.42578125" style="5" customWidth="1"/>
    <col min="3589" max="3589" width="28.28515625" style="5" customWidth="1"/>
    <col min="3590" max="3590" width="9.140625" style="5"/>
    <col min="3591" max="3591" width="11.7109375" style="5" bestFit="1" customWidth="1"/>
    <col min="3592" max="3840" width="9.140625" style="5"/>
    <col min="3841" max="3843" width="8.85546875" style="5" customWidth="1"/>
    <col min="3844" max="3844" width="39.42578125" style="5" customWidth="1"/>
    <col min="3845" max="3845" width="28.28515625" style="5" customWidth="1"/>
    <col min="3846" max="3846" width="9.140625" style="5"/>
    <col min="3847" max="3847" width="11.7109375" style="5" bestFit="1" customWidth="1"/>
    <col min="3848" max="4096" width="9.140625" style="5"/>
    <col min="4097" max="4099" width="8.85546875" style="5" customWidth="1"/>
    <col min="4100" max="4100" width="39.42578125" style="5" customWidth="1"/>
    <col min="4101" max="4101" width="28.28515625" style="5" customWidth="1"/>
    <col min="4102" max="4102" width="9.140625" style="5"/>
    <col min="4103" max="4103" width="11.7109375" style="5" bestFit="1" customWidth="1"/>
    <col min="4104" max="4352" width="9.140625" style="5"/>
    <col min="4353" max="4355" width="8.85546875" style="5" customWidth="1"/>
    <col min="4356" max="4356" width="39.42578125" style="5" customWidth="1"/>
    <col min="4357" max="4357" width="28.28515625" style="5" customWidth="1"/>
    <col min="4358" max="4358" width="9.140625" style="5"/>
    <col min="4359" max="4359" width="11.7109375" style="5" bestFit="1" customWidth="1"/>
    <col min="4360" max="4608" width="9.140625" style="5"/>
    <col min="4609" max="4611" width="8.85546875" style="5" customWidth="1"/>
    <col min="4612" max="4612" width="39.42578125" style="5" customWidth="1"/>
    <col min="4613" max="4613" width="28.28515625" style="5" customWidth="1"/>
    <col min="4614" max="4614" width="9.140625" style="5"/>
    <col min="4615" max="4615" width="11.7109375" style="5" bestFit="1" customWidth="1"/>
    <col min="4616" max="4864" width="9.140625" style="5"/>
    <col min="4865" max="4867" width="8.85546875" style="5" customWidth="1"/>
    <col min="4868" max="4868" width="39.42578125" style="5" customWidth="1"/>
    <col min="4869" max="4869" width="28.28515625" style="5" customWidth="1"/>
    <col min="4870" max="4870" width="9.140625" style="5"/>
    <col min="4871" max="4871" width="11.7109375" style="5" bestFit="1" customWidth="1"/>
    <col min="4872" max="5120" width="9.140625" style="5"/>
    <col min="5121" max="5123" width="8.85546875" style="5" customWidth="1"/>
    <col min="5124" max="5124" width="39.42578125" style="5" customWidth="1"/>
    <col min="5125" max="5125" width="28.28515625" style="5" customWidth="1"/>
    <col min="5126" max="5126" width="9.140625" style="5"/>
    <col min="5127" max="5127" width="11.7109375" style="5" bestFit="1" customWidth="1"/>
    <col min="5128" max="5376" width="9.140625" style="5"/>
    <col min="5377" max="5379" width="8.85546875" style="5" customWidth="1"/>
    <col min="5380" max="5380" width="39.42578125" style="5" customWidth="1"/>
    <col min="5381" max="5381" width="28.28515625" style="5" customWidth="1"/>
    <col min="5382" max="5382" width="9.140625" style="5"/>
    <col min="5383" max="5383" width="11.7109375" style="5" bestFit="1" customWidth="1"/>
    <col min="5384" max="5632" width="9.140625" style="5"/>
    <col min="5633" max="5635" width="8.85546875" style="5" customWidth="1"/>
    <col min="5636" max="5636" width="39.42578125" style="5" customWidth="1"/>
    <col min="5637" max="5637" width="28.28515625" style="5" customWidth="1"/>
    <col min="5638" max="5638" width="9.140625" style="5"/>
    <col min="5639" max="5639" width="11.7109375" style="5" bestFit="1" customWidth="1"/>
    <col min="5640" max="5888" width="9.140625" style="5"/>
    <col min="5889" max="5891" width="8.85546875" style="5" customWidth="1"/>
    <col min="5892" max="5892" width="39.42578125" style="5" customWidth="1"/>
    <col min="5893" max="5893" width="28.28515625" style="5" customWidth="1"/>
    <col min="5894" max="5894" width="9.140625" style="5"/>
    <col min="5895" max="5895" width="11.7109375" style="5" bestFit="1" customWidth="1"/>
    <col min="5896" max="6144" width="9.140625" style="5"/>
    <col min="6145" max="6147" width="8.85546875" style="5" customWidth="1"/>
    <col min="6148" max="6148" width="39.42578125" style="5" customWidth="1"/>
    <col min="6149" max="6149" width="28.28515625" style="5" customWidth="1"/>
    <col min="6150" max="6150" width="9.140625" style="5"/>
    <col min="6151" max="6151" width="11.7109375" style="5" bestFit="1" customWidth="1"/>
    <col min="6152" max="6400" width="9.140625" style="5"/>
    <col min="6401" max="6403" width="8.85546875" style="5" customWidth="1"/>
    <col min="6404" max="6404" width="39.42578125" style="5" customWidth="1"/>
    <col min="6405" max="6405" width="28.28515625" style="5" customWidth="1"/>
    <col min="6406" max="6406" width="9.140625" style="5"/>
    <col min="6407" max="6407" width="11.7109375" style="5" bestFit="1" customWidth="1"/>
    <col min="6408" max="6656" width="9.140625" style="5"/>
    <col min="6657" max="6659" width="8.85546875" style="5" customWidth="1"/>
    <col min="6660" max="6660" width="39.42578125" style="5" customWidth="1"/>
    <col min="6661" max="6661" width="28.28515625" style="5" customWidth="1"/>
    <col min="6662" max="6662" width="9.140625" style="5"/>
    <col min="6663" max="6663" width="11.7109375" style="5" bestFit="1" customWidth="1"/>
    <col min="6664" max="6912" width="9.140625" style="5"/>
    <col min="6913" max="6915" width="8.85546875" style="5" customWidth="1"/>
    <col min="6916" max="6916" width="39.42578125" style="5" customWidth="1"/>
    <col min="6917" max="6917" width="28.28515625" style="5" customWidth="1"/>
    <col min="6918" max="6918" width="9.140625" style="5"/>
    <col min="6919" max="6919" width="11.7109375" style="5" bestFit="1" customWidth="1"/>
    <col min="6920" max="7168" width="9.140625" style="5"/>
    <col min="7169" max="7171" width="8.85546875" style="5" customWidth="1"/>
    <col min="7172" max="7172" width="39.42578125" style="5" customWidth="1"/>
    <col min="7173" max="7173" width="28.28515625" style="5" customWidth="1"/>
    <col min="7174" max="7174" width="9.140625" style="5"/>
    <col min="7175" max="7175" width="11.7109375" style="5" bestFit="1" customWidth="1"/>
    <col min="7176" max="7424" width="9.140625" style="5"/>
    <col min="7425" max="7427" width="8.85546875" style="5" customWidth="1"/>
    <col min="7428" max="7428" width="39.42578125" style="5" customWidth="1"/>
    <col min="7429" max="7429" width="28.28515625" style="5" customWidth="1"/>
    <col min="7430" max="7430" width="9.140625" style="5"/>
    <col min="7431" max="7431" width="11.7109375" style="5" bestFit="1" customWidth="1"/>
    <col min="7432" max="7680" width="9.140625" style="5"/>
    <col min="7681" max="7683" width="8.85546875" style="5" customWidth="1"/>
    <col min="7684" max="7684" width="39.42578125" style="5" customWidth="1"/>
    <col min="7685" max="7685" width="28.28515625" style="5" customWidth="1"/>
    <col min="7686" max="7686" width="9.140625" style="5"/>
    <col min="7687" max="7687" width="11.7109375" style="5" bestFit="1" customWidth="1"/>
    <col min="7688" max="7936" width="9.140625" style="5"/>
    <col min="7937" max="7939" width="8.85546875" style="5" customWidth="1"/>
    <col min="7940" max="7940" width="39.42578125" style="5" customWidth="1"/>
    <col min="7941" max="7941" width="28.28515625" style="5" customWidth="1"/>
    <col min="7942" max="7942" width="9.140625" style="5"/>
    <col min="7943" max="7943" width="11.7109375" style="5" bestFit="1" customWidth="1"/>
    <col min="7944" max="8192" width="9.140625" style="5"/>
    <col min="8193" max="8195" width="8.85546875" style="5" customWidth="1"/>
    <col min="8196" max="8196" width="39.42578125" style="5" customWidth="1"/>
    <col min="8197" max="8197" width="28.28515625" style="5" customWidth="1"/>
    <col min="8198" max="8198" width="9.140625" style="5"/>
    <col min="8199" max="8199" width="11.7109375" style="5" bestFit="1" customWidth="1"/>
    <col min="8200" max="8448" width="9.140625" style="5"/>
    <col min="8449" max="8451" width="8.85546875" style="5" customWidth="1"/>
    <col min="8452" max="8452" width="39.42578125" style="5" customWidth="1"/>
    <col min="8453" max="8453" width="28.28515625" style="5" customWidth="1"/>
    <col min="8454" max="8454" width="9.140625" style="5"/>
    <col min="8455" max="8455" width="11.7109375" style="5" bestFit="1" customWidth="1"/>
    <col min="8456" max="8704" width="9.140625" style="5"/>
    <col min="8705" max="8707" width="8.85546875" style="5" customWidth="1"/>
    <col min="8708" max="8708" width="39.42578125" style="5" customWidth="1"/>
    <col min="8709" max="8709" width="28.28515625" style="5" customWidth="1"/>
    <col min="8710" max="8710" width="9.140625" style="5"/>
    <col min="8711" max="8711" width="11.7109375" style="5" bestFit="1" customWidth="1"/>
    <col min="8712" max="8960" width="9.140625" style="5"/>
    <col min="8961" max="8963" width="8.85546875" style="5" customWidth="1"/>
    <col min="8964" max="8964" width="39.42578125" style="5" customWidth="1"/>
    <col min="8965" max="8965" width="28.28515625" style="5" customWidth="1"/>
    <col min="8966" max="8966" width="9.140625" style="5"/>
    <col min="8967" max="8967" width="11.7109375" style="5" bestFit="1" customWidth="1"/>
    <col min="8968" max="9216" width="9.140625" style="5"/>
    <col min="9217" max="9219" width="8.85546875" style="5" customWidth="1"/>
    <col min="9220" max="9220" width="39.42578125" style="5" customWidth="1"/>
    <col min="9221" max="9221" width="28.28515625" style="5" customWidth="1"/>
    <col min="9222" max="9222" width="9.140625" style="5"/>
    <col min="9223" max="9223" width="11.7109375" style="5" bestFit="1" customWidth="1"/>
    <col min="9224" max="9472" width="9.140625" style="5"/>
    <col min="9473" max="9475" width="8.85546875" style="5" customWidth="1"/>
    <col min="9476" max="9476" width="39.42578125" style="5" customWidth="1"/>
    <col min="9477" max="9477" width="28.28515625" style="5" customWidth="1"/>
    <col min="9478" max="9478" width="9.140625" style="5"/>
    <col min="9479" max="9479" width="11.7109375" style="5" bestFit="1" customWidth="1"/>
    <col min="9480" max="9728" width="9.140625" style="5"/>
    <col min="9729" max="9731" width="8.85546875" style="5" customWidth="1"/>
    <col min="9732" max="9732" width="39.42578125" style="5" customWidth="1"/>
    <col min="9733" max="9733" width="28.28515625" style="5" customWidth="1"/>
    <col min="9734" max="9734" width="9.140625" style="5"/>
    <col min="9735" max="9735" width="11.7109375" style="5" bestFit="1" customWidth="1"/>
    <col min="9736" max="9984" width="9.140625" style="5"/>
    <col min="9985" max="9987" width="8.85546875" style="5" customWidth="1"/>
    <col min="9988" max="9988" width="39.42578125" style="5" customWidth="1"/>
    <col min="9989" max="9989" width="28.28515625" style="5" customWidth="1"/>
    <col min="9990" max="9990" width="9.140625" style="5"/>
    <col min="9991" max="9991" width="11.7109375" style="5" bestFit="1" customWidth="1"/>
    <col min="9992" max="10240" width="9.140625" style="5"/>
    <col min="10241" max="10243" width="8.85546875" style="5" customWidth="1"/>
    <col min="10244" max="10244" width="39.42578125" style="5" customWidth="1"/>
    <col min="10245" max="10245" width="28.28515625" style="5" customWidth="1"/>
    <col min="10246" max="10246" width="9.140625" style="5"/>
    <col min="10247" max="10247" width="11.7109375" style="5" bestFit="1" customWidth="1"/>
    <col min="10248" max="10496" width="9.140625" style="5"/>
    <col min="10497" max="10499" width="8.85546875" style="5" customWidth="1"/>
    <col min="10500" max="10500" width="39.42578125" style="5" customWidth="1"/>
    <col min="10501" max="10501" width="28.28515625" style="5" customWidth="1"/>
    <col min="10502" max="10502" width="9.140625" style="5"/>
    <col min="10503" max="10503" width="11.7109375" style="5" bestFit="1" customWidth="1"/>
    <col min="10504" max="10752" width="9.140625" style="5"/>
    <col min="10753" max="10755" width="8.85546875" style="5" customWidth="1"/>
    <col min="10756" max="10756" width="39.42578125" style="5" customWidth="1"/>
    <col min="10757" max="10757" width="28.28515625" style="5" customWidth="1"/>
    <col min="10758" max="10758" width="9.140625" style="5"/>
    <col min="10759" max="10759" width="11.7109375" style="5" bestFit="1" customWidth="1"/>
    <col min="10760" max="11008" width="9.140625" style="5"/>
    <col min="11009" max="11011" width="8.85546875" style="5" customWidth="1"/>
    <col min="11012" max="11012" width="39.42578125" style="5" customWidth="1"/>
    <col min="11013" max="11013" width="28.28515625" style="5" customWidth="1"/>
    <col min="11014" max="11014" width="9.140625" style="5"/>
    <col min="11015" max="11015" width="11.7109375" style="5" bestFit="1" customWidth="1"/>
    <col min="11016" max="11264" width="9.140625" style="5"/>
    <col min="11265" max="11267" width="8.85546875" style="5" customWidth="1"/>
    <col min="11268" max="11268" width="39.42578125" style="5" customWidth="1"/>
    <col min="11269" max="11269" width="28.28515625" style="5" customWidth="1"/>
    <col min="11270" max="11270" width="9.140625" style="5"/>
    <col min="11271" max="11271" width="11.7109375" style="5" bestFit="1" customWidth="1"/>
    <col min="11272" max="11520" width="9.140625" style="5"/>
    <col min="11521" max="11523" width="8.85546875" style="5" customWidth="1"/>
    <col min="11524" max="11524" width="39.42578125" style="5" customWidth="1"/>
    <col min="11525" max="11525" width="28.28515625" style="5" customWidth="1"/>
    <col min="11526" max="11526" width="9.140625" style="5"/>
    <col min="11527" max="11527" width="11.7109375" style="5" bestFit="1" customWidth="1"/>
    <col min="11528" max="11776" width="9.140625" style="5"/>
    <col min="11777" max="11779" width="8.85546875" style="5" customWidth="1"/>
    <col min="11780" max="11780" width="39.42578125" style="5" customWidth="1"/>
    <col min="11781" max="11781" width="28.28515625" style="5" customWidth="1"/>
    <col min="11782" max="11782" width="9.140625" style="5"/>
    <col min="11783" max="11783" width="11.7109375" style="5" bestFit="1" customWidth="1"/>
    <col min="11784" max="12032" width="9.140625" style="5"/>
    <col min="12033" max="12035" width="8.85546875" style="5" customWidth="1"/>
    <col min="12036" max="12036" width="39.42578125" style="5" customWidth="1"/>
    <col min="12037" max="12037" width="28.28515625" style="5" customWidth="1"/>
    <col min="12038" max="12038" width="9.140625" style="5"/>
    <col min="12039" max="12039" width="11.7109375" style="5" bestFit="1" customWidth="1"/>
    <col min="12040" max="12288" width="9.140625" style="5"/>
    <col min="12289" max="12291" width="8.85546875" style="5" customWidth="1"/>
    <col min="12292" max="12292" width="39.42578125" style="5" customWidth="1"/>
    <col min="12293" max="12293" width="28.28515625" style="5" customWidth="1"/>
    <col min="12294" max="12294" width="9.140625" style="5"/>
    <col min="12295" max="12295" width="11.7109375" style="5" bestFit="1" customWidth="1"/>
    <col min="12296" max="12544" width="9.140625" style="5"/>
    <col min="12545" max="12547" width="8.85546875" style="5" customWidth="1"/>
    <col min="12548" max="12548" width="39.42578125" style="5" customWidth="1"/>
    <col min="12549" max="12549" width="28.28515625" style="5" customWidth="1"/>
    <col min="12550" max="12550" width="9.140625" style="5"/>
    <col min="12551" max="12551" width="11.7109375" style="5" bestFit="1" customWidth="1"/>
    <col min="12552" max="12800" width="9.140625" style="5"/>
    <col min="12801" max="12803" width="8.85546875" style="5" customWidth="1"/>
    <col min="12804" max="12804" width="39.42578125" style="5" customWidth="1"/>
    <col min="12805" max="12805" width="28.28515625" style="5" customWidth="1"/>
    <col min="12806" max="12806" width="9.140625" style="5"/>
    <col min="12807" max="12807" width="11.7109375" style="5" bestFit="1" customWidth="1"/>
    <col min="12808" max="13056" width="9.140625" style="5"/>
    <col min="13057" max="13059" width="8.85546875" style="5" customWidth="1"/>
    <col min="13060" max="13060" width="39.42578125" style="5" customWidth="1"/>
    <col min="13061" max="13061" width="28.28515625" style="5" customWidth="1"/>
    <col min="13062" max="13062" width="9.140625" style="5"/>
    <col min="13063" max="13063" width="11.7109375" style="5" bestFit="1" customWidth="1"/>
    <col min="13064" max="13312" width="9.140625" style="5"/>
    <col min="13313" max="13315" width="8.85546875" style="5" customWidth="1"/>
    <col min="13316" max="13316" width="39.42578125" style="5" customWidth="1"/>
    <col min="13317" max="13317" width="28.28515625" style="5" customWidth="1"/>
    <col min="13318" max="13318" width="9.140625" style="5"/>
    <col min="13319" max="13319" width="11.7109375" style="5" bestFit="1" customWidth="1"/>
    <col min="13320" max="13568" width="9.140625" style="5"/>
    <col min="13569" max="13571" width="8.85546875" style="5" customWidth="1"/>
    <col min="13572" max="13572" width="39.42578125" style="5" customWidth="1"/>
    <col min="13573" max="13573" width="28.28515625" style="5" customWidth="1"/>
    <col min="13574" max="13574" width="9.140625" style="5"/>
    <col min="13575" max="13575" width="11.7109375" style="5" bestFit="1" customWidth="1"/>
    <col min="13576" max="13824" width="9.140625" style="5"/>
    <col min="13825" max="13827" width="8.85546875" style="5" customWidth="1"/>
    <col min="13828" max="13828" width="39.42578125" style="5" customWidth="1"/>
    <col min="13829" max="13829" width="28.28515625" style="5" customWidth="1"/>
    <col min="13830" max="13830" width="9.140625" style="5"/>
    <col min="13831" max="13831" width="11.7109375" style="5" bestFit="1" customWidth="1"/>
    <col min="13832" max="14080" width="9.140625" style="5"/>
    <col min="14081" max="14083" width="8.85546875" style="5" customWidth="1"/>
    <col min="14084" max="14084" width="39.42578125" style="5" customWidth="1"/>
    <col min="14085" max="14085" width="28.28515625" style="5" customWidth="1"/>
    <col min="14086" max="14086" width="9.140625" style="5"/>
    <col min="14087" max="14087" width="11.7109375" style="5" bestFit="1" customWidth="1"/>
    <col min="14088" max="14336" width="9.140625" style="5"/>
    <col min="14337" max="14339" width="8.85546875" style="5" customWidth="1"/>
    <col min="14340" max="14340" width="39.42578125" style="5" customWidth="1"/>
    <col min="14341" max="14341" width="28.28515625" style="5" customWidth="1"/>
    <col min="14342" max="14342" width="9.140625" style="5"/>
    <col min="14343" max="14343" width="11.7109375" style="5" bestFit="1" customWidth="1"/>
    <col min="14344" max="14592" width="9.140625" style="5"/>
    <col min="14593" max="14595" width="8.85546875" style="5" customWidth="1"/>
    <col min="14596" max="14596" width="39.42578125" style="5" customWidth="1"/>
    <col min="14597" max="14597" width="28.28515625" style="5" customWidth="1"/>
    <col min="14598" max="14598" width="9.140625" style="5"/>
    <col min="14599" max="14599" width="11.7109375" style="5" bestFit="1" customWidth="1"/>
    <col min="14600" max="14848" width="9.140625" style="5"/>
    <col min="14849" max="14851" width="8.85546875" style="5" customWidth="1"/>
    <col min="14852" max="14852" width="39.42578125" style="5" customWidth="1"/>
    <col min="14853" max="14853" width="28.28515625" style="5" customWidth="1"/>
    <col min="14854" max="14854" width="9.140625" style="5"/>
    <col min="14855" max="14855" width="11.7109375" style="5" bestFit="1" customWidth="1"/>
    <col min="14856" max="15104" width="9.140625" style="5"/>
    <col min="15105" max="15107" width="8.85546875" style="5" customWidth="1"/>
    <col min="15108" max="15108" width="39.42578125" style="5" customWidth="1"/>
    <col min="15109" max="15109" width="28.28515625" style="5" customWidth="1"/>
    <col min="15110" max="15110" width="9.140625" style="5"/>
    <col min="15111" max="15111" width="11.7109375" style="5" bestFit="1" customWidth="1"/>
    <col min="15112" max="15360" width="9.140625" style="5"/>
    <col min="15361" max="15363" width="8.85546875" style="5" customWidth="1"/>
    <col min="15364" max="15364" width="39.42578125" style="5" customWidth="1"/>
    <col min="15365" max="15365" width="28.28515625" style="5" customWidth="1"/>
    <col min="15366" max="15366" width="9.140625" style="5"/>
    <col min="15367" max="15367" width="11.7109375" style="5" bestFit="1" customWidth="1"/>
    <col min="15368" max="15616" width="9.140625" style="5"/>
    <col min="15617" max="15619" width="8.85546875" style="5" customWidth="1"/>
    <col min="15620" max="15620" width="39.42578125" style="5" customWidth="1"/>
    <col min="15621" max="15621" width="28.28515625" style="5" customWidth="1"/>
    <col min="15622" max="15622" width="9.140625" style="5"/>
    <col min="15623" max="15623" width="11.7109375" style="5" bestFit="1" customWidth="1"/>
    <col min="15624" max="15872" width="9.140625" style="5"/>
    <col min="15873" max="15875" width="8.85546875" style="5" customWidth="1"/>
    <col min="15876" max="15876" width="39.42578125" style="5" customWidth="1"/>
    <col min="15877" max="15877" width="28.28515625" style="5" customWidth="1"/>
    <col min="15878" max="15878" width="9.140625" style="5"/>
    <col min="15879" max="15879" width="11.7109375" style="5" bestFit="1" customWidth="1"/>
    <col min="15880" max="16128" width="9.140625" style="5"/>
    <col min="16129" max="16131" width="8.85546875" style="5" customWidth="1"/>
    <col min="16132" max="16132" width="39.42578125" style="5" customWidth="1"/>
    <col min="16133" max="16133" width="28.28515625" style="5" customWidth="1"/>
    <col min="16134" max="16134" width="9.140625" style="5"/>
    <col min="16135" max="16135" width="11.7109375" style="5" bestFit="1" customWidth="1"/>
    <col min="16136" max="16384" width="9.140625" style="5"/>
  </cols>
  <sheetData>
    <row r="1" spans="1:5" s="4" customFormat="1" ht="15" customHeight="1" x14ac:dyDescent="0.25">
      <c r="D1" s="177" t="s">
        <v>29</v>
      </c>
      <c r="E1" s="177"/>
    </row>
    <row r="2" spans="1:5" s="4" customFormat="1" ht="15" customHeight="1" x14ac:dyDescent="0.25">
      <c r="D2" s="177" t="s">
        <v>11</v>
      </c>
      <c r="E2" s="177"/>
    </row>
    <row r="3" spans="1:5" s="4" customFormat="1" ht="15" customHeight="1" x14ac:dyDescent="0.25">
      <c r="D3" s="177" t="s">
        <v>9</v>
      </c>
      <c r="E3" s="177"/>
    </row>
    <row r="4" spans="1:5" ht="93.75" customHeight="1" x14ac:dyDescent="0.3">
      <c r="A4" s="178" t="s">
        <v>70</v>
      </c>
      <c r="B4" s="178"/>
      <c r="C4" s="178"/>
      <c r="D4" s="178"/>
      <c r="E4" s="178"/>
    </row>
    <row r="5" spans="1:5" ht="14.45" customHeight="1" x14ac:dyDescent="0.3">
      <c r="E5" s="7" t="s">
        <v>10</v>
      </c>
    </row>
    <row r="6" spans="1:5" ht="76.5" customHeight="1" x14ac:dyDescent="0.3">
      <c r="A6" s="179" t="s">
        <v>30</v>
      </c>
      <c r="B6" s="181" t="s">
        <v>31</v>
      </c>
      <c r="C6" s="181" t="s">
        <v>1</v>
      </c>
      <c r="D6" s="182" t="s">
        <v>32</v>
      </c>
      <c r="E6" s="68" t="s">
        <v>2</v>
      </c>
    </row>
    <row r="7" spans="1:5" ht="53.25" customHeight="1" x14ac:dyDescent="0.3">
      <c r="A7" s="180"/>
      <c r="B7" s="181"/>
      <c r="C7" s="181"/>
      <c r="D7" s="183"/>
      <c r="E7" s="1" t="s">
        <v>3</v>
      </c>
    </row>
    <row r="8" spans="1:5" x14ac:dyDescent="0.3">
      <c r="A8" s="8"/>
      <c r="B8" s="8"/>
      <c r="C8" s="8"/>
      <c r="D8" s="14" t="s">
        <v>33</v>
      </c>
      <c r="E8" s="164">
        <f t="shared" ref="E8:E10" si="0">SUM(E10)</f>
        <v>-2.3283064365386963E-10</v>
      </c>
    </row>
    <row r="9" spans="1:5" s="3" customFormat="1" ht="17.25" x14ac:dyDescent="0.3">
      <c r="A9" s="9"/>
      <c r="B9" s="9"/>
      <c r="C9" s="9"/>
      <c r="D9" s="16" t="s">
        <v>4</v>
      </c>
      <c r="E9" s="165"/>
    </row>
    <row r="10" spans="1:5" s="3" customFormat="1" ht="21.75" customHeight="1" x14ac:dyDescent="0.25">
      <c r="A10" s="10" t="s">
        <v>5</v>
      </c>
      <c r="B10" s="10"/>
      <c r="C10" s="10"/>
      <c r="D10" s="15" t="s">
        <v>34</v>
      </c>
      <c r="E10" s="164">
        <f t="shared" si="0"/>
        <v>-2.3283064365386963E-10</v>
      </c>
    </row>
    <row r="11" spans="1:5" s="3" customFormat="1" x14ac:dyDescent="0.25">
      <c r="A11" s="10"/>
      <c r="B11" s="10"/>
      <c r="C11" s="10"/>
      <c r="D11" s="11" t="s">
        <v>4</v>
      </c>
      <c r="E11" s="164"/>
    </row>
    <row r="12" spans="1:5" s="3" customFormat="1" x14ac:dyDescent="0.25">
      <c r="A12" s="10"/>
      <c r="B12" s="10" t="s">
        <v>6</v>
      </c>
      <c r="C12" s="10"/>
      <c r="D12" s="12" t="s">
        <v>35</v>
      </c>
      <c r="E12" s="164">
        <f>SUM(E14)</f>
        <v>-2.3283064365386963E-10</v>
      </c>
    </row>
    <row r="13" spans="1:5" s="3" customFormat="1" x14ac:dyDescent="0.3">
      <c r="A13" s="10"/>
      <c r="B13" s="10"/>
      <c r="C13" s="10"/>
      <c r="D13" s="11" t="s">
        <v>4</v>
      </c>
      <c r="E13" s="166"/>
    </row>
    <row r="14" spans="1:5" s="3" customFormat="1" x14ac:dyDescent="0.25">
      <c r="A14" s="10"/>
      <c r="B14" s="10"/>
      <c r="C14" s="10" t="s">
        <v>7</v>
      </c>
      <c r="D14" s="12" t="s">
        <v>36</v>
      </c>
      <c r="E14" s="164">
        <f>SUM(E16+E22+E27+E33+E44+E49+E60+E69)</f>
        <v>-2.3283064365386963E-10</v>
      </c>
    </row>
    <row r="15" spans="1:5" s="3" customFormat="1" x14ac:dyDescent="0.25">
      <c r="A15" s="153"/>
      <c r="B15" s="153"/>
      <c r="C15" s="153"/>
      <c r="D15" s="154" t="s">
        <v>4</v>
      </c>
      <c r="E15" s="155"/>
    </row>
    <row r="16" spans="1:5" s="3" customFormat="1" ht="71.25" customHeight="1" x14ac:dyDescent="0.25">
      <c r="A16" s="8"/>
      <c r="B16" s="8"/>
      <c r="C16" s="8"/>
      <c r="D16" s="54" t="s">
        <v>86</v>
      </c>
      <c r="E16" s="19">
        <f>SUM(E18)</f>
        <v>165748.9</v>
      </c>
    </row>
    <row r="17" spans="1:5" s="3" customFormat="1" ht="17.25" customHeight="1" x14ac:dyDescent="0.25">
      <c r="A17" s="8"/>
      <c r="B17" s="8"/>
      <c r="C17" s="8"/>
      <c r="D17" s="158" t="s">
        <v>4</v>
      </c>
      <c r="E17" s="19"/>
    </row>
    <row r="18" spans="1:5" ht="53.25" customHeight="1" x14ac:dyDescent="0.3">
      <c r="A18" s="13"/>
      <c r="B18" s="13"/>
      <c r="C18" s="13"/>
      <c r="D18" s="157" t="s">
        <v>38</v>
      </c>
      <c r="E18" s="18">
        <f>SUM(E20:E21)</f>
        <v>165748.9</v>
      </c>
    </row>
    <row r="19" spans="1:5" ht="24" customHeight="1" x14ac:dyDescent="0.3">
      <c r="A19" s="13"/>
      <c r="B19" s="13"/>
      <c r="C19" s="13"/>
      <c r="D19" s="158" t="s">
        <v>4</v>
      </c>
      <c r="E19" s="17"/>
    </row>
    <row r="20" spans="1:5" ht="24.75" customHeight="1" x14ac:dyDescent="0.3">
      <c r="A20" s="13"/>
      <c r="B20" s="13"/>
      <c r="C20" s="13"/>
      <c r="D20" s="163" t="s">
        <v>109</v>
      </c>
      <c r="E20" s="160">
        <v>172000</v>
      </c>
    </row>
    <row r="21" spans="1:5" s="3" customFormat="1" ht="33" customHeight="1" x14ac:dyDescent="0.25">
      <c r="A21" s="8"/>
      <c r="B21" s="8"/>
      <c r="C21" s="8"/>
      <c r="D21" s="162" t="s">
        <v>71</v>
      </c>
      <c r="E21" s="161">
        <v>-6251.1</v>
      </c>
    </row>
    <row r="22" spans="1:5" s="3" customFormat="1" ht="82.5" x14ac:dyDescent="0.25">
      <c r="A22" s="8"/>
      <c r="B22" s="8"/>
      <c r="C22" s="8"/>
      <c r="D22" s="54" t="s">
        <v>28</v>
      </c>
      <c r="E22" s="19">
        <f>SUM(E24)</f>
        <v>-126417.7</v>
      </c>
    </row>
    <row r="23" spans="1:5" s="3" customFormat="1" x14ac:dyDescent="0.25">
      <c r="A23" s="8"/>
      <c r="B23" s="8"/>
      <c r="C23" s="8"/>
      <c r="D23" s="158" t="s">
        <v>4</v>
      </c>
      <c r="E23" s="19"/>
    </row>
    <row r="24" spans="1:5" s="3" customFormat="1" ht="49.5" x14ac:dyDescent="0.25">
      <c r="A24" s="8"/>
      <c r="B24" s="8"/>
      <c r="C24" s="8"/>
      <c r="D24" s="157" t="s">
        <v>38</v>
      </c>
      <c r="E24" s="20">
        <f>SUM(E26)</f>
        <v>-126417.7</v>
      </c>
    </row>
    <row r="25" spans="1:5" s="3" customFormat="1" x14ac:dyDescent="0.25">
      <c r="A25" s="8"/>
      <c r="B25" s="8"/>
      <c r="C25" s="8"/>
      <c r="D25" s="158" t="s">
        <v>4</v>
      </c>
      <c r="E25" s="19"/>
    </row>
    <row r="26" spans="1:5" s="3" customFormat="1" ht="27" customHeight="1" x14ac:dyDescent="0.25">
      <c r="A26" s="8"/>
      <c r="B26" s="8"/>
      <c r="C26" s="8"/>
      <c r="D26" s="162" t="s">
        <v>69</v>
      </c>
      <c r="E26" s="20">
        <v>-126417.7</v>
      </c>
    </row>
    <row r="27" spans="1:5" s="3" customFormat="1" ht="103.5" x14ac:dyDescent="0.25">
      <c r="A27" s="8"/>
      <c r="B27" s="8"/>
      <c r="C27" s="8"/>
      <c r="D27" s="159" t="s">
        <v>108</v>
      </c>
      <c r="E27" s="19">
        <f>SUM(E29)</f>
        <v>-637708.9</v>
      </c>
    </row>
    <row r="28" spans="1:5" s="3" customFormat="1" x14ac:dyDescent="0.25">
      <c r="A28" s="8"/>
      <c r="B28" s="8"/>
      <c r="C28" s="8"/>
      <c r="D28" s="158" t="s">
        <v>4</v>
      </c>
      <c r="E28" s="19"/>
    </row>
    <row r="29" spans="1:5" s="3" customFormat="1" ht="49.5" x14ac:dyDescent="0.25">
      <c r="A29" s="8"/>
      <c r="B29" s="8"/>
      <c r="C29" s="8"/>
      <c r="D29" s="157" t="s">
        <v>38</v>
      </c>
      <c r="E29" s="20">
        <f>SUM(E31:E32)</f>
        <v>-637708.9</v>
      </c>
    </row>
    <row r="30" spans="1:5" s="3" customFormat="1" x14ac:dyDescent="0.25">
      <c r="A30" s="8"/>
      <c r="B30" s="8"/>
      <c r="C30" s="8"/>
      <c r="D30" s="158" t="s">
        <v>4</v>
      </c>
      <c r="E30" s="20"/>
    </row>
    <row r="31" spans="1:5" s="3" customFormat="1" x14ac:dyDescent="0.25">
      <c r="A31" s="8"/>
      <c r="B31" s="8"/>
      <c r="C31" s="8"/>
      <c r="D31" s="162" t="s">
        <v>109</v>
      </c>
      <c r="E31" s="20">
        <v>-114500</v>
      </c>
    </row>
    <row r="32" spans="1:5" s="3" customFormat="1" ht="33" x14ac:dyDescent="0.25">
      <c r="A32" s="8"/>
      <c r="B32" s="8"/>
      <c r="C32" s="8"/>
      <c r="D32" s="162" t="s">
        <v>71</v>
      </c>
      <c r="E32" s="20">
        <v>-523208.9</v>
      </c>
    </row>
    <row r="33" spans="1:5" ht="67.5" customHeight="1" x14ac:dyDescent="0.3">
      <c r="A33" s="13"/>
      <c r="B33" s="13"/>
      <c r="C33" s="13"/>
      <c r="D33" s="54" t="s">
        <v>84</v>
      </c>
      <c r="E33" s="19">
        <f>SUM(E35)</f>
        <v>-251614.09999999998</v>
      </c>
    </row>
    <row r="34" spans="1:5" x14ac:dyDescent="0.3">
      <c r="A34" s="13"/>
      <c r="B34" s="13"/>
      <c r="C34" s="13"/>
      <c r="D34" s="156" t="s">
        <v>37</v>
      </c>
      <c r="E34" s="17"/>
    </row>
    <row r="35" spans="1:5" ht="53.25" customHeight="1" x14ac:dyDescent="0.3">
      <c r="A35" s="13"/>
      <c r="B35" s="13"/>
      <c r="C35" s="13"/>
      <c r="D35" s="157" t="s">
        <v>38</v>
      </c>
      <c r="E35" s="20">
        <f>SUM(E37:E43)</f>
        <v>-251614.09999999998</v>
      </c>
    </row>
    <row r="36" spans="1:5" ht="24" customHeight="1" x14ac:dyDescent="0.3">
      <c r="A36" s="13"/>
      <c r="B36" s="13"/>
      <c r="C36" s="13"/>
      <c r="D36" s="158" t="s">
        <v>4</v>
      </c>
      <c r="E36" s="17"/>
    </row>
    <row r="37" spans="1:5" ht="24" customHeight="1" x14ac:dyDescent="0.3">
      <c r="A37" s="13"/>
      <c r="B37" s="13"/>
      <c r="C37" s="13"/>
      <c r="D37" s="162" t="s">
        <v>92</v>
      </c>
      <c r="E37" s="20">
        <v>-120</v>
      </c>
    </row>
    <row r="38" spans="1:5" ht="24" customHeight="1" x14ac:dyDescent="0.3">
      <c r="A38" s="13"/>
      <c r="B38" s="13"/>
      <c r="C38" s="13"/>
      <c r="D38" s="162" t="s">
        <v>94</v>
      </c>
      <c r="E38" s="20">
        <v>-2043</v>
      </c>
    </row>
    <row r="39" spans="1:5" ht="24" customHeight="1" x14ac:dyDescent="0.3">
      <c r="A39" s="13"/>
      <c r="B39" s="13"/>
      <c r="C39" s="13"/>
      <c r="D39" s="162" t="s">
        <v>97</v>
      </c>
      <c r="E39" s="20">
        <v>120</v>
      </c>
    </row>
    <row r="40" spans="1:5" ht="24" customHeight="1" x14ac:dyDescent="0.3">
      <c r="A40" s="13"/>
      <c r="B40" s="13"/>
      <c r="C40" s="13"/>
      <c r="D40" s="162" t="s">
        <v>109</v>
      </c>
      <c r="E40" s="20">
        <v>-97000</v>
      </c>
    </row>
    <row r="41" spans="1:5" ht="33.75" customHeight="1" x14ac:dyDescent="0.3">
      <c r="A41" s="13"/>
      <c r="B41" s="13"/>
      <c r="C41" s="13"/>
      <c r="D41" s="162" t="s">
        <v>71</v>
      </c>
      <c r="E41" s="20">
        <v>127000</v>
      </c>
    </row>
    <row r="42" spans="1:5" ht="44.25" customHeight="1" x14ac:dyDescent="0.3">
      <c r="A42" s="13"/>
      <c r="B42" s="13"/>
      <c r="C42" s="13"/>
      <c r="D42" s="162" t="s">
        <v>110</v>
      </c>
      <c r="E42" s="20">
        <v>-105480.3</v>
      </c>
    </row>
    <row r="43" spans="1:5" ht="24.75" customHeight="1" x14ac:dyDescent="0.3">
      <c r="A43" s="13"/>
      <c r="B43" s="13"/>
      <c r="C43" s="13"/>
      <c r="D43" s="162" t="s">
        <v>69</v>
      </c>
      <c r="E43" s="20">
        <v>-174090.8</v>
      </c>
    </row>
    <row r="44" spans="1:5" ht="78.75" customHeight="1" x14ac:dyDescent="0.3">
      <c r="A44" s="13"/>
      <c r="B44" s="13"/>
      <c r="C44" s="13"/>
      <c r="D44" s="54" t="s">
        <v>104</v>
      </c>
      <c r="E44" s="19">
        <f>SUM(E45)</f>
        <v>-254782.90000000002</v>
      </c>
    </row>
    <row r="45" spans="1:5" ht="49.5" x14ac:dyDescent="0.3">
      <c r="A45" s="13"/>
      <c r="B45" s="13"/>
      <c r="C45" s="13"/>
      <c r="D45" s="157" t="s">
        <v>38</v>
      </c>
      <c r="E45" s="20">
        <f>SUM(E47:E48)</f>
        <v>-254782.90000000002</v>
      </c>
    </row>
    <row r="46" spans="1:5" x14ac:dyDescent="0.3">
      <c r="A46" s="13"/>
      <c r="B46" s="13"/>
      <c r="C46" s="13"/>
      <c r="D46" s="158" t="s">
        <v>4</v>
      </c>
      <c r="E46" s="18"/>
    </row>
    <row r="47" spans="1:5" ht="24" customHeight="1" x14ac:dyDescent="0.3">
      <c r="A47" s="13"/>
      <c r="B47" s="13"/>
      <c r="C47" s="13"/>
      <c r="D47" s="162" t="s">
        <v>109</v>
      </c>
      <c r="E47" s="20">
        <v>-201519.7</v>
      </c>
    </row>
    <row r="48" spans="1:5" ht="42" customHeight="1" x14ac:dyDescent="0.3">
      <c r="A48" s="13"/>
      <c r="B48" s="13"/>
      <c r="C48" s="13"/>
      <c r="D48" s="157" t="s">
        <v>111</v>
      </c>
      <c r="E48" s="20">
        <v>-53263.199999999997</v>
      </c>
    </row>
    <row r="49" spans="1:5" ht="82.5" x14ac:dyDescent="0.3">
      <c r="A49" s="13"/>
      <c r="B49" s="13"/>
      <c r="C49" s="13"/>
      <c r="D49" s="54" t="s">
        <v>68</v>
      </c>
      <c r="E49" s="19">
        <f>SUM(E51)</f>
        <v>95634.7</v>
      </c>
    </row>
    <row r="50" spans="1:5" x14ac:dyDescent="0.3">
      <c r="A50" s="13"/>
      <c r="B50" s="13"/>
      <c r="C50" s="13"/>
      <c r="D50" s="156" t="s">
        <v>37</v>
      </c>
      <c r="E50" s="17"/>
    </row>
    <row r="51" spans="1:5" ht="53.25" customHeight="1" x14ac:dyDescent="0.3">
      <c r="A51" s="13"/>
      <c r="B51" s="13"/>
      <c r="C51" s="13"/>
      <c r="D51" s="157" t="s">
        <v>38</v>
      </c>
      <c r="E51" s="20">
        <f>SUM(E53:E59)</f>
        <v>95634.7</v>
      </c>
    </row>
    <row r="52" spans="1:5" ht="23.25" customHeight="1" x14ac:dyDescent="0.3">
      <c r="A52" s="13"/>
      <c r="B52" s="13"/>
      <c r="C52" s="13"/>
      <c r="D52" s="158" t="s">
        <v>4</v>
      </c>
      <c r="E52" s="20"/>
    </row>
    <row r="53" spans="1:5" ht="36" customHeight="1" x14ac:dyDescent="0.3">
      <c r="A53" s="13"/>
      <c r="B53" s="13"/>
      <c r="C53" s="13"/>
      <c r="D53" s="157" t="s">
        <v>96</v>
      </c>
      <c r="E53" s="20">
        <v>406.5</v>
      </c>
    </row>
    <row r="54" spans="1:5" ht="36" customHeight="1" x14ac:dyDescent="0.3">
      <c r="A54" s="13"/>
      <c r="B54" s="13"/>
      <c r="C54" s="13"/>
      <c r="D54" s="157" t="s">
        <v>93</v>
      </c>
      <c r="E54" s="20">
        <v>1625</v>
      </c>
    </row>
    <row r="55" spans="1:5" ht="21" customHeight="1" x14ac:dyDescent="0.3">
      <c r="A55" s="13"/>
      <c r="B55" s="13"/>
      <c r="C55" s="13"/>
      <c r="D55" s="157" t="s">
        <v>100</v>
      </c>
      <c r="E55" s="20">
        <v>-2036.5</v>
      </c>
    </row>
    <row r="56" spans="1:5" ht="21" customHeight="1" x14ac:dyDescent="0.3">
      <c r="A56" s="13"/>
      <c r="B56" s="13"/>
      <c r="C56" s="13"/>
      <c r="D56" s="157" t="s">
        <v>107</v>
      </c>
      <c r="E56" s="20">
        <v>5</v>
      </c>
    </row>
    <row r="57" spans="1:5" ht="21" customHeight="1" x14ac:dyDescent="0.3">
      <c r="A57" s="13"/>
      <c r="B57" s="13"/>
      <c r="C57" s="13"/>
      <c r="D57" s="157" t="s">
        <v>89</v>
      </c>
      <c r="E57" s="20">
        <v>-5000</v>
      </c>
    </row>
    <row r="58" spans="1:5" ht="36" customHeight="1" x14ac:dyDescent="0.3">
      <c r="A58" s="13"/>
      <c r="B58" s="13"/>
      <c r="C58" s="13"/>
      <c r="D58" s="157" t="s">
        <v>110</v>
      </c>
      <c r="E58" s="20">
        <v>205000</v>
      </c>
    </row>
    <row r="59" spans="1:5" ht="27" customHeight="1" x14ac:dyDescent="0.3">
      <c r="A59" s="13"/>
      <c r="B59" s="13"/>
      <c r="C59" s="13"/>
      <c r="D59" s="157" t="s">
        <v>69</v>
      </c>
      <c r="E59" s="20">
        <v>-104365.3</v>
      </c>
    </row>
    <row r="60" spans="1:5" ht="105" customHeight="1" x14ac:dyDescent="0.3">
      <c r="A60" s="13"/>
      <c r="B60" s="13"/>
      <c r="C60" s="13"/>
      <c r="D60" s="54" t="s">
        <v>82</v>
      </c>
      <c r="E60" s="19">
        <f>SUM(E62)</f>
        <v>-1075400</v>
      </c>
    </row>
    <row r="61" spans="1:5" x14ac:dyDescent="0.3">
      <c r="A61" s="13"/>
      <c r="B61" s="13"/>
      <c r="C61" s="13"/>
      <c r="D61" s="156" t="s">
        <v>37</v>
      </c>
      <c r="E61" s="17"/>
    </row>
    <row r="62" spans="1:5" ht="53.25" customHeight="1" x14ac:dyDescent="0.3">
      <c r="A62" s="13"/>
      <c r="B62" s="13"/>
      <c r="C62" s="13"/>
      <c r="D62" s="157" t="s">
        <v>38</v>
      </c>
      <c r="E62" s="20">
        <f>SUM(E64:E68)</f>
        <v>-1075400</v>
      </c>
    </row>
    <row r="63" spans="1:5" ht="23.25" customHeight="1" x14ac:dyDescent="0.3">
      <c r="A63" s="13"/>
      <c r="B63" s="13"/>
      <c r="C63" s="13"/>
      <c r="D63" s="158" t="s">
        <v>4</v>
      </c>
      <c r="E63" s="19"/>
    </row>
    <row r="64" spans="1:5" ht="23.25" customHeight="1" x14ac:dyDescent="0.3">
      <c r="A64" s="13"/>
      <c r="B64" s="13"/>
      <c r="C64" s="13"/>
      <c r="D64" s="157" t="s">
        <v>92</v>
      </c>
      <c r="E64" s="20">
        <v>-375</v>
      </c>
    </row>
    <row r="65" spans="1:5" ht="21.75" customHeight="1" x14ac:dyDescent="0.3">
      <c r="A65" s="13"/>
      <c r="B65" s="13"/>
      <c r="C65" s="13"/>
      <c r="D65" s="157" t="s">
        <v>100</v>
      </c>
      <c r="E65" s="20">
        <v>275</v>
      </c>
    </row>
    <row r="66" spans="1:5" ht="21.75" customHeight="1" x14ac:dyDescent="0.3">
      <c r="A66" s="13"/>
      <c r="B66" s="13"/>
      <c r="C66" s="13"/>
      <c r="D66" s="157" t="s">
        <v>94</v>
      </c>
      <c r="E66" s="20">
        <v>-300</v>
      </c>
    </row>
    <row r="67" spans="1:5" ht="21" customHeight="1" x14ac:dyDescent="0.3">
      <c r="A67" s="13"/>
      <c r="B67" s="13"/>
      <c r="C67" s="13"/>
      <c r="D67" s="157" t="s">
        <v>89</v>
      </c>
      <c r="E67" s="20">
        <v>-200000</v>
      </c>
    </row>
    <row r="68" spans="1:5" ht="37.5" customHeight="1" x14ac:dyDescent="0.3">
      <c r="A68" s="13"/>
      <c r="B68" s="13"/>
      <c r="C68" s="13"/>
      <c r="D68" s="157" t="s">
        <v>110</v>
      </c>
      <c r="E68" s="20">
        <v>-875000</v>
      </c>
    </row>
    <row r="69" spans="1:5" ht="105" customHeight="1" x14ac:dyDescent="0.3">
      <c r="A69" s="13"/>
      <c r="B69" s="13"/>
      <c r="C69" s="13"/>
      <c r="D69" s="54" t="s">
        <v>83</v>
      </c>
      <c r="E69" s="19">
        <f>SUM(E71)</f>
        <v>2084540</v>
      </c>
    </row>
    <row r="70" spans="1:5" x14ac:dyDescent="0.3">
      <c r="A70" s="13"/>
      <c r="B70" s="13"/>
      <c r="C70" s="13"/>
      <c r="D70" s="156" t="s">
        <v>37</v>
      </c>
      <c r="E70" s="17"/>
    </row>
    <row r="71" spans="1:5" ht="53.25" customHeight="1" x14ac:dyDescent="0.3">
      <c r="A71" s="13"/>
      <c r="B71" s="13"/>
      <c r="C71" s="13"/>
      <c r="D71" s="157" t="s">
        <v>38</v>
      </c>
      <c r="E71" s="20">
        <f>SUM(E73:E75)</f>
        <v>2084540</v>
      </c>
    </row>
    <row r="72" spans="1:5" ht="23.25" customHeight="1" x14ac:dyDescent="0.3">
      <c r="A72" s="13"/>
      <c r="B72" s="13"/>
      <c r="C72" s="13"/>
      <c r="D72" s="158" t="s">
        <v>4</v>
      </c>
      <c r="E72" s="19"/>
    </row>
    <row r="73" spans="1:5" ht="23.25" customHeight="1" x14ac:dyDescent="0.3">
      <c r="A73" s="13"/>
      <c r="B73" s="13"/>
      <c r="C73" s="13"/>
      <c r="D73" s="157" t="s">
        <v>98</v>
      </c>
      <c r="E73" s="20">
        <v>-55960</v>
      </c>
    </row>
    <row r="74" spans="1:5" ht="23.25" customHeight="1" x14ac:dyDescent="0.3">
      <c r="A74" s="13"/>
      <c r="B74" s="13"/>
      <c r="C74" s="13"/>
      <c r="D74" s="157" t="s">
        <v>109</v>
      </c>
      <c r="E74" s="20">
        <v>-10000</v>
      </c>
    </row>
    <row r="75" spans="1:5" ht="39.75" customHeight="1" x14ac:dyDescent="0.3">
      <c r="A75" s="13"/>
      <c r="B75" s="13"/>
      <c r="C75" s="13"/>
      <c r="D75" s="157" t="s">
        <v>110</v>
      </c>
      <c r="E75" s="20">
        <v>2150500</v>
      </c>
    </row>
  </sheetData>
  <mergeCells count="8">
    <mergeCell ref="D1:E1"/>
    <mergeCell ref="D2:E2"/>
    <mergeCell ref="D3:E3"/>
    <mergeCell ref="A4:E4"/>
    <mergeCell ref="A6:A7"/>
    <mergeCell ref="B6:B7"/>
    <mergeCell ref="C6:C7"/>
    <mergeCell ref="D6:D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30"/>
  <sheetViews>
    <sheetView view="pageBreakPreview" topLeftCell="A4" zoomScale="96" zoomScaleNormal="100" zoomScaleSheetLayoutView="96" workbookViewId="0">
      <selection activeCell="F17" sqref="F17"/>
    </sheetView>
  </sheetViews>
  <sheetFormatPr defaultColWidth="9.42578125" defaultRowHeight="13.5" x14ac:dyDescent="0.25"/>
  <cols>
    <col min="1" max="1" width="4.28515625" style="56" customWidth="1"/>
    <col min="2" max="2" width="4.85546875" style="56" customWidth="1"/>
    <col min="3" max="3" width="4.42578125" style="56" customWidth="1"/>
    <col min="4" max="4" width="47.28515625" style="69" customWidth="1"/>
    <col min="5" max="7" width="16.85546875" style="56" customWidth="1"/>
    <col min="8" max="101" width="0" style="56" hidden="1" customWidth="1"/>
    <col min="102" max="102" width="19.85546875" style="56" customWidth="1"/>
    <col min="103" max="180" width="9.42578125" style="56"/>
    <col min="181" max="181" width="4.28515625" style="56" customWidth="1"/>
    <col min="182" max="182" width="4.85546875" style="56" customWidth="1"/>
    <col min="183" max="183" width="4.42578125" style="56" customWidth="1"/>
    <col min="184" max="184" width="47.28515625" style="56" customWidth="1"/>
    <col min="185" max="185" width="15.85546875" style="56" customWidth="1"/>
    <col min="186" max="186" width="14.28515625" style="56" customWidth="1"/>
    <col min="187" max="187" width="15.140625" style="56" customWidth="1"/>
    <col min="188" max="188" width="16.7109375" style="56" customWidth="1"/>
    <col min="189" max="189" width="17.140625" style="56" customWidth="1"/>
    <col min="190" max="190" width="14.7109375" style="56" customWidth="1"/>
    <col min="191" max="191" width="15.5703125" style="56" customWidth="1"/>
    <col min="192" max="192" width="16" style="56" customWidth="1"/>
    <col min="193" max="193" width="14.85546875" style="56" customWidth="1"/>
    <col min="194" max="195" width="15" style="56" customWidth="1"/>
    <col min="196" max="196" width="15.28515625" style="56" customWidth="1"/>
    <col min="197" max="197" width="9.42578125" style="56"/>
    <col min="198" max="198" width="14.28515625" style="56" bestFit="1" customWidth="1"/>
    <col min="199" max="199" width="13.140625" style="56" customWidth="1"/>
    <col min="200" max="200" width="13.42578125" style="56" customWidth="1"/>
    <col min="201" max="201" width="15.140625" style="56" customWidth="1"/>
    <col min="202" max="436" width="9.42578125" style="56"/>
    <col min="437" max="437" width="4.28515625" style="56" customWidth="1"/>
    <col min="438" max="438" width="4.85546875" style="56" customWidth="1"/>
    <col min="439" max="439" width="4.42578125" style="56" customWidth="1"/>
    <col min="440" max="440" width="47.28515625" style="56" customWidth="1"/>
    <col min="441" max="441" width="15.85546875" style="56" customWidth="1"/>
    <col min="442" max="442" width="14.28515625" style="56" customWidth="1"/>
    <col min="443" max="443" width="15.140625" style="56" customWidth="1"/>
    <col min="444" max="444" width="16.7109375" style="56" customWidth="1"/>
    <col min="445" max="445" width="17.140625" style="56" customWidth="1"/>
    <col min="446" max="446" width="14.7109375" style="56" customWidth="1"/>
    <col min="447" max="447" width="15.5703125" style="56" customWidth="1"/>
    <col min="448" max="448" width="16" style="56" customWidth="1"/>
    <col min="449" max="449" width="14.85546875" style="56" customWidth="1"/>
    <col min="450" max="451" width="15" style="56" customWidth="1"/>
    <col min="452" max="452" width="15.28515625" style="56" customWidth="1"/>
    <col min="453" max="453" width="9.42578125" style="56"/>
    <col min="454" max="454" width="14.28515625" style="56" bestFit="1" customWidth="1"/>
    <col min="455" max="455" width="13.140625" style="56" customWidth="1"/>
    <col min="456" max="456" width="13.42578125" style="56" customWidth="1"/>
    <col min="457" max="457" width="15.140625" style="56" customWidth="1"/>
    <col min="458" max="692" width="9.42578125" style="56"/>
    <col min="693" max="693" width="4.28515625" style="56" customWidth="1"/>
    <col min="694" max="694" width="4.85546875" style="56" customWidth="1"/>
    <col min="695" max="695" width="4.42578125" style="56" customWidth="1"/>
    <col min="696" max="696" width="47.28515625" style="56" customWidth="1"/>
    <col min="697" max="697" width="15.85546875" style="56" customWidth="1"/>
    <col min="698" max="698" width="14.28515625" style="56" customWidth="1"/>
    <col min="699" max="699" width="15.140625" style="56" customWidth="1"/>
    <col min="700" max="700" width="16.7109375" style="56" customWidth="1"/>
    <col min="701" max="701" width="17.140625" style="56" customWidth="1"/>
    <col min="702" max="702" width="14.7109375" style="56" customWidth="1"/>
    <col min="703" max="703" width="15.5703125" style="56" customWidth="1"/>
    <col min="704" max="704" width="16" style="56" customWidth="1"/>
    <col min="705" max="705" width="14.85546875" style="56" customWidth="1"/>
    <col min="706" max="707" width="15" style="56" customWidth="1"/>
    <col min="708" max="708" width="15.28515625" style="56" customWidth="1"/>
    <col min="709" max="709" width="9.42578125" style="56"/>
    <col min="710" max="710" width="14.28515625" style="56" bestFit="1" customWidth="1"/>
    <col min="711" max="711" width="13.140625" style="56" customWidth="1"/>
    <col min="712" max="712" width="13.42578125" style="56" customWidth="1"/>
    <col min="713" max="713" width="15.140625" style="56" customWidth="1"/>
    <col min="714" max="948" width="9.42578125" style="56"/>
    <col min="949" max="949" width="4.28515625" style="56" customWidth="1"/>
    <col min="950" max="950" width="4.85546875" style="56" customWidth="1"/>
    <col min="951" max="951" width="4.42578125" style="56" customWidth="1"/>
    <col min="952" max="952" width="47.28515625" style="56" customWidth="1"/>
    <col min="953" max="953" width="15.85546875" style="56" customWidth="1"/>
    <col min="954" max="954" width="14.28515625" style="56" customWidth="1"/>
    <col min="955" max="955" width="15.140625" style="56" customWidth="1"/>
    <col min="956" max="956" width="16.7109375" style="56" customWidth="1"/>
    <col min="957" max="957" width="17.140625" style="56" customWidth="1"/>
    <col min="958" max="958" width="14.7109375" style="56" customWidth="1"/>
    <col min="959" max="959" width="15.5703125" style="56" customWidth="1"/>
    <col min="960" max="960" width="16" style="56" customWidth="1"/>
    <col min="961" max="961" width="14.85546875" style="56" customWidth="1"/>
    <col min="962" max="963" width="15" style="56" customWidth="1"/>
    <col min="964" max="964" width="15.28515625" style="56" customWidth="1"/>
    <col min="965" max="965" width="9.42578125" style="56"/>
    <col min="966" max="966" width="14.28515625" style="56" bestFit="1" customWidth="1"/>
    <col min="967" max="967" width="13.140625" style="56" customWidth="1"/>
    <col min="968" max="968" width="13.42578125" style="56" customWidth="1"/>
    <col min="969" max="969" width="15.140625" style="56" customWidth="1"/>
    <col min="970" max="1204" width="9.42578125" style="56"/>
    <col min="1205" max="1205" width="4.28515625" style="56" customWidth="1"/>
    <col min="1206" max="1206" width="4.85546875" style="56" customWidth="1"/>
    <col min="1207" max="1207" width="4.42578125" style="56" customWidth="1"/>
    <col min="1208" max="1208" width="47.28515625" style="56" customWidth="1"/>
    <col min="1209" max="1209" width="15.85546875" style="56" customWidth="1"/>
    <col min="1210" max="1210" width="14.28515625" style="56" customWidth="1"/>
    <col min="1211" max="1211" width="15.140625" style="56" customWidth="1"/>
    <col min="1212" max="1212" width="16.7109375" style="56" customWidth="1"/>
    <col min="1213" max="1213" width="17.140625" style="56" customWidth="1"/>
    <col min="1214" max="1214" width="14.7109375" style="56" customWidth="1"/>
    <col min="1215" max="1215" width="15.5703125" style="56" customWidth="1"/>
    <col min="1216" max="1216" width="16" style="56" customWidth="1"/>
    <col min="1217" max="1217" width="14.85546875" style="56" customWidth="1"/>
    <col min="1218" max="1219" width="15" style="56" customWidth="1"/>
    <col min="1220" max="1220" width="15.28515625" style="56" customWidth="1"/>
    <col min="1221" max="1221" width="9.42578125" style="56"/>
    <col min="1222" max="1222" width="14.28515625" style="56" bestFit="1" customWidth="1"/>
    <col min="1223" max="1223" width="13.140625" style="56" customWidth="1"/>
    <col min="1224" max="1224" width="13.42578125" style="56" customWidth="1"/>
    <col min="1225" max="1225" width="15.140625" style="56" customWidth="1"/>
    <col min="1226" max="1460" width="9.42578125" style="56"/>
    <col min="1461" max="1461" width="4.28515625" style="56" customWidth="1"/>
    <col min="1462" max="1462" width="4.85546875" style="56" customWidth="1"/>
    <col min="1463" max="1463" width="4.42578125" style="56" customWidth="1"/>
    <col min="1464" max="1464" width="47.28515625" style="56" customWidth="1"/>
    <col min="1465" max="1465" width="15.85546875" style="56" customWidth="1"/>
    <col min="1466" max="1466" width="14.28515625" style="56" customWidth="1"/>
    <col min="1467" max="1467" width="15.140625" style="56" customWidth="1"/>
    <col min="1468" max="1468" width="16.7109375" style="56" customWidth="1"/>
    <col min="1469" max="1469" width="17.140625" style="56" customWidth="1"/>
    <col min="1470" max="1470" width="14.7109375" style="56" customWidth="1"/>
    <col min="1471" max="1471" width="15.5703125" style="56" customWidth="1"/>
    <col min="1472" max="1472" width="16" style="56" customWidth="1"/>
    <col min="1473" max="1473" width="14.85546875" style="56" customWidth="1"/>
    <col min="1474" max="1475" width="15" style="56" customWidth="1"/>
    <col min="1476" max="1476" width="15.28515625" style="56" customWidth="1"/>
    <col min="1477" max="1477" width="9.42578125" style="56"/>
    <col min="1478" max="1478" width="14.28515625" style="56" bestFit="1" customWidth="1"/>
    <col min="1479" max="1479" width="13.140625" style="56" customWidth="1"/>
    <col min="1480" max="1480" width="13.42578125" style="56" customWidth="1"/>
    <col min="1481" max="1481" width="15.140625" style="56" customWidth="1"/>
    <col min="1482" max="1716" width="9.42578125" style="56"/>
    <col min="1717" max="1717" width="4.28515625" style="56" customWidth="1"/>
    <col min="1718" max="1718" width="4.85546875" style="56" customWidth="1"/>
    <col min="1719" max="1719" width="4.42578125" style="56" customWidth="1"/>
    <col min="1720" max="1720" width="47.28515625" style="56" customWidth="1"/>
    <col min="1721" max="1721" width="15.85546875" style="56" customWidth="1"/>
    <col min="1722" max="1722" width="14.28515625" style="56" customWidth="1"/>
    <col min="1723" max="1723" width="15.140625" style="56" customWidth="1"/>
    <col min="1724" max="1724" width="16.7109375" style="56" customWidth="1"/>
    <col min="1725" max="1725" width="17.140625" style="56" customWidth="1"/>
    <col min="1726" max="1726" width="14.7109375" style="56" customWidth="1"/>
    <col min="1727" max="1727" width="15.5703125" style="56" customWidth="1"/>
    <col min="1728" max="1728" width="16" style="56" customWidth="1"/>
    <col min="1729" max="1729" width="14.85546875" style="56" customWidth="1"/>
    <col min="1730" max="1731" width="15" style="56" customWidth="1"/>
    <col min="1732" max="1732" width="15.28515625" style="56" customWidth="1"/>
    <col min="1733" max="1733" width="9.42578125" style="56"/>
    <col min="1734" max="1734" width="14.28515625" style="56" bestFit="1" customWidth="1"/>
    <col min="1735" max="1735" width="13.140625" style="56" customWidth="1"/>
    <col min="1736" max="1736" width="13.42578125" style="56" customWidth="1"/>
    <col min="1737" max="1737" width="15.140625" style="56" customWidth="1"/>
    <col min="1738" max="1972" width="9.42578125" style="56"/>
    <col min="1973" max="1973" width="4.28515625" style="56" customWidth="1"/>
    <col min="1974" max="1974" width="4.85546875" style="56" customWidth="1"/>
    <col min="1975" max="1975" width="4.42578125" style="56" customWidth="1"/>
    <col min="1976" max="1976" width="47.28515625" style="56" customWidth="1"/>
    <col min="1977" max="1977" width="15.85546875" style="56" customWidth="1"/>
    <col min="1978" max="1978" width="14.28515625" style="56" customWidth="1"/>
    <col min="1979" max="1979" width="15.140625" style="56" customWidth="1"/>
    <col min="1980" max="1980" width="16.7109375" style="56" customWidth="1"/>
    <col min="1981" max="1981" width="17.140625" style="56" customWidth="1"/>
    <col min="1982" max="1982" width="14.7109375" style="56" customWidth="1"/>
    <col min="1983" max="1983" width="15.5703125" style="56" customWidth="1"/>
    <col min="1984" max="1984" width="16" style="56" customWidth="1"/>
    <col min="1985" max="1985" width="14.85546875" style="56" customWidth="1"/>
    <col min="1986" max="1987" width="15" style="56" customWidth="1"/>
    <col min="1988" max="1988" width="15.28515625" style="56" customWidth="1"/>
    <col min="1989" max="1989" width="9.42578125" style="56"/>
    <col min="1990" max="1990" width="14.28515625" style="56" bestFit="1" customWidth="1"/>
    <col min="1991" max="1991" width="13.140625" style="56" customWidth="1"/>
    <col min="1992" max="1992" width="13.42578125" style="56" customWidth="1"/>
    <col min="1993" max="1993" width="15.140625" style="56" customWidth="1"/>
    <col min="1994" max="2228" width="9.42578125" style="56"/>
    <col min="2229" max="2229" width="4.28515625" style="56" customWidth="1"/>
    <col min="2230" max="2230" width="4.85546875" style="56" customWidth="1"/>
    <col min="2231" max="2231" width="4.42578125" style="56" customWidth="1"/>
    <col min="2232" max="2232" width="47.28515625" style="56" customWidth="1"/>
    <col min="2233" max="2233" width="15.85546875" style="56" customWidth="1"/>
    <col min="2234" max="2234" width="14.28515625" style="56" customWidth="1"/>
    <col min="2235" max="2235" width="15.140625" style="56" customWidth="1"/>
    <col min="2236" max="2236" width="16.7109375" style="56" customWidth="1"/>
    <col min="2237" max="2237" width="17.140625" style="56" customWidth="1"/>
    <col min="2238" max="2238" width="14.7109375" style="56" customWidth="1"/>
    <col min="2239" max="2239" width="15.5703125" style="56" customWidth="1"/>
    <col min="2240" max="2240" width="16" style="56" customWidth="1"/>
    <col min="2241" max="2241" width="14.85546875" style="56" customWidth="1"/>
    <col min="2242" max="2243" width="15" style="56" customWidth="1"/>
    <col min="2244" max="2244" width="15.28515625" style="56" customWidth="1"/>
    <col min="2245" max="2245" width="9.42578125" style="56"/>
    <col min="2246" max="2246" width="14.28515625" style="56" bestFit="1" customWidth="1"/>
    <col min="2247" max="2247" width="13.140625" style="56" customWidth="1"/>
    <col min="2248" max="2248" width="13.42578125" style="56" customWidth="1"/>
    <col min="2249" max="2249" width="15.140625" style="56" customWidth="1"/>
    <col min="2250" max="2484" width="9.42578125" style="56"/>
    <col min="2485" max="2485" width="4.28515625" style="56" customWidth="1"/>
    <col min="2486" max="2486" width="4.85546875" style="56" customWidth="1"/>
    <col min="2487" max="2487" width="4.42578125" style="56" customWidth="1"/>
    <col min="2488" max="2488" width="47.28515625" style="56" customWidth="1"/>
    <col min="2489" max="2489" width="15.85546875" style="56" customWidth="1"/>
    <col min="2490" max="2490" width="14.28515625" style="56" customWidth="1"/>
    <col min="2491" max="2491" width="15.140625" style="56" customWidth="1"/>
    <col min="2492" max="2492" width="16.7109375" style="56" customWidth="1"/>
    <col min="2493" max="2493" width="17.140625" style="56" customWidth="1"/>
    <col min="2494" max="2494" width="14.7109375" style="56" customWidth="1"/>
    <col min="2495" max="2495" width="15.5703125" style="56" customWidth="1"/>
    <col min="2496" max="2496" width="16" style="56" customWidth="1"/>
    <col min="2497" max="2497" width="14.85546875" style="56" customWidth="1"/>
    <col min="2498" max="2499" width="15" style="56" customWidth="1"/>
    <col min="2500" max="2500" width="15.28515625" style="56" customWidth="1"/>
    <col min="2501" max="2501" width="9.42578125" style="56"/>
    <col min="2502" max="2502" width="14.28515625" style="56" bestFit="1" customWidth="1"/>
    <col min="2503" max="2503" width="13.140625" style="56" customWidth="1"/>
    <col min="2504" max="2504" width="13.42578125" style="56" customWidth="1"/>
    <col min="2505" max="2505" width="15.140625" style="56" customWidth="1"/>
    <col min="2506" max="2740" width="9.42578125" style="56"/>
    <col min="2741" max="2741" width="4.28515625" style="56" customWidth="1"/>
    <col min="2742" max="2742" width="4.85546875" style="56" customWidth="1"/>
    <col min="2743" max="2743" width="4.42578125" style="56" customWidth="1"/>
    <col min="2744" max="2744" width="47.28515625" style="56" customWidth="1"/>
    <col min="2745" max="2745" width="15.85546875" style="56" customWidth="1"/>
    <col min="2746" max="2746" width="14.28515625" style="56" customWidth="1"/>
    <col min="2747" max="2747" width="15.140625" style="56" customWidth="1"/>
    <col min="2748" max="2748" width="16.7109375" style="56" customWidth="1"/>
    <col min="2749" max="2749" width="17.140625" style="56" customWidth="1"/>
    <col min="2750" max="2750" width="14.7109375" style="56" customWidth="1"/>
    <col min="2751" max="2751" width="15.5703125" style="56" customWidth="1"/>
    <col min="2752" max="2752" width="16" style="56" customWidth="1"/>
    <col min="2753" max="2753" width="14.85546875" style="56" customWidth="1"/>
    <col min="2754" max="2755" width="15" style="56" customWidth="1"/>
    <col min="2756" max="2756" width="15.28515625" style="56" customWidth="1"/>
    <col min="2757" max="2757" width="9.42578125" style="56"/>
    <col min="2758" max="2758" width="14.28515625" style="56" bestFit="1" customWidth="1"/>
    <col min="2759" max="2759" width="13.140625" style="56" customWidth="1"/>
    <col min="2760" max="2760" width="13.42578125" style="56" customWidth="1"/>
    <col min="2761" max="2761" width="15.140625" style="56" customWidth="1"/>
    <col min="2762" max="2996" width="9.42578125" style="56"/>
    <col min="2997" max="2997" width="4.28515625" style="56" customWidth="1"/>
    <col min="2998" max="2998" width="4.85546875" style="56" customWidth="1"/>
    <col min="2999" max="2999" width="4.42578125" style="56" customWidth="1"/>
    <col min="3000" max="3000" width="47.28515625" style="56" customWidth="1"/>
    <col min="3001" max="3001" width="15.85546875" style="56" customWidth="1"/>
    <col min="3002" max="3002" width="14.28515625" style="56" customWidth="1"/>
    <col min="3003" max="3003" width="15.140625" style="56" customWidth="1"/>
    <col min="3004" max="3004" width="16.7109375" style="56" customWidth="1"/>
    <col min="3005" max="3005" width="17.140625" style="56" customWidth="1"/>
    <col min="3006" max="3006" width="14.7109375" style="56" customWidth="1"/>
    <col min="3007" max="3007" width="15.5703125" style="56" customWidth="1"/>
    <col min="3008" max="3008" width="16" style="56" customWidth="1"/>
    <col min="3009" max="3009" width="14.85546875" style="56" customWidth="1"/>
    <col min="3010" max="3011" width="15" style="56" customWidth="1"/>
    <col min="3012" max="3012" width="15.28515625" style="56" customWidth="1"/>
    <col min="3013" max="3013" width="9.42578125" style="56"/>
    <col min="3014" max="3014" width="14.28515625" style="56" bestFit="1" customWidth="1"/>
    <col min="3015" max="3015" width="13.140625" style="56" customWidth="1"/>
    <col min="3016" max="3016" width="13.42578125" style="56" customWidth="1"/>
    <col min="3017" max="3017" width="15.140625" style="56" customWidth="1"/>
    <col min="3018" max="3252" width="9.42578125" style="56"/>
    <col min="3253" max="3253" width="4.28515625" style="56" customWidth="1"/>
    <col min="3254" max="3254" width="4.85546875" style="56" customWidth="1"/>
    <col min="3255" max="3255" width="4.42578125" style="56" customWidth="1"/>
    <col min="3256" max="3256" width="47.28515625" style="56" customWidth="1"/>
    <col min="3257" max="3257" width="15.85546875" style="56" customWidth="1"/>
    <col min="3258" max="3258" width="14.28515625" style="56" customWidth="1"/>
    <col min="3259" max="3259" width="15.140625" style="56" customWidth="1"/>
    <col min="3260" max="3260" width="16.7109375" style="56" customWidth="1"/>
    <col min="3261" max="3261" width="17.140625" style="56" customWidth="1"/>
    <col min="3262" max="3262" width="14.7109375" style="56" customWidth="1"/>
    <col min="3263" max="3263" width="15.5703125" style="56" customWidth="1"/>
    <col min="3264" max="3264" width="16" style="56" customWidth="1"/>
    <col min="3265" max="3265" width="14.85546875" style="56" customWidth="1"/>
    <col min="3266" max="3267" width="15" style="56" customWidth="1"/>
    <col min="3268" max="3268" width="15.28515625" style="56" customWidth="1"/>
    <col min="3269" max="3269" width="9.42578125" style="56"/>
    <col min="3270" max="3270" width="14.28515625" style="56" bestFit="1" customWidth="1"/>
    <col min="3271" max="3271" width="13.140625" style="56" customWidth="1"/>
    <col min="3272" max="3272" width="13.42578125" style="56" customWidth="1"/>
    <col min="3273" max="3273" width="15.140625" style="56" customWidth="1"/>
    <col min="3274" max="3508" width="9.42578125" style="56"/>
    <col min="3509" max="3509" width="4.28515625" style="56" customWidth="1"/>
    <col min="3510" max="3510" width="4.85546875" style="56" customWidth="1"/>
    <col min="3511" max="3511" width="4.42578125" style="56" customWidth="1"/>
    <col min="3512" max="3512" width="47.28515625" style="56" customWidth="1"/>
    <col min="3513" max="3513" width="15.85546875" style="56" customWidth="1"/>
    <col min="3514" max="3514" width="14.28515625" style="56" customWidth="1"/>
    <col min="3515" max="3515" width="15.140625" style="56" customWidth="1"/>
    <col min="3516" max="3516" width="16.7109375" style="56" customWidth="1"/>
    <col min="3517" max="3517" width="17.140625" style="56" customWidth="1"/>
    <col min="3518" max="3518" width="14.7109375" style="56" customWidth="1"/>
    <col min="3519" max="3519" width="15.5703125" style="56" customWidth="1"/>
    <col min="3520" max="3520" width="16" style="56" customWidth="1"/>
    <col min="3521" max="3521" width="14.85546875" style="56" customWidth="1"/>
    <col min="3522" max="3523" width="15" style="56" customWidth="1"/>
    <col min="3524" max="3524" width="15.28515625" style="56" customWidth="1"/>
    <col min="3525" max="3525" width="9.42578125" style="56"/>
    <col min="3526" max="3526" width="14.28515625" style="56" bestFit="1" customWidth="1"/>
    <col min="3527" max="3527" width="13.140625" style="56" customWidth="1"/>
    <col min="3528" max="3528" width="13.42578125" style="56" customWidth="1"/>
    <col min="3529" max="3529" width="15.140625" style="56" customWidth="1"/>
    <col min="3530" max="3764" width="9.42578125" style="56"/>
    <col min="3765" max="3765" width="4.28515625" style="56" customWidth="1"/>
    <col min="3766" max="3766" width="4.85546875" style="56" customWidth="1"/>
    <col min="3767" max="3767" width="4.42578125" style="56" customWidth="1"/>
    <col min="3768" max="3768" width="47.28515625" style="56" customWidth="1"/>
    <col min="3769" max="3769" width="15.85546875" style="56" customWidth="1"/>
    <col min="3770" max="3770" width="14.28515625" style="56" customWidth="1"/>
    <col min="3771" max="3771" width="15.140625" style="56" customWidth="1"/>
    <col min="3772" max="3772" width="16.7109375" style="56" customWidth="1"/>
    <col min="3773" max="3773" width="17.140625" style="56" customWidth="1"/>
    <col min="3774" max="3774" width="14.7109375" style="56" customWidth="1"/>
    <col min="3775" max="3775" width="15.5703125" style="56" customWidth="1"/>
    <col min="3776" max="3776" width="16" style="56" customWidth="1"/>
    <col min="3777" max="3777" width="14.85546875" style="56" customWidth="1"/>
    <col min="3778" max="3779" width="15" style="56" customWidth="1"/>
    <col min="3780" max="3780" width="15.28515625" style="56" customWidth="1"/>
    <col min="3781" max="3781" width="9.42578125" style="56"/>
    <col min="3782" max="3782" width="14.28515625" style="56" bestFit="1" customWidth="1"/>
    <col min="3783" max="3783" width="13.140625" style="56" customWidth="1"/>
    <col min="3784" max="3784" width="13.42578125" style="56" customWidth="1"/>
    <col min="3785" max="3785" width="15.140625" style="56" customWidth="1"/>
    <col min="3786" max="4020" width="9.42578125" style="56"/>
    <col min="4021" max="4021" width="4.28515625" style="56" customWidth="1"/>
    <col min="4022" max="4022" width="4.85546875" style="56" customWidth="1"/>
    <col min="4023" max="4023" width="4.42578125" style="56" customWidth="1"/>
    <col min="4024" max="4024" width="47.28515625" style="56" customWidth="1"/>
    <col min="4025" max="4025" width="15.85546875" style="56" customWidth="1"/>
    <col min="4026" max="4026" width="14.28515625" style="56" customWidth="1"/>
    <col min="4027" max="4027" width="15.140625" style="56" customWidth="1"/>
    <col min="4028" max="4028" width="16.7109375" style="56" customWidth="1"/>
    <col min="4029" max="4029" width="17.140625" style="56" customWidth="1"/>
    <col min="4030" max="4030" width="14.7109375" style="56" customWidth="1"/>
    <col min="4031" max="4031" width="15.5703125" style="56" customWidth="1"/>
    <col min="4032" max="4032" width="16" style="56" customWidth="1"/>
    <col min="4033" max="4033" width="14.85546875" style="56" customWidth="1"/>
    <col min="4034" max="4035" width="15" style="56" customWidth="1"/>
    <col min="4036" max="4036" width="15.28515625" style="56" customWidth="1"/>
    <col min="4037" max="4037" width="9.42578125" style="56"/>
    <col min="4038" max="4038" width="14.28515625" style="56" bestFit="1" customWidth="1"/>
    <col min="4039" max="4039" width="13.140625" style="56" customWidth="1"/>
    <col min="4040" max="4040" width="13.42578125" style="56" customWidth="1"/>
    <col min="4041" max="4041" width="15.140625" style="56" customWidth="1"/>
    <col min="4042" max="4276" width="9.42578125" style="56"/>
    <col min="4277" max="4277" width="4.28515625" style="56" customWidth="1"/>
    <col min="4278" max="4278" width="4.85546875" style="56" customWidth="1"/>
    <col min="4279" max="4279" width="4.42578125" style="56" customWidth="1"/>
    <col min="4280" max="4280" width="47.28515625" style="56" customWidth="1"/>
    <col min="4281" max="4281" width="15.85546875" style="56" customWidth="1"/>
    <col min="4282" max="4282" width="14.28515625" style="56" customWidth="1"/>
    <col min="4283" max="4283" width="15.140625" style="56" customWidth="1"/>
    <col min="4284" max="4284" width="16.7109375" style="56" customWidth="1"/>
    <col min="4285" max="4285" width="17.140625" style="56" customWidth="1"/>
    <col min="4286" max="4286" width="14.7109375" style="56" customWidth="1"/>
    <col min="4287" max="4287" width="15.5703125" style="56" customWidth="1"/>
    <col min="4288" max="4288" width="16" style="56" customWidth="1"/>
    <col min="4289" max="4289" width="14.85546875" style="56" customWidth="1"/>
    <col min="4290" max="4291" width="15" style="56" customWidth="1"/>
    <col min="4292" max="4292" width="15.28515625" style="56" customWidth="1"/>
    <col min="4293" max="4293" width="9.42578125" style="56"/>
    <col min="4294" max="4294" width="14.28515625" style="56" bestFit="1" customWidth="1"/>
    <col min="4295" max="4295" width="13.140625" style="56" customWidth="1"/>
    <col min="4296" max="4296" width="13.42578125" style="56" customWidth="1"/>
    <col min="4297" max="4297" width="15.140625" style="56" customWidth="1"/>
    <col min="4298" max="4532" width="9.42578125" style="56"/>
    <col min="4533" max="4533" width="4.28515625" style="56" customWidth="1"/>
    <col min="4534" max="4534" width="4.85546875" style="56" customWidth="1"/>
    <col min="4535" max="4535" width="4.42578125" style="56" customWidth="1"/>
    <col min="4536" max="4536" width="47.28515625" style="56" customWidth="1"/>
    <col min="4537" max="4537" width="15.85546875" style="56" customWidth="1"/>
    <col min="4538" max="4538" width="14.28515625" style="56" customWidth="1"/>
    <col min="4539" max="4539" width="15.140625" style="56" customWidth="1"/>
    <col min="4540" max="4540" width="16.7109375" style="56" customWidth="1"/>
    <col min="4541" max="4541" width="17.140625" style="56" customWidth="1"/>
    <col min="4542" max="4542" width="14.7109375" style="56" customWidth="1"/>
    <col min="4543" max="4543" width="15.5703125" style="56" customWidth="1"/>
    <col min="4544" max="4544" width="16" style="56" customWidth="1"/>
    <col min="4545" max="4545" width="14.85546875" style="56" customWidth="1"/>
    <col min="4546" max="4547" width="15" style="56" customWidth="1"/>
    <col min="4548" max="4548" width="15.28515625" style="56" customWidth="1"/>
    <col min="4549" max="4549" width="9.42578125" style="56"/>
    <col min="4550" max="4550" width="14.28515625" style="56" bestFit="1" customWidth="1"/>
    <col min="4551" max="4551" width="13.140625" style="56" customWidth="1"/>
    <col min="4552" max="4552" width="13.42578125" style="56" customWidth="1"/>
    <col min="4553" max="4553" width="15.140625" style="56" customWidth="1"/>
    <col min="4554" max="4788" width="9.42578125" style="56"/>
    <col min="4789" max="4789" width="4.28515625" style="56" customWidth="1"/>
    <col min="4790" max="4790" width="4.85546875" style="56" customWidth="1"/>
    <col min="4791" max="4791" width="4.42578125" style="56" customWidth="1"/>
    <col min="4792" max="4792" width="47.28515625" style="56" customWidth="1"/>
    <col min="4793" max="4793" width="15.85546875" style="56" customWidth="1"/>
    <col min="4794" max="4794" width="14.28515625" style="56" customWidth="1"/>
    <col min="4795" max="4795" width="15.140625" style="56" customWidth="1"/>
    <col min="4796" max="4796" width="16.7109375" style="56" customWidth="1"/>
    <col min="4797" max="4797" width="17.140625" style="56" customWidth="1"/>
    <col min="4798" max="4798" width="14.7109375" style="56" customWidth="1"/>
    <col min="4799" max="4799" width="15.5703125" style="56" customWidth="1"/>
    <col min="4800" max="4800" width="16" style="56" customWidth="1"/>
    <col min="4801" max="4801" width="14.85546875" style="56" customWidth="1"/>
    <col min="4802" max="4803" width="15" style="56" customWidth="1"/>
    <col min="4804" max="4804" width="15.28515625" style="56" customWidth="1"/>
    <col min="4805" max="4805" width="9.42578125" style="56"/>
    <col min="4806" max="4806" width="14.28515625" style="56" bestFit="1" customWidth="1"/>
    <col min="4807" max="4807" width="13.140625" style="56" customWidth="1"/>
    <col min="4808" max="4808" width="13.42578125" style="56" customWidth="1"/>
    <col min="4809" max="4809" width="15.140625" style="56" customWidth="1"/>
    <col min="4810" max="5044" width="9.42578125" style="56"/>
    <col min="5045" max="5045" width="4.28515625" style="56" customWidth="1"/>
    <col min="5046" max="5046" width="4.85546875" style="56" customWidth="1"/>
    <col min="5047" max="5047" width="4.42578125" style="56" customWidth="1"/>
    <col min="5048" max="5048" width="47.28515625" style="56" customWidth="1"/>
    <col min="5049" max="5049" width="15.85546875" style="56" customWidth="1"/>
    <col min="5050" max="5050" width="14.28515625" style="56" customWidth="1"/>
    <col min="5051" max="5051" width="15.140625" style="56" customWidth="1"/>
    <col min="5052" max="5052" width="16.7109375" style="56" customWidth="1"/>
    <col min="5053" max="5053" width="17.140625" style="56" customWidth="1"/>
    <col min="5054" max="5054" width="14.7109375" style="56" customWidth="1"/>
    <col min="5055" max="5055" width="15.5703125" style="56" customWidth="1"/>
    <col min="5056" max="5056" width="16" style="56" customWidth="1"/>
    <col min="5057" max="5057" width="14.85546875" style="56" customWidth="1"/>
    <col min="5058" max="5059" width="15" style="56" customWidth="1"/>
    <col min="5060" max="5060" width="15.28515625" style="56" customWidth="1"/>
    <col min="5061" max="5061" width="9.42578125" style="56"/>
    <col min="5062" max="5062" width="14.28515625" style="56" bestFit="1" customWidth="1"/>
    <col min="5063" max="5063" width="13.140625" style="56" customWidth="1"/>
    <col min="5064" max="5064" width="13.42578125" style="56" customWidth="1"/>
    <col min="5065" max="5065" width="15.140625" style="56" customWidth="1"/>
    <col min="5066" max="5300" width="9.42578125" style="56"/>
    <col min="5301" max="5301" width="4.28515625" style="56" customWidth="1"/>
    <col min="5302" max="5302" width="4.85546875" style="56" customWidth="1"/>
    <col min="5303" max="5303" width="4.42578125" style="56" customWidth="1"/>
    <col min="5304" max="5304" width="47.28515625" style="56" customWidth="1"/>
    <col min="5305" max="5305" width="15.85546875" style="56" customWidth="1"/>
    <col min="5306" max="5306" width="14.28515625" style="56" customWidth="1"/>
    <col min="5307" max="5307" width="15.140625" style="56" customWidth="1"/>
    <col min="5308" max="5308" width="16.7109375" style="56" customWidth="1"/>
    <col min="5309" max="5309" width="17.140625" style="56" customWidth="1"/>
    <col min="5310" max="5310" width="14.7109375" style="56" customWidth="1"/>
    <col min="5311" max="5311" width="15.5703125" style="56" customWidth="1"/>
    <col min="5312" max="5312" width="16" style="56" customWidth="1"/>
    <col min="5313" max="5313" width="14.85546875" style="56" customWidth="1"/>
    <col min="5314" max="5315" width="15" style="56" customWidth="1"/>
    <col min="5316" max="5316" width="15.28515625" style="56" customWidth="1"/>
    <col min="5317" max="5317" width="9.42578125" style="56"/>
    <col min="5318" max="5318" width="14.28515625" style="56" bestFit="1" customWidth="1"/>
    <col min="5319" max="5319" width="13.140625" style="56" customWidth="1"/>
    <col min="5320" max="5320" width="13.42578125" style="56" customWidth="1"/>
    <col min="5321" max="5321" width="15.140625" style="56" customWidth="1"/>
    <col min="5322" max="5556" width="9.42578125" style="56"/>
    <col min="5557" max="5557" width="4.28515625" style="56" customWidth="1"/>
    <col min="5558" max="5558" width="4.85546875" style="56" customWidth="1"/>
    <col min="5559" max="5559" width="4.42578125" style="56" customWidth="1"/>
    <col min="5560" max="5560" width="47.28515625" style="56" customWidth="1"/>
    <col min="5561" max="5561" width="15.85546875" style="56" customWidth="1"/>
    <col min="5562" max="5562" width="14.28515625" style="56" customWidth="1"/>
    <col min="5563" max="5563" width="15.140625" style="56" customWidth="1"/>
    <col min="5564" max="5564" width="16.7109375" style="56" customWidth="1"/>
    <col min="5565" max="5565" width="17.140625" style="56" customWidth="1"/>
    <col min="5566" max="5566" width="14.7109375" style="56" customWidth="1"/>
    <col min="5567" max="5567" width="15.5703125" style="56" customWidth="1"/>
    <col min="5568" max="5568" width="16" style="56" customWidth="1"/>
    <col min="5569" max="5569" width="14.85546875" style="56" customWidth="1"/>
    <col min="5570" max="5571" width="15" style="56" customWidth="1"/>
    <col min="5572" max="5572" width="15.28515625" style="56" customWidth="1"/>
    <col min="5573" max="5573" width="9.42578125" style="56"/>
    <col min="5574" max="5574" width="14.28515625" style="56" bestFit="1" customWidth="1"/>
    <col min="5575" max="5575" width="13.140625" style="56" customWidth="1"/>
    <col min="5576" max="5576" width="13.42578125" style="56" customWidth="1"/>
    <col min="5577" max="5577" width="15.140625" style="56" customWidth="1"/>
    <col min="5578" max="5812" width="9.42578125" style="56"/>
    <col min="5813" max="5813" width="4.28515625" style="56" customWidth="1"/>
    <col min="5814" max="5814" width="4.85546875" style="56" customWidth="1"/>
    <col min="5815" max="5815" width="4.42578125" style="56" customWidth="1"/>
    <col min="5816" max="5816" width="47.28515625" style="56" customWidth="1"/>
    <col min="5817" max="5817" width="15.85546875" style="56" customWidth="1"/>
    <col min="5818" max="5818" width="14.28515625" style="56" customWidth="1"/>
    <col min="5819" max="5819" width="15.140625" style="56" customWidth="1"/>
    <col min="5820" max="5820" width="16.7109375" style="56" customWidth="1"/>
    <col min="5821" max="5821" width="17.140625" style="56" customWidth="1"/>
    <col min="5822" max="5822" width="14.7109375" style="56" customWidth="1"/>
    <col min="5823" max="5823" width="15.5703125" style="56" customWidth="1"/>
    <col min="5824" max="5824" width="16" style="56" customWidth="1"/>
    <col min="5825" max="5825" width="14.85546875" style="56" customWidth="1"/>
    <col min="5826" max="5827" width="15" style="56" customWidth="1"/>
    <col min="5828" max="5828" width="15.28515625" style="56" customWidth="1"/>
    <col min="5829" max="5829" width="9.42578125" style="56"/>
    <col min="5830" max="5830" width="14.28515625" style="56" bestFit="1" customWidth="1"/>
    <col min="5831" max="5831" width="13.140625" style="56" customWidth="1"/>
    <col min="5832" max="5832" width="13.42578125" style="56" customWidth="1"/>
    <col min="5833" max="5833" width="15.140625" style="56" customWidth="1"/>
    <col min="5834" max="6068" width="9.42578125" style="56"/>
    <col min="6069" max="6069" width="4.28515625" style="56" customWidth="1"/>
    <col min="6070" max="6070" width="4.85546875" style="56" customWidth="1"/>
    <col min="6071" max="6071" width="4.42578125" style="56" customWidth="1"/>
    <col min="6072" max="6072" width="47.28515625" style="56" customWidth="1"/>
    <col min="6073" max="6073" width="15.85546875" style="56" customWidth="1"/>
    <col min="6074" max="6074" width="14.28515625" style="56" customWidth="1"/>
    <col min="6075" max="6075" width="15.140625" style="56" customWidth="1"/>
    <col min="6076" max="6076" width="16.7109375" style="56" customWidth="1"/>
    <col min="6077" max="6077" width="17.140625" style="56" customWidth="1"/>
    <col min="6078" max="6078" width="14.7109375" style="56" customWidth="1"/>
    <col min="6079" max="6079" width="15.5703125" style="56" customWidth="1"/>
    <col min="6080" max="6080" width="16" style="56" customWidth="1"/>
    <col min="6081" max="6081" width="14.85546875" style="56" customWidth="1"/>
    <col min="6082" max="6083" width="15" style="56" customWidth="1"/>
    <col min="6084" max="6084" width="15.28515625" style="56" customWidth="1"/>
    <col min="6085" max="6085" width="9.42578125" style="56"/>
    <col min="6086" max="6086" width="14.28515625" style="56" bestFit="1" customWidth="1"/>
    <col min="6087" max="6087" width="13.140625" style="56" customWidth="1"/>
    <col min="6088" max="6088" width="13.42578125" style="56" customWidth="1"/>
    <col min="6089" max="6089" width="15.140625" style="56" customWidth="1"/>
    <col min="6090" max="6324" width="9.42578125" style="56"/>
    <col min="6325" max="6325" width="4.28515625" style="56" customWidth="1"/>
    <col min="6326" max="6326" width="4.85546875" style="56" customWidth="1"/>
    <col min="6327" max="6327" width="4.42578125" style="56" customWidth="1"/>
    <col min="6328" max="6328" width="47.28515625" style="56" customWidth="1"/>
    <col min="6329" max="6329" width="15.85546875" style="56" customWidth="1"/>
    <col min="6330" max="6330" width="14.28515625" style="56" customWidth="1"/>
    <col min="6331" max="6331" width="15.140625" style="56" customWidth="1"/>
    <col min="6332" max="6332" width="16.7109375" style="56" customWidth="1"/>
    <col min="6333" max="6333" width="17.140625" style="56" customWidth="1"/>
    <col min="6334" max="6334" width="14.7109375" style="56" customWidth="1"/>
    <col min="6335" max="6335" width="15.5703125" style="56" customWidth="1"/>
    <col min="6336" max="6336" width="16" style="56" customWidth="1"/>
    <col min="6337" max="6337" width="14.85546875" style="56" customWidth="1"/>
    <col min="6338" max="6339" width="15" style="56" customWidth="1"/>
    <col min="6340" max="6340" width="15.28515625" style="56" customWidth="1"/>
    <col min="6341" max="6341" width="9.42578125" style="56"/>
    <col min="6342" max="6342" width="14.28515625" style="56" bestFit="1" customWidth="1"/>
    <col min="6343" max="6343" width="13.140625" style="56" customWidth="1"/>
    <col min="6344" max="6344" width="13.42578125" style="56" customWidth="1"/>
    <col min="6345" max="6345" width="15.140625" style="56" customWidth="1"/>
    <col min="6346" max="6580" width="9.42578125" style="56"/>
    <col min="6581" max="6581" width="4.28515625" style="56" customWidth="1"/>
    <col min="6582" max="6582" width="4.85546875" style="56" customWidth="1"/>
    <col min="6583" max="6583" width="4.42578125" style="56" customWidth="1"/>
    <col min="6584" max="6584" width="47.28515625" style="56" customWidth="1"/>
    <col min="6585" max="6585" width="15.85546875" style="56" customWidth="1"/>
    <col min="6586" max="6586" width="14.28515625" style="56" customWidth="1"/>
    <col min="6587" max="6587" width="15.140625" style="56" customWidth="1"/>
    <col min="6588" max="6588" width="16.7109375" style="56" customWidth="1"/>
    <col min="6589" max="6589" width="17.140625" style="56" customWidth="1"/>
    <col min="6590" max="6590" width="14.7109375" style="56" customWidth="1"/>
    <col min="6591" max="6591" width="15.5703125" style="56" customWidth="1"/>
    <col min="6592" max="6592" width="16" style="56" customWidth="1"/>
    <col min="6593" max="6593" width="14.85546875" style="56" customWidth="1"/>
    <col min="6594" max="6595" width="15" style="56" customWidth="1"/>
    <col min="6596" max="6596" width="15.28515625" style="56" customWidth="1"/>
    <col min="6597" max="6597" width="9.42578125" style="56"/>
    <col min="6598" max="6598" width="14.28515625" style="56" bestFit="1" customWidth="1"/>
    <col min="6599" max="6599" width="13.140625" style="56" customWidth="1"/>
    <col min="6600" max="6600" width="13.42578125" style="56" customWidth="1"/>
    <col min="6601" max="6601" width="15.140625" style="56" customWidth="1"/>
    <col min="6602" max="6836" width="9.42578125" style="56"/>
    <col min="6837" max="6837" width="4.28515625" style="56" customWidth="1"/>
    <col min="6838" max="6838" width="4.85546875" style="56" customWidth="1"/>
    <col min="6839" max="6839" width="4.42578125" style="56" customWidth="1"/>
    <col min="6840" max="6840" width="47.28515625" style="56" customWidth="1"/>
    <col min="6841" max="6841" width="15.85546875" style="56" customWidth="1"/>
    <col min="6842" max="6842" width="14.28515625" style="56" customWidth="1"/>
    <col min="6843" max="6843" width="15.140625" style="56" customWidth="1"/>
    <col min="6844" max="6844" width="16.7109375" style="56" customWidth="1"/>
    <col min="6845" max="6845" width="17.140625" style="56" customWidth="1"/>
    <col min="6846" max="6846" width="14.7109375" style="56" customWidth="1"/>
    <col min="6847" max="6847" width="15.5703125" style="56" customWidth="1"/>
    <col min="6848" max="6848" width="16" style="56" customWidth="1"/>
    <col min="6849" max="6849" width="14.85546875" style="56" customWidth="1"/>
    <col min="6850" max="6851" width="15" style="56" customWidth="1"/>
    <col min="6852" max="6852" width="15.28515625" style="56" customWidth="1"/>
    <col min="6853" max="6853" width="9.42578125" style="56"/>
    <col min="6854" max="6854" width="14.28515625" style="56" bestFit="1" customWidth="1"/>
    <col min="6855" max="6855" width="13.140625" style="56" customWidth="1"/>
    <col min="6856" max="6856" width="13.42578125" style="56" customWidth="1"/>
    <col min="6857" max="6857" width="15.140625" style="56" customWidth="1"/>
    <col min="6858" max="7092" width="9.42578125" style="56"/>
    <col min="7093" max="7093" width="4.28515625" style="56" customWidth="1"/>
    <col min="7094" max="7094" width="4.85546875" style="56" customWidth="1"/>
    <col min="7095" max="7095" width="4.42578125" style="56" customWidth="1"/>
    <col min="7096" max="7096" width="47.28515625" style="56" customWidth="1"/>
    <col min="7097" max="7097" width="15.85546875" style="56" customWidth="1"/>
    <col min="7098" max="7098" width="14.28515625" style="56" customWidth="1"/>
    <col min="7099" max="7099" width="15.140625" style="56" customWidth="1"/>
    <col min="7100" max="7100" width="16.7109375" style="56" customWidth="1"/>
    <col min="7101" max="7101" width="17.140625" style="56" customWidth="1"/>
    <col min="7102" max="7102" width="14.7109375" style="56" customWidth="1"/>
    <col min="7103" max="7103" width="15.5703125" style="56" customWidth="1"/>
    <col min="7104" max="7104" width="16" style="56" customWidth="1"/>
    <col min="7105" max="7105" width="14.85546875" style="56" customWidth="1"/>
    <col min="7106" max="7107" width="15" style="56" customWidth="1"/>
    <col min="7108" max="7108" width="15.28515625" style="56" customWidth="1"/>
    <col min="7109" max="7109" width="9.42578125" style="56"/>
    <col min="7110" max="7110" width="14.28515625" style="56" bestFit="1" customWidth="1"/>
    <col min="7111" max="7111" width="13.140625" style="56" customWidth="1"/>
    <col min="7112" max="7112" width="13.42578125" style="56" customWidth="1"/>
    <col min="7113" max="7113" width="15.140625" style="56" customWidth="1"/>
    <col min="7114" max="7348" width="9.42578125" style="56"/>
    <col min="7349" max="7349" width="4.28515625" style="56" customWidth="1"/>
    <col min="7350" max="7350" width="4.85546875" style="56" customWidth="1"/>
    <col min="7351" max="7351" width="4.42578125" style="56" customWidth="1"/>
    <col min="7352" max="7352" width="47.28515625" style="56" customWidth="1"/>
    <col min="7353" max="7353" width="15.85546875" style="56" customWidth="1"/>
    <col min="7354" max="7354" width="14.28515625" style="56" customWidth="1"/>
    <col min="7355" max="7355" width="15.140625" style="56" customWidth="1"/>
    <col min="7356" max="7356" width="16.7109375" style="56" customWidth="1"/>
    <col min="7357" max="7357" width="17.140625" style="56" customWidth="1"/>
    <col min="7358" max="7358" width="14.7109375" style="56" customWidth="1"/>
    <col min="7359" max="7359" width="15.5703125" style="56" customWidth="1"/>
    <col min="7360" max="7360" width="16" style="56" customWidth="1"/>
    <col min="7361" max="7361" width="14.85546875" style="56" customWidth="1"/>
    <col min="7362" max="7363" width="15" style="56" customWidth="1"/>
    <col min="7364" max="7364" width="15.28515625" style="56" customWidth="1"/>
    <col min="7365" max="7365" width="9.42578125" style="56"/>
    <col min="7366" max="7366" width="14.28515625" style="56" bestFit="1" customWidth="1"/>
    <col min="7367" max="7367" width="13.140625" style="56" customWidth="1"/>
    <col min="7368" max="7368" width="13.42578125" style="56" customWidth="1"/>
    <col min="7369" max="7369" width="15.140625" style="56" customWidth="1"/>
    <col min="7370" max="7604" width="9.42578125" style="56"/>
    <col min="7605" max="7605" width="4.28515625" style="56" customWidth="1"/>
    <col min="7606" max="7606" width="4.85546875" style="56" customWidth="1"/>
    <col min="7607" max="7607" width="4.42578125" style="56" customWidth="1"/>
    <col min="7608" max="7608" width="47.28515625" style="56" customWidth="1"/>
    <col min="7609" max="7609" width="15.85546875" style="56" customWidth="1"/>
    <col min="7610" max="7610" width="14.28515625" style="56" customWidth="1"/>
    <col min="7611" max="7611" width="15.140625" style="56" customWidth="1"/>
    <col min="7612" max="7612" width="16.7109375" style="56" customWidth="1"/>
    <col min="7613" max="7613" width="17.140625" style="56" customWidth="1"/>
    <col min="7614" max="7614" width="14.7109375" style="56" customWidth="1"/>
    <col min="7615" max="7615" width="15.5703125" style="56" customWidth="1"/>
    <col min="7616" max="7616" width="16" style="56" customWidth="1"/>
    <col min="7617" max="7617" width="14.85546875" style="56" customWidth="1"/>
    <col min="7618" max="7619" width="15" style="56" customWidth="1"/>
    <col min="7620" max="7620" width="15.28515625" style="56" customWidth="1"/>
    <col min="7621" max="7621" width="9.42578125" style="56"/>
    <col min="7622" max="7622" width="14.28515625" style="56" bestFit="1" customWidth="1"/>
    <col min="7623" max="7623" width="13.140625" style="56" customWidth="1"/>
    <col min="7624" max="7624" width="13.42578125" style="56" customWidth="1"/>
    <col min="7625" max="7625" width="15.140625" style="56" customWidth="1"/>
    <col min="7626" max="7860" width="9.42578125" style="56"/>
    <col min="7861" max="7861" width="4.28515625" style="56" customWidth="1"/>
    <col min="7862" max="7862" width="4.85546875" style="56" customWidth="1"/>
    <col min="7863" max="7863" width="4.42578125" style="56" customWidth="1"/>
    <col min="7864" max="7864" width="47.28515625" style="56" customWidth="1"/>
    <col min="7865" max="7865" width="15.85546875" style="56" customWidth="1"/>
    <col min="7866" max="7866" width="14.28515625" style="56" customWidth="1"/>
    <col min="7867" max="7867" width="15.140625" style="56" customWidth="1"/>
    <col min="7868" max="7868" width="16.7109375" style="56" customWidth="1"/>
    <col min="7869" max="7869" width="17.140625" style="56" customWidth="1"/>
    <col min="7870" max="7870" width="14.7109375" style="56" customWidth="1"/>
    <col min="7871" max="7871" width="15.5703125" style="56" customWidth="1"/>
    <col min="7872" max="7872" width="16" style="56" customWidth="1"/>
    <col min="7873" max="7873" width="14.85546875" style="56" customWidth="1"/>
    <col min="7874" max="7875" width="15" style="56" customWidth="1"/>
    <col min="7876" max="7876" width="15.28515625" style="56" customWidth="1"/>
    <col min="7877" max="7877" width="9.42578125" style="56"/>
    <col min="7878" max="7878" width="14.28515625" style="56" bestFit="1" customWidth="1"/>
    <col min="7879" max="7879" width="13.140625" style="56" customWidth="1"/>
    <col min="7880" max="7880" width="13.42578125" style="56" customWidth="1"/>
    <col min="7881" max="7881" width="15.140625" style="56" customWidth="1"/>
    <col min="7882" max="8116" width="9.42578125" style="56"/>
    <col min="8117" max="8117" width="4.28515625" style="56" customWidth="1"/>
    <col min="8118" max="8118" width="4.85546875" style="56" customWidth="1"/>
    <col min="8119" max="8119" width="4.42578125" style="56" customWidth="1"/>
    <col min="8120" max="8120" width="47.28515625" style="56" customWidth="1"/>
    <col min="8121" max="8121" width="15.85546875" style="56" customWidth="1"/>
    <col min="8122" max="8122" width="14.28515625" style="56" customWidth="1"/>
    <col min="8123" max="8123" width="15.140625" style="56" customWidth="1"/>
    <col min="8124" max="8124" width="16.7109375" style="56" customWidth="1"/>
    <col min="8125" max="8125" width="17.140625" style="56" customWidth="1"/>
    <col min="8126" max="8126" width="14.7109375" style="56" customWidth="1"/>
    <col min="8127" max="8127" width="15.5703125" style="56" customWidth="1"/>
    <col min="8128" max="8128" width="16" style="56" customWidth="1"/>
    <col min="8129" max="8129" width="14.85546875" style="56" customWidth="1"/>
    <col min="8130" max="8131" width="15" style="56" customWidth="1"/>
    <col min="8132" max="8132" width="15.28515625" style="56" customWidth="1"/>
    <col min="8133" max="8133" width="9.42578125" style="56"/>
    <col min="8134" max="8134" width="14.28515625" style="56" bestFit="1" customWidth="1"/>
    <col min="8135" max="8135" width="13.140625" style="56" customWidth="1"/>
    <col min="8136" max="8136" width="13.42578125" style="56" customWidth="1"/>
    <col min="8137" max="8137" width="15.140625" style="56" customWidth="1"/>
    <col min="8138" max="8372" width="9.42578125" style="56"/>
    <col min="8373" max="8373" width="4.28515625" style="56" customWidth="1"/>
    <col min="8374" max="8374" width="4.85546875" style="56" customWidth="1"/>
    <col min="8375" max="8375" width="4.42578125" style="56" customWidth="1"/>
    <col min="8376" max="8376" width="47.28515625" style="56" customWidth="1"/>
    <col min="8377" max="8377" width="15.85546875" style="56" customWidth="1"/>
    <col min="8378" max="8378" width="14.28515625" style="56" customWidth="1"/>
    <col min="8379" max="8379" width="15.140625" style="56" customWidth="1"/>
    <col min="8380" max="8380" width="16.7109375" style="56" customWidth="1"/>
    <col min="8381" max="8381" width="17.140625" style="56" customWidth="1"/>
    <col min="8382" max="8382" width="14.7109375" style="56" customWidth="1"/>
    <col min="8383" max="8383" width="15.5703125" style="56" customWidth="1"/>
    <col min="8384" max="8384" width="16" style="56" customWidth="1"/>
    <col min="8385" max="8385" width="14.85546875" style="56" customWidth="1"/>
    <col min="8386" max="8387" width="15" style="56" customWidth="1"/>
    <col min="8388" max="8388" width="15.28515625" style="56" customWidth="1"/>
    <col min="8389" max="8389" width="9.42578125" style="56"/>
    <col min="8390" max="8390" width="14.28515625" style="56" bestFit="1" customWidth="1"/>
    <col min="8391" max="8391" width="13.140625" style="56" customWidth="1"/>
    <col min="8392" max="8392" width="13.42578125" style="56" customWidth="1"/>
    <col min="8393" max="8393" width="15.140625" style="56" customWidth="1"/>
    <col min="8394" max="8628" width="9.42578125" style="56"/>
    <col min="8629" max="8629" width="4.28515625" style="56" customWidth="1"/>
    <col min="8630" max="8630" width="4.85546875" style="56" customWidth="1"/>
    <col min="8631" max="8631" width="4.42578125" style="56" customWidth="1"/>
    <col min="8632" max="8632" width="47.28515625" style="56" customWidth="1"/>
    <col min="8633" max="8633" width="15.85546875" style="56" customWidth="1"/>
    <col min="8634" max="8634" width="14.28515625" style="56" customWidth="1"/>
    <col min="8635" max="8635" width="15.140625" style="56" customWidth="1"/>
    <col min="8636" max="8636" width="16.7109375" style="56" customWidth="1"/>
    <col min="8637" max="8637" width="17.140625" style="56" customWidth="1"/>
    <col min="8638" max="8638" width="14.7109375" style="56" customWidth="1"/>
    <col min="8639" max="8639" width="15.5703125" style="56" customWidth="1"/>
    <col min="8640" max="8640" width="16" style="56" customWidth="1"/>
    <col min="8641" max="8641" width="14.85546875" style="56" customWidth="1"/>
    <col min="8642" max="8643" width="15" style="56" customWidth="1"/>
    <col min="8644" max="8644" width="15.28515625" style="56" customWidth="1"/>
    <col min="8645" max="8645" width="9.42578125" style="56"/>
    <col min="8646" max="8646" width="14.28515625" style="56" bestFit="1" customWidth="1"/>
    <col min="8647" max="8647" width="13.140625" style="56" customWidth="1"/>
    <col min="8648" max="8648" width="13.42578125" style="56" customWidth="1"/>
    <col min="8649" max="8649" width="15.140625" style="56" customWidth="1"/>
    <col min="8650" max="8884" width="9.42578125" style="56"/>
    <col min="8885" max="8885" width="4.28515625" style="56" customWidth="1"/>
    <col min="8886" max="8886" width="4.85546875" style="56" customWidth="1"/>
    <col min="8887" max="8887" width="4.42578125" style="56" customWidth="1"/>
    <col min="8888" max="8888" width="47.28515625" style="56" customWidth="1"/>
    <col min="8889" max="8889" width="15.85546875" style="56" customWidth="1"/>
    <col min="8890" max="8890" width="14.28515625" style="56" customWidth="1"/>
    <col min="8891" max="8891" width="15.140625" style="56" customWidth="1"/>
    <col min="8892" max="8892" width="16.7109375" style="56" customWidth="1"/>
    <col min="8893" max="8893" width="17.140625" style="56" customWidth="1"/>
    <col min="8894" max="8894" width="14.7109375" style="56" customWidth="1"/>
    <col min="8895" max="8895" width="15.5703125" style="56" customWidth="1"/>
    <col min="8896" max="8896" width="16" style="56" customWidth="1"/>
    <col min="8897" max="8897" width="14.85546875" style="56" customWidth="1"/>
    <col min="8898" max="8899" width="15" style="56" customWidth="1"/>
    <col min="8900" max="8900" width="15.28515625" style="56" customWidth="1"/>
    <col min="8901" max="8901" width="9.42578125" style="56"/>
    <col min="8902" max="8902" width="14.28515625" style="56" bestFit="1" customWidth="1"/>
    <col min="8903" max="8903" width="13.140625" style="56" customWidth="1"/>
    <col min="8904" max="8904" width="13.42578125" style="56" customWidth="1"/>
    <col min="8905" max="8905" width="15.140625" style="56" customWidth="1"/>
    <col min="8906" max="9140" width="9.42578125" style="56"/>
    <col min="9141" max="9141" width="4.28515625" style="56" customWidth="1"/>
    <col min="9142" max="9142" width="4.85546875" style="56" customWidth="1"/>
    <col min="9143" max="9143" width="4.42578125" style="56" customWidth="1"/>
    <col min="9144" max="9144" width="47.28515625" style="56" customWidth="1"/>
    <col min="9145" max="9145" width="15.85546875" style="56" customWidth="1"/>
    <col min="9146" max="9146" width="14.28515625" style="56" customWidth="1"/>
    <col min="9147" max="9147" width="15.140625" style="56" customWidth="1"/>
    <col min="9148" max="9148" width="16.7109375" style="56" customWidth="1"/>
    <col min="9149" max="9149" width="17.140625" style="56" customWidth="1"/>
    <col min="9150" max="9150" width="14.7109375" style="56" customWidth="1"/>
    <col min="9151" max="9151" width="15.5703125" style="56" customWidth="1"/>
    <col min="9152" max="9152" width="16" style="56" customWidth="1"/>
    <col min="9153" max="9153" width="14.85546875" style="56" customWidth="1"/>
    <col min="9154" max="9155" width="15" style="56" customWidth="1"/>
    <col min="9156" max="9156" width="15.28515625" style="56" customWidth="1"/>
    <col min="9157" max="9157" width="9.42578125" style="56"/>
    <col min="9158" max="9158" width="14.28515625" style="56" bestFit="1" customWidth="1"/>
    <col min="9159" max="9159" width="13.140625" style="56" customWidth="1"/>
    <col min="9160" max="9160" width="13.42578125" style="56" customWidth="1"/>
    <col min="9161" max="9161" width="15.140625" style="56" customWidth="1"/>
    <col min="9162" max="9396" width="9.42578125" style="56"/>
    <col min="9397" max="9397" width="4.28515625" style="56" customWidth="1"/>
    <col min="9398" max="9398" width="4.85546875" style="56" customWidth="1"/>
    <col min="9399" max="9399" width="4.42578125" style="56" customWidth="1"/>
    <col min="9400" max="9400" width="47.28515625" style="56" customWidth="1"/>
    <col min="9401" max="9401" width="15.85546875" style="56" customWidth="1"/>
    <col min="9402" max="9402" width="14.28515625" style="56" customWidth="1"/>
    <col min="9403" max="9403" width="15.140625" style="56" customWidth="1"/>
    <col min="9404" max="9404" width="16.7109375" style="56" customWidth="1"/>
    <col min="9405" max="9405" width="17.140625" style="56" customWidth="1"/>
    <col min="9406" max="9406" width="14.7109375" style="56" customWidth="1"/>
    <col min="9407" max="9407" width="15.5703125" style="56" customWidth="1"/>
    <col min="9408" max="9408" width="16" style="56" customWidth="1"/>
    <col min="9409" max="9409" width="14.85546875" style="56" customWidth="1"/>
    <col min="9410" max="9411" width="15" style="56" customWidth="1"/>
    <col min="9412" max="9412" width="15.28515625" style="56" customWidth="1"/>
    <col min="9413" max="9413" width="9.42578125" style="56"/>
    <col min="9414" max="9414" width="14.28515625" style="56" bestFit="1" customWidth="1"/>
    <col min="9415" max="9415" width="13.140625" style="56" customWidth="1"/>
    <col min="9416" max="9416" width="13.42578125" style="56" customWidth="1"/>
    <col min="9417" max="9417" width="15.140625" style="56" customWidth="1"/>
    <col min="9418" max="9652" width="9.42578125" style="56"/>
    <col min="9653" max="9653" width="4.28515625" style="56" customWidth="1"/>
    <col min="9654" max="9654" width="4.85546875" style="56" customWidth="1"/>
    <col min="9655" max="9655" width="4.42578125" style="56" customWidth="1"/>
    <col min="9656" max="9656" width="47.28515625" style="56" customWidth="1"/>
    <col min="9657" max="9657" width="15.85546875" style="56" customWidth="1"/>
    <col min="9658" max="9658" width="14.28515625" style="56" customWidth="1"/>
    <col min="9659" max="9659" width="15.140625" style="56" customWidth="1"/>
    <col min="9660" max="9660" width="16.7109375" style="56" customWidth="1"/>
    <col min="9661" max="9661" width="17.140625" style="56" customWidth="1"/>
    <col min="9662" max="9662" width="14.7109375" style="56" customWidth="1"/>
    <col min="9663" max="9663" width="15.5703125" style="56" customWidth="1"/>
    <col min="9664" max="9664" width="16" style="56" customWidth="1"/>
    <col min="9665" max="9665" width="14.85546875" style="56" customWidth="1"/>
    <col min="9666" max="9667" width="15" style="56" customWidth="1"/>
    <col min="9668" max="9668" width="15.28515625" style="56" customWidth="1"/>
    <col min="9669" max="9669" width="9.42578125" style="56"/>
    <col min="9670" max="9670" width="14.28515625" style="56" bestFit="1" customWidth="1"/>
    <col min="9671" max="9671" width="13.140625" style="56" customWidth="1"/>
    <col min="9672" max="9672" width="13.42578125" style="56" customWidth="1"/>
    <col min="9673" max="9673" width="15.140625" style="56" customWidth="1"/>
    <col min="9674" max="9908" width="9.42578125" style="56"/>
    <col min="9909" max="9909" width="4.28515625" style="56" customWidth="1"/>
    <col min="9910" max="9910" width="4.85546875" style="56" customWidth="1"/>
    <col min="9911" max="9911" width="4.42578125" style="56" customWidth="1"/>
    <col min="9912" max="9912" width="47.28515625" style="56" customWidth="1"/>
    <col min="9913" max="9913" width="15.85546875" style="56" customWidth="1"/>
    <col min="9914" max="9914" width="14.28515625" style="56" customWidth="1"/>
    <col min="9915" max="9915" width="15.140625" style="56" customWidth="1"/>
    <col min="9916" max="9916" width="16.7109375" style="56" customWidth="1"/>
    <col min="9917" max="9917" width="17.140625" style="56" customWidth="1"/>
    <col min="9918" max="9918" width="14.7109375" style="56" customWidth="1"/>
    <col min="9919" max="9919" width="15.5703125" style="56" customWidth="1"/>
    <col min="9920" max="9920" width="16" style="56" customWidth="1"/>
    <col min="9921" max="9921" width="14.85546875" style="56" customWidth="1"/>
    <col min="9922" max="9923" width="15" style="56" customWidth="1"/>
    <col min="9924" max="9924" width="15.28515625" style="56" customWidth="1"/>
    <col min="9925" max="9925" width="9.42578125" style="56"/>
    <col min="9926" max="9926" width="14.28515625" style="56" bestFit="1" customWidth="1"/>
    <col min="9927" max="9927" width="13.140625" style="56" customWidth="1"/>
    <col min="9928" max="9928" width="13.42578125" style="56" customWidth="1"/>
    <col min="9929" max="9929" width="15.140625" style="56" customWidth="1"/>
    <col min="9930" max="10164" width="9.42578125" style="56"/>
    <col min="10165" max="10165" width="4.28515625" style="56" customWidth="1"/>
    <col min="10166" max="10166" width="4.85546875" style="56" customWidth="1"/>
    <col min="10167" max="10167" width="4.42578125" style="56" customWidth="1"/>
    <col min="10168" max="10168" width="47.28515625" style="56" customWidth="1"/>
    <col min="10169" max="10169" width="15.85546875" style="56" customWidth="1"/>
    <col min="10170" max="10170" width="14.28515625" style="56" customWidth="1"/>
    <col min="10171" max="10171" width="15.140625" style="56" customWidth="1"/>
    <col min="10172" max="10172" width="16.7109375" style="56" customWidth="1"/>
    <col min="10173" max="10173" width="17.140625" style="56" customWidth="1"/>
    <col min="10174" max="10174" width="14.7109375" style="56" customWidth="1"/>
    <col min="10175" max="10175" width="15.5703125" style="56" customWidth="1"/>
    <col min="10176" max="10176" width="16" style="56" customWidth="1"/>
    <col min="10177" max="10177" width="14.85546875" style="56" customWidth="1"/>
    <col min="10178" max="10179" width="15" style="56" customWidth="1"/>
    <col min="10180" max="10180" width="15.28515625" style="56" customWidth="1"/>
    <col min="10181" max="10181" width="9.42578125" style="56"/>
    <col min="10182" max="10182" width="14.28515625" style="56" bestFit="1" customWidth="1"/>
    <col min="10183" max="10183" width="13.140625" style="56" customWidth="1"/>
    <col min="10184" max="10184" width="13.42578125" style="56" customWidth="1"/>
    <col min="10185" max="10185" width="15.140625" style="56" customWidth="1"/>
    <col min="10186" max="10420" width="9.42578125" style="56"/>
    <col min="10421" max="10421" width="4.28515625" style="56" customWidth="1"/>
    <col min="10422" max="10422" width="4.85546875" style="56" customWidth="1"/>
    <col min="10423" max="10423" width="4.42578125" style="56" customWidth="1"/>
    <col min="10424" max="10424" width="47.28515625" style="56" customWidth="1"/>
    <col min="10425" max="10425" width="15.85546875" style="56" customWidth="1"/>
    <col min="10426" max="10426" width="14.28515625" style="56" customWidth="1"/>
    <col min="10427" max="10427" width="15.140625" style="56" customWidth="1"/>
    <col min="10428" max="10428" width="16.7109375" style="56" customWidth="1"/>
    <col min="10429" max="10429" width="17.140625" style="56" customWidth="1"/>
    <col min="10430" max="10430" width="14.7109375" style="56" customWidth="1"/>
    <col min="10431" max="10431" width="15.5703125" style="56" customWidth="1"/>
    <col min="10432" max="10432" width="16" style="56" customWidth="1"/>
    <col min="10433" max="10433" width="14.85546875" style="56" customWidth="1"/>
    <col min="10434" max="10435" width="15" style="56" customWidth="1"/>
    <col min="10436" max="10436" width="15.28515625" style="56" customWidth="1"/>
    <col min="10437" max="10437" width="9.42578125" style="56"/>
    <col min="10438" max="10438" width="14.28515625" style="56" bestFit="1" customWidth="1"/>
    <col min="10439" max="10439" width="13.140625" style="56" customWidth="1"/>
    <col min="10440" max="10440" width="13.42578125" style="56" customWidth="1"/>
    <col min="10441" max="10441" width="15.140625" style="56" customWidth="1"/>
    <col min="10442" max="10676" width="9.42578125" style="56"/>
    <col min="10677" max="10677" width="4.28515625" style="56" customWidth="1"/>
    <col min="10678" max="10678" width="4.85546875" style="56" customWidth="1"/>
    <col min="10679" max="10679" width="4.42578125" style="56" customWidth="1"/>
    <col min="10680" max="10680" width="47.28515625" style="56" customWidth="1"/>
    <col min="10681" max="10681" width="15.85546875" style="56" customWidth="1"/>
    <col min="10682" max="10682" width="14.28515625" style="56" customWidth="1"/>
    <col min="10683" max="10683" width="15.140625" style="56" customWidth="1"/>
    <col min="10684" max="10684" width="16.7109375" style="56" customWidth="1"/>
    <col min="10685" max="10685" width="17.140625" style="56" customWidth="1"/>
    <col min="10686" max="10686" width="14.7109375" style="56" customWidth="1"/>
    <col min="10687" max="10687" width="15.5703125" style="56" customWidth="1"/>
    <col min="10688" max="10688" width="16" style="56" customWidth="1"/>
    <col min="10689" max="10689" width="14.85546875" style="56" customWidth="1"/>
    <col min="10690" max="10691" width="15" style="56" customWidth="1"/>
    <col min="10692" max="10692" width="15.28515625" style="56" customWidth="1"/>
    <col min="10693" max="10693" width="9.42578125" style="56"/>
    <col min="10694" max="10694" width="14.28515625" style="56" bestFit="1" customWidth="1"/>
    <col min="10695" max="10695" width="13.140625" style="56" customWidth="1"/>
    <col min="10696" max="10696" width="13.42578125" style="56" customWidth="1"/>
    <col min="10697" max="10697" width="15.140625" style="56" customWidth="1"/>
    <col min="10698" max="10932" width="9.42578125" style="56"/>
    <col min="10933" max="10933" width="4.28515625" style="56" customWidth="1"/>
    <col min="10934" max="10934" width="4.85546875" style="56" customWidth="1"/>
    <col min="10935" max="10935" width="4.42578125" style="56" customWidth="1"/>
    <col min="10936" max="10936" width="47.28515625" style="56" customWidth="1"/>
    <col min="10937" max="10937" width="15.85546875" style="56" customWidth="1"/>
    <col min="10938" max="10938" width="14.28515625" style="56" customWidth="1"/>
    <col min="10939" max="10939" width="15.140625" style="56" customWidth="1"/>
    <col min="10940" max="10940" width="16.7109375" style="56" customWidth="1"/>
    <col min="10941" max="10941" width="17.140625" style="56" customWidth="1"/>
    <col min="10942" max="10942" width="14.7109375" style="56" customWidth="1"/>
    <col min="10943" max="10943" width="15.5703125" style="56" customWidth="1"/>
    <col min="10944" max="10944" width="16" style="56" customWidth="1"/>
    <col min="10945" max="10945" width="14.85546875" style="56" customWidth="1"/>
    <col min="10946" max="10947" width="15" style="56" customWidth="1"/>
    <col min="10948" max="10948" width="15.28515625" style="56" customWidth="1"/>
    <col min="10949" max="10949" width="9.42578125" style="56"/>
    <col min="10950" max="10950" width="14.28515625" style="56" bestFit="1" customWidth="1"/>
    <col min="10951" max="10951" width="13.140625" style="56" customWidth="1"/>
    <col min="10952" max="10952" width="13.42578125" style="56" customWidth="1"/>
    <col min="10953" max="10953" width="15.140625" style="56" customWidth="1"/>
    <col min="10954" max="11188" width="9.42578125" style="56"/>
    <col min="11189" max="11189" width="4.28515625" style="56" customWidth="1"/>
    <col min="11190" max="11190" width="4.85546875" style="56" customWidth="1"/>
    <col min="11191" max="11191" width="4.42578125" style="56" customWidth="1"/>
    <col min="11192" max="11192" width="47.28515625" style="56" customWidth="1"/>
    <col min="11193" max="11193" width="15.85546875" style="56" customWidth="1"/>
    <col min="11194" max="11194" width="14.28515625" style="56" customWidth="1"/>
    <col min="11195" max="11195" width="15.140625" style="56" customWidth="1"/>
    <col min="11196" max="11196" width="16.7109375" style="56" customWidth="1"/>
    <col min="11197" max="11197" width="17.140625" style="56" customWidth="1"/>
    <col min="11198" max="11198" width="14.7109375" style="56" customWidth="1"/>
    <col min="11199" max="11199" width="15.5703125" style="56" customWidth="1"/>
    <col min="11200" max="11200" width="16" style="56" customWidth="1"/>
    <col min="11201" max="11201" width="14.85546875" style="56" customWidth="1"/>
    <col min="11202" max="11203" width="15" style="56" customWidth="1"/>
    <col min="11204" max="11204" width="15.28515625" style="56" customWidth="1"/>
    <col min="11205" max="11205" width="9.42578125" style="56"/>
    <col min="11206" max="11206" width="14.28515625" style="56" bestFit="1" customWidth="1"/>
    <col min="11207" max="11207" width="13.140625" style="56" customWidth="1"/>
    <col min="11208" max="11208" width="13.42578125" style="56" customWidth="1"/>
    <col min="11209" max="11209" width="15.140625" style="56" customWidth="1"/>
    <col min="11210" max="11444" width="9.42578125" style="56"/>
    <col min="11445" max="11445" width="4.28515625" style="56" customWidth="1"/>
    <col min="11446" max="11446" width="4.85546875" style="56" customWidth="1"/>
    <col min="11447" max="11447" width="4.42578125" style="56" customWidth="1"/>
    <col min="11448" max="11448" width="47.28515625" style="56" customWidth="1"/>
    <col min="11449" max="11449" width="15.85546875" style="56" customWidth="1"/>
    <col min="11450" max="11450" width="14.28515625" style="56" customWidth="1"/>
    <col min="11451" max="11451" width="15.140625" style="56" customWidth="1"/>
    <col min="11452" max="11452" width="16.7109375" style="56" customWidth="1"/>
    <col min="11453" max="11453" width="17.140625" style="56" customWidth="1"/>
    <col min="11454" max="11454" width="14.7109375" style="56" customWidth="1"/>
    <col min="11455" max="11455" width="15.5703125" style="56" customWidth="1"/>
    <col min="11456" max="11456" width="16" style="56" customWidth="1"/>
    <col min="11457" max="11457" width="14.85546875" style="56" customWidth="1"/>
    <col min="11458" max="11459" width="15" style="56" customWidth="1"/>
    <col min="11460" max="11460" width="15.28515625" style="56" customWidth="1"/>
    <col min="11461" max="11461" width="9.42578125" style="56"/>
    <col min="11462" max="11462" width="14.28515625" style="56" bestFit="1" customWidth="1"/>
    <col min="11463" max="11463" width="13.140625" style="56" customWidth="1"/>
    <col min="11464" max="11464" width="13.42578125" style="56" customWidth="1"/>
    <col min="11465" max="11465" width="15.140625" style="56" customWidth="1"/>
    <col min="11466" max="11700" width="9.42578125" style="56"/>
    <col min="11701" max="11701" width="4.28515625" style="56" customWidth="1"/>
    <col min="11702" max="11702" width="4.85546875" style="56" customWidth="1"/>
    <col min="11703" max="11703" width="4.42578125" style="56" customWidth="1"/>
    <col min="11704" max="11704" width="47.28515625" style="56" customWidth="1"/>
    <col min="11705" max="11705" width="15.85546875" style="56" customWidth="1"/>
    <col min="11706" max="11706" width="14.28515625" style="56" customWidth="1"/>
    <col min="11707" max="11707" width="15.140625" style="56" customWidth="1"/>
    <col min="11708" max="11708" width="16.7109375" style="56" customWidth="1"/>
    <col min="11709" max="11709" width="17.140625" style="56" customWidth="1"/>
    <col min="11710" max="11710" width="14.7109375" style="56" customWidth="1"/>
    <col min="11711" max="11711" width="15.5703125" style="56" customWidth="1"/>
    <col min="11712" max="11712" width="16" style="56" customWidth="1"/>
    <col min="11713" max="11713" width="14.85546875" style="56" customWidth="1"/>
    <col min="11714" max="11715" width="15" style="56" customWidth="1"/>
    <col min="11716" max="11716" width="15.28515625" style="56" customWidth="1"/>
    <col min="11717" max="11717" width="9.42578125" style="56"/>
    <col min="11718" max="11718" width="14.28515625" style="56" bestFit="1" customWidth="1"/>
    <col min="11719" max="11719" width="13.140625" style="56" customWidth="1"/>
    <col min="11720" max="11720" width="13.42578125" style="56" customWidth="1"/>
    <col min="11721" max="11721" width="15.140625" style="56" customWidth="1"/>
    <col min="11722" max="11956" width="9.42578125" style="56"/>
    <col min="11957" max="11957" width="4.28515625" style="56" customWidth="1"/>
    <col min="11958" max="11958" width="4.85546875" style="56" customWidth="1"/>
    <col min="11959" max="11959" width="4.42578125" style="56" customWidth="1"/>
    <col min="11960" max="11960" width="47.28515625" style="56" customWidth="1"/>
    <col min="11961" max="11961" width="15.85546875" style="56" customWidth="1"/>
    <col min="11962" max="11962" width="14.28515625" style="56" customWidth="1"/>
    <col min="11963" max="11963" width="15.140625" style="56" customWidth="1"/>
    <col min="11964" max="11964" width="16.7109375" style="56" customWidth="1"/>
    <col min="11965" max="11965" width="17.140625" style="56" customWidth="1"/>
    <col min="11966" max="11966" width="14.7109375" style="56" customWidth="1"/>
    <col min="11967" max="11967" width="15.5703125" style="56" customWidth="1"/>
    <col min="11968" max="11968" width="16" style="56" customWidth="1"/>
    <col min="11969" max="11969" width="14.85546875" style="56" customWidth="1"/>
    <col min="11970" max="11971" width="15" style="56" customWidth="1"/>
    <col min="11972" max="11972" width="15.28515625" style="56" customWidth="1"/>
    <col min="11973" max="11973" width="9.42578125" style="56"/>
    <col min="11974" max="11974" width="14.28515625" style="56" bestFit="1" customWidth="1"/>
    <col min="11975" max="11975" width="13.140625" style="56" customWidth="1"/>
    <col min="11976" max="11976" width="13.42578125" style="56" customWidth="1"/>
    <col min="11977" max="11977" width="15.140625" style="56" customWidth="1"/>
    <col min="11978" max="12212" width="9.42578125" style="56"/>
    <col min="12213" max="12213" width="4.28515625" style="56" customWidth="1"/>
    <col min="12214" max="12214" width="4.85546875" style="56" customWidth="1"/>
    <col min="12215" max="12215" width="4.42578125" style="56" customWidth="1"/>
    <col min="12216" max="12216" width="47.28515625" style="56" customWidth="1"/>
    <col min="12217" max="12217" width="15.85546875" style="56" customWidth="1"/>
    <col min="12218" max="12218" width="14.28515625" style="56" customWidth="1"/>
    <col min="12219" max="12219" width="15.140625" style="56" customWidth="1"/>
    <col min="12220" max="12220" width="16.7109375" style="56" customWidth="1"/>
    <col min="12221" max="12221" width="17.140625" style="56" customWidth="1"/>
    <col min="12222" max="12222" width="14.7109375" style="56" customWidth="1"/>
    <col min="12223" max="12223" width="15.5703125" style="56" customWidth="1"/>
    <col min="12224" max="12224" width="16" style="56" customWidth="1"/>
    <col min="12225" max="12225" width="14.85546875" style="56" customWidth="1"/>
    <col min="12226" max="12227" width="15" style="56" customWidth="1"/>
    <col min="12228" max="12228" width="15.28515625" style="56" customWidth="1"/>
    <col min="12229" max="12229" width="9.42578125" style="56"/>
    <col min="12230" max="12230" width="14.28515625" style="56" bestFit="1" customWidth="1"/>
    <col min="12231" max="12231" width="13.140625" style="56" customWidth="1"/>
    <col min="12232" max="12232" width="13.42578125" style="56" customWidth="1"/>
    <col min="12233" max="12233" width="15.140625" style="56" customWidth="1"/>
    <col min="12234" max="12468" width="9.42578125" style="56"/>
    <col min="12469" max="12469" width="4.28515625" style="56" customWidth="1"/>
    <col min="12470" max="12470" width="4.85546875" style="56" customWidth="1"/>
    <col min="12471" max="12471" width="4.42578125" style="56" customWidth="1"/>
    <col min="12472" max="12472" width="47.28515625" style="56" customWidth="1"/>
    <col min="12473" max="12473" width="15.85546875" style="56" customWidth="1"/>
    <col min="12474" max="12474" width="14.28515625" style="56" customWidth="1"/>
    <col min="12475" max="12475" width="15.140625" style="56" customWidth="1"/>
    <col min="12476" max="12476" width="16.7109375" style="56" customWidth="1"/>
    <col min="12477" max="12477" width="17.140625" style="56" customWidth="1"/>
    <col min="12478" max="12478" width="14.7109375" style="56" customWidth="1"/>
    <col min="12479" max="12479" width="15.5703125" style="56" customWidth="1"/>
    <col min="12480" max="12480" width="16" style="56" customWidth="1"/>
    <col min="12481" max="12481" width="14.85546875" style="56" customWidth="1"/>
    <col min="12482" max="12483" width="15" style="56" customWidth="1"/>
    <col min="12484" max="12484" width="15.28515625" style="56" customWidth="1"/>
    <col min="12485" max="12485" width="9.42578125" style="56"/>
    <col min="12486" max="12486" width="14.28515625" style="56" bestFit="1" customWidth="1"/>
    <col min="12487" max="12487" width="13.140625" style="56" customWidth="1"/>
    <col min="12488" max="12488" width="13.42578125" style="56" customWidth="1"/>
    <col min="12489" max="12489" width="15.140625" style="56" customWidth="1"/>
    <col min="12490" max="12724" width="9.42578125" style="56"/>
    <col min="12725" max="12725" width="4.28515625" style="56" customWidth="1"/>
    <col min="12726" max="12726" width="4.85546875" style="56" customWidth="1"/>
    <col min="12727" max="12727" width="4.42578125" style="56" customWidth="1"/>
    <col min="12728" max="12728" width="47.28515625" style="56" customWidth="1"/>
    <col min="12729" max="12729" width="15.85546875" style="56" customWidth="1"/>
    <col min="12730" max="12730" width="14.28515625" style="56" customWidth="1"/>
    <col min="12731" max="12731" width="15.140625" style="56" customWidth="1"/>
    <col min="12732" max="12732" width="16.7109375" style="56" customWidth="1"/>
    <col min="12733" max="12733" width="17.140625" style="56" customWidth="1"/>
    <col min="12734" max="12734" width="14.7109375" style="56" customWidth="1"/>
    <col min="12735" max="12735" width="15.5703125" style="56" customWidth="1"/>
    <col min="12736" max="12736" width="16" style="56" customWidth="1"/>
    <col min="12737" max="12737" width="14.85546875" style="56" customWidth="1"/>
    <col min="12738" max="12739" width="15" style="56" customWidth="1"/>
    <col min="12740" max="12740" width="15.28515625" style="56" customWidth="1"/>
    <col min="12741" max="12741" width="9.42578125" style="56"/>
    <col min="12742" max="12742" width="14.28515625" style="56" bestFit="1" customWidth="1"/>
    <col min="12743" max="12743" width="13.140625" style="56" customWidth="1"/>
    <col min="12744" max="12744" width="13.42578125" style="56" customWidth="1"/>
    <col min="12745" max="12745" width="15.140625" style="56" customWidth="1"/>
    <col min="12746" max="12980" width="9.42578125" style="56"/>
    <col min="12981" max="12981" width="4.28515625" style="56" customWidth="1"/>
    <col min="12982" max="12982" width="4.85546875" style="56" customWidth="1"/>
    <col min="12983" max="12983" width="4.42578125" style="56" customWidth="1"/>
    <col min="12984" max="12984" width="47.28515625" style="56" customWidth="1"/>
    <col min="12985" max="12985" width="15.85546875" style="56" customWidth="1"/>
    <col min="12986" max="12986" width="14.28515625" style="56" customWidth="1"/>
    <col min="12987" max="12987" width="15.140625" style="56" customWidth="1"/>
    <col min="12988" max="12988" width="16.7109375" style="56" customWidth="1"/>
    <col min="12989" max="12989" width="17.140625" style="56" customWidth="1"/>
    <col min="12990" max="12990" width="14.7109375" style="56" customWidth="1"/>
    <col min="12991" max="12991" width="15.5703125" style="56" customWidth="1"/>
    <col min="12992" max="12992" width="16" style="56" customWidth="1"/>
    <col min="12993" max="12993" width="14.85546875" style="56" customWidth="1"/>
    <col min="12994" max="12995" width="15" style="56" customWidth="1"/>
    <col min="12996" max="12996" width="15.28515625" style="56" customWidth="1"/>
    <col min="12997" max="12997" width="9.42578125" style="56"/>
    <col min="12998" max="12998" width="14.28515625" style="56" bestFit="1" customWidth="1"/>
    <col min="12999" max="12999" width="13.140625" style="56" customWidth="1"/>
    <col min="13000" max="13000" width="13.42578125" style="56" customWidth="1"/>
    <col min="13001" max="13001" width="15.140625" style="56" customWidth="1"/>
    <col min="13002" max="13236" width="9.42578125" style="56"/>
    <col min="13237" max="13237" width="4.28515625" style="56" customWidth="1"/>
    <col min="13238" max="13238" width="4.85546875" style="56" customWidth="1"/>
    <col min="13239" max="13239" width="4.42578125" style="56" customWidth="1"/>
    <col min="13240" max="13240" width="47.28515625" style="56" customWidth="1"/>
    <col min="13241" max="13241" width="15.85546875" style="56" customWidth="1"/>
    <col min="13242" max="13242" width="14.28515625" style="56" customWidth="1"/>
    <col min="13243" max="13243" width="15.140625" style="56" customWidth="1"/>
    <col min="13244" max="13244" width="16.7109375" style="56" customWidth="1"/>
    <col min="13245" max="13245" width="17.140625" style="56" customWidth="1"/>
    <col min="13246" max="13246" width="14.7109375" style="56" customWidth="1"/>
    <col min="13247" max="13247" width="15.5703125" style="56" customWidth="1"/>
    <col min="13248" max="13248" width="16" style="56" customWidth="1"/>
    <col min="13249" max="13249" width="14.85546875" style="56" customWidth="1"/>
    <col min="13250" max="13251" width="15" style="56" customWidth="1"/>
    <col min="13252" max="13252" width="15.28515625" style="56" customWidth="1"/>
    <col min="13253" max="13253" width="9.42578125" style="56"/>
    <col min="13254" max="13254" width="14.28515625" style="56" bestFit="1" customWidth="1"/>
    <col min="13255" max="13255" width="13.140625" style="56" customWidth="1"/>
    <col min="13256" max="13256" width="13.42578125" style="56" customWidth="1"/>
    <col min="13257" max="13257" width="15.140625" style="56" customWidth="1"/>
    <col min="13258" max="13492" width="9.42578125" style="56"/>
    <col min="13493" max="13493" width="4.28515625" style="56" customWidth="1"/>
    <col min="13494" max="13494" width="4.85546875" style="56" customWidth="1"/>
    <col min="13495" max="13495" width="4.42578125" style="56" customWidth="1"/>
    <col min="13496" max="13496" width="47.28515625" style="56" customWidth="1"/>
    <col min="13497" max="13497" width="15.85546875" style="56" customWidth="1"/>
    <col min="13498" max="13498" width="14.28515625" style="56" customWidth="1"/>
    <col min="13499" max="13499" width="15.140625" style="56" customWidth="1"/>
    <col min="13500" max="13500" width="16.7109375" style="56" customWidth="1"/>
    <col min="13501" max="13501" width="17.140625" style="56" customWidth="1"/>
    <col min="13502" max="13502" width="14.7109375" style="56" customWidth="1"/>
    <col min="13503" max="13503" width="15.5703125" style="56" customWidth="1"/>
    <col min="13504" max="13504" width="16" style="56" customWidth="1"/>
    <col min="13505" max="13505" width="14.85546875" style="56" customWidth="1"/>
    <col min="13506" max="13507" width="15" style="56" customWidth="1"/>
    <col min="13508" max="13508" width="15.28515625" style="56" customWidth="1"/>
    <col min="13509" max="13509" width="9.42578125" style="56"/>
    <col min="13510" max="13510" width="14.28515625" style="56" bestFit="1" customWidth="1"/>
    <col min="13511" max="13511" width="13.140625" style="56" customWidth="1"/>
    <col min="13512" max="13512" width="13.42578125" style="56" customWidth="1"/>
    <col min="13513" max="13513" width="15.140625" style="56" customWidth="1"/>
    <col min="13514" max="13748" width="9.42578125" style="56"/>
    <col min="13749" max="13749" width="4.28515625" style="56" customWidth="1"/>
    <col min="13750" max="13750" width="4.85546875" style="56" customWidth="1"/>
    <col min="13751" max="13751" width="4.42578125" style="56" customWidth="1"/>
    <col min="13752" max="13752" width="47.28515625" style="56" customWidth="1"/>
    <col min="13753" max="13753" width="15.85546875" style="56" customWidth="1"/>
    <col min="13754" max="13754" width="14.28515625" style="56" customWidth="1"/>
    <col min="13755" max="13755" width="15.140625" style="56" customWidth="1"/>
    <col min="13756" max="13756" width="16.7109375" style="56" customWidth="1"/>
    <col min="13757" max="13757" width="17.140625" style="56" customWidth="1"/>
    <col min="13758" max="13758" width="14.7109375" style="56" customWidth="1"/>
    <col min="13759" max="13759" width="15.5703125" style="56" customWidth="1"/>
    <col min="13760" max="13760" width="16" style="56" customWidth="1"/>
    <col min="13761" max="13761" width="14.85546875" style="56" customWidth="1"/>
    <col min="13762" max="13763" width="15" style="56" customWidth="1"/>
    <col min="13764" max="13764" width="15.28515625" style="56" customWidth="1"/>
    <col min="13765" max="13765" width="9.42578125" style="56"/>
    <col min="13766" max="13766" width="14.28515625" style="56" bestFit="1" customWidth="1"/>
    <col min="13767" max="13767" width="13.140625" style="56" customWidth="1"/>
    <col min="13768" max="13768" width="13.42578125" style="56" customWidth="1"/>
    <col min="13769" max="13769" width="15.140625" style="56" customWidth="1"/>
    <col min="13770" max="14004" width="9.42578125" style="56"/>
    <col min="14005" max="14005" width="4.28515625" style="56" customWidth="1"/>
    <col min="14006" max="14006" width="4.85546875" style="56" customWidth="1"/>
    <col min="14007" max="14007" width="4.42578125" style="56" customWidth="1"/>
    <col min="14008" max="14008" width="47.28515625" style="56" customWidth="1"/>
    <col min="14009" max="14009" width="15.85546875" style="56" customWidth="1"/>
    <col min="14010" max="14010" width="14.28515625" style="56" customWidth="1"/>
    <col min="14011" max="14011" width="15.140625" style="56" customWidth="1"/>
    <col min="14012" max="14012" width="16.7109375" style="56" customWidth="1"/>
    <col min="14013" max="14013" width="17.140625" style="56" customWidth="1"/>
    <col min="14014" max="14014" width="14.7109375" style="56" customWidth="1"/>
    <col min="14015" max="14015" width="15.5703125" style="56" customWidth="1"/>
    <col min="14016" max="14016" width="16" style="56" customWidth="1"/>
    <col min="14017" max="14017" width="14.85546875" style="56" customWidth="1"/>
    <col min="14018" max="14019" width="15" style="56" customWidth="1"/>
    <col min="14020" max="14020" width="15.28515625" style="56" customWidth="1"/>
    <col min="14021" max="14021" width="9.42578125" style="56"/>
    <col min="14022" max="14022" width="14.28515625" style="56" bestFit="1" customWidth="1"/>
    <col min="14023" max="14023" width="13.140625" style="56" customWidth="1"/>
    <col min="14024" max="14024" width="13.42578125" style="56" customWidth="1"/>
    <col min="14025" max="14025" width="15.140625" style="56" customWidth="1"/>
    <col min="14026" max="14260" width="9.42578125" style="56"/>
    <col min="14261" max="14261" width="4.28515625" style="56" customWidth="1"/>
    <col min="14262" max="14262" width="4.85546875" style="56" customWidth="1"/>
    <col min="14263" max="14263" width="4.42578125" style="56" customWidth="1"/>
    <col min="14264" max="14264" width="47.28515625" style="56" customWidth="1"/>
    <col min="14265" max="14265" width="15.85546875" style="56" customWidth="1"/>
    <col min="14266" max="14266" width="14.28515625" style="56" customWidth="1"/>
    <col min="14267" max="14267" width="15.140625" style="56" customWidth="1"/>
    <col min="14268" max="14268" width="16.7109375" style="56" customWidth="1"/>
    <col min="14269" max="14269" width="17.140625" style="56" customWidth="1"/>
    <col min="14270" max="14270" width="14.7109375" style="56" customWidth="1"/>
    <col min="14271" max="14271" width="15.5703125" style="56" customWidth="1"/>
    <col min="14272" max="14272" width="16" style="56" customWidth="1"/>
    <col min="14273" max="14273" width="14.85546875" style="56" customWidth="1"/>
    <col min="14274" max="14275" width="15" style="56" customWidth="1"/>
    <col min="14276" max="14276" width="15.28515625" style="56" customWidth="1"/>
    <col min="14277" max="14277" width="9.42578125" style="56"/>
    <col min="14278" max="14278" width="14.28515625" style="56" bestFit="1" customWidth="1"/>
    <col min="14279" max="14279" width="13.140625" style="56" customWidth="1"/>
    <col min="14280" max="14280" width="13.42578125" style="56" customWidth="1"/>
    <col min="14281" max="14281" width="15.140625" style="56" customWidth="1"/>
    <col min="14282" max="14516" width="9.42578125" style="56"/>
    <col min="14517" max="14517" width="4.28515625" style="56" customWidth="1"/>
    <col min="14518" max="14518" width="4.85546875" style="56" customWidth="1"/>
    <col min="14519" max="14519" width="4.42578125" style="56" customWidth="1"/>
    <col min="14520" max="14520" width="47.28515625" style="56" customWidth="1"/>
    <col min="14521" max="14521" width="15.85546875" style="56" customWidth="1"/>
    <col min="14522" max="14522" width="14.28515625" style="56" customWidth="1"/>
    <col min="14523" max="14523" width="15.140625" style="56" customWidth="1"/>
    <col min="14524" max="14524" width="16.7109375" style="56" customWidth="1"/>
    <col min="14525" max="14525" width="17.140625" style="56" customWidth="1"/>
    <col min="14526" max="14526" width="14.7109375" style="56" customWidth="1"/>
    <col min="14527" max="14527" width="15.5703125" style="56" customWidth="1"/>
    <col min="14528" max="14528" width="16" style="56" customWidth="1"/>
    <col min="14529" max="14529" width="14.85546875" style="56" customWidth="1"/>
    <col min="14530" max="14531" width="15" style="56" customWidth="1"/>
    <col min="14532" max="14532" width="15.28515625" style="56" customWidth="1"/>
    <col min="14533" max="14533" width="9.42578125" style="56"/>
    <col min="14534" max="14534" width="14.28515625" style="56" bestFit="1" customWidth="1"/>
    <col min="14535" max="14535" width="13.140625" style="56" customWidth="1"/>
    <col min="14536" max="14536" width="13.42578125" style="56" customWidth="1"/>
    <col min="14537" max="14537" width="15.140625" style="56" customWidth="1"/>
    <col min="14538" max="14772" width="9.42578125" style="56"/>
    <col min="14773" max="14773" width="4.28515625" style="56" customWidth="1"/>
    <col min="14774" max="14774" width="4.85546875" style="56" customWidth="1"/>
    <col min="14775" max="14775" width="4.42578125" style="56" customWidth="1"/>
    <col min="14776" max="14776" width="47.28515625" style="56" customWidth="1"/>
    <col min="14777" max="14777" width="15.85546875" style="56" customWidth="1"/>
    <col min="14778" max="14778" width="14.28515625" style="56" customWidth="1"/>
    <col min="14779" max="14779" width="15.140625" style="56" customWidth="1"/>
    <col min="14780" max="14780" width="16.7109375" style="56" customWidth="1"/>
    <col min="14781" max="14781" width="17.140625" style="56" customWidth="1"/>
    <col min="14782" max="14782" width="14.7109375" style="56" customWidth="1"/>
    <col min="14783" max="14783" width="15.5703125" style="56" customWidth="1"/>
    <col min="14784" max="14784" width="16" style="56" customWidth="1"/>
    <col min="14785" max="14785" width="14.85546875" style="56" customWidth="1"/>
    <col min="14786" max="14787" width="15" style="56" customWidth="1"/>
    <col min="14788" max="14788" width="15.28515625" style="56" customWidth="1"/>
    <col min="14789" max="14789" width="9.42578125" style="56"/>
    <col min="14790" max="14790" width="14.28515625" style="56" bestFit="1" customWidth="1"/>
    <col min="14791" max="14791" width="13.140625" style="56" customWidth="1"/>
    <col min="14792" max="14792" width="13.42578125" style="56" customWidth="1"/>
    <col min="14793" max="14793" width="15.140625" style="56" customWidth="1"/>
    <col min="14794" max="15028" width="9.42578125" style="56"/>
    <col min="15029" max="15029" width="4.28515625" style="56" customWidth="1"/>
    <col min="15030" max="15030" width="4.85546875" style="56" customWidth="1"/>
    <col min="15031" max="15031" width="4.42578125" style="56" customWidth="1"/>
    <col min="15032" max="15032" width="47.28515625" style="56" customWidth="1"/>
    <col min="15033" max="15033" width="15.85546875" style="56" customWidth="1"/>
    <col min="15034" max="15034" width="14.28515625" style="56" customWidth="1"/>
    <col min="15035" max="15035" width="15.140625" style="56" customWidth="1"/>
    <col min="15036" max="15036" width="16.7109375" style="56" customWidth="1"/>
    <col min="15037" max="15037" width="17.140625" style="56" customWidth="1"/>
    <col min="15038" max="15038" width="14.7109375" style="56" customWidth="1"/>
    <col min="15039" max="15039" width="15.5703125" style="56" customWidth="1"/>
    <col min="15040" max="15040" width="16" style="56" customWidth="1"/>
    <col min="15041" max="15041" width="14.85546875" style="56" customWidth="1"/>
    <col min="15042" max="15043" width="15" style="56" customWidth="1"/>
    <col min="15044" max="15044" width="15.28515625" style="56" customWidth="1"/>
    <col min="15045" max="15045" width="9.42578125" style="56"/>
    <col min="15046" max="15046" width="14.28515625" style="56" bestFit="1" customWidth="1"/>
    <col min="15047" max="15047" width="13.140625" style="56" customWidth="1"/>
    <col min="15048" max="15048" width="13.42578125" style="56" customWidth="1"/>
    <col min="15049" max="15049" width="15.140625" style="56" customWidth="1"/>
    <col min="15050" max="15284" width="9.42578125" style="56"/>
    <col min="15285" max="15285" width="4.28515625" style="56" customWidth="1"/>
    <col min="15286" max="15286" width="4.85546875" style="56" customWidth="1"/>
    <col min="15287" max="15287" width="4.42578125" style="56" customWidth="1"/>
    <col min="15288" max="15288" width="47.28515625" style="56" customWidth="1"/>
    <col min="15289" max="15289" width="15.85546875" style="56" customWidth="1"/>
    <col min="15290" max="15290" width="14.28515625" style="56" customWidth="1"/>
    <col min="15291" max="15291" width="15.140625" style="56" customWidth="1"/>
    <col min="15292" max="15292" width="16.7109375" style="56" customWidth="1"/>
    <col min="15293" max="15293" width="17.140625" style="56" customWidth="1"/>
    <col min="15294" max="15294" width="14.7109375" style="56" customWidth="1"/>
    <col min="15295" max="15295" width="15.5703125" style="56" customWidth="1"/>
    <col min="15296" max="15296" width="16" style="56" customWidth="1"/>
    <col min="15297" max="15297" width="14.85546875" style="56" customWidth="1"/>
    <col min="15298" max="15299" width="15" style="56" customWidth="1"/>
    <col min="15300" max="15300" width="15.28515625" style="56" customWidth="1"/>
    <col min="15301" max="15301" width="9.42578125" style="56"/>
    <col min="15302" max="15302" width="14.28515625" style="56" bestFit="1" customWidth="1"/>
    <col min="15303" max="15303" width="13.140625" style="56" customWidth="1"/>
    <col min="15304" max="15304" width="13.42578125" style="56" customWidth="1"/>
    <col min="15305" max="15305" width="15.140625" style="56" customWidth="1"/>
    <col min="15306" max="15540" width="9.42578125" style="56"/>
    <col min="15541" max="15541" width="4.28515625" style="56" customWidth="1"/>
    <col min="15542" max="15542" width="4.85546875" style="56" customWidth="1"/>
    <col min="15543" max="15543" width="4.42578125" style="56" customWidth="1"/>
    <col min="15544" max="15544" width="47.28515625" style="56" customWidth="1"/>
    <col min="15545" max="15545" width="15.85546875" style="56" customWidth="1"/>
    <col min="15546" max="15546" width="14.28515625" style="56" customWidth="1"/>
    <col min="15547" max="15547" width="15.140625" style="56" customWidth="1"/>
    <col min="15548" max="15548" width="16.7109375" style="56" customWidth="1"/>
    <col min="15549" max="15549" width="17.140625" style="56" customWidth="1"/>
    <col min="15550" max="15550" width="14.7109375" style="56" customWidth="1"/>
    <col min="15551" max="15551" width="15.5703125" style="56" customWidth="1"/>
    <col min="15552" max="15552" width="16" style="56" customWidth="1"/>
    <col min="15553" max="15553" width="14.85546875" style="56" customWidth="1"/>
    <col min="15554" max="15555" width="15" style="56" customWidth="1"/>
    <col min="15556" max="15556" width="15.28515625" style="56" customWidth="1"/>
    <col min="15557" max="15557" width="9.42578125" style="56"/>
    <col min="15558" max="15558" width="14.28515625" style="56" bestFit="1" customWidth="1"/>
    <col min="15559" max="15559" width="13.140625" style="56" customWidth="1"/>
    <col min="15560" max="15560" width="13.42578125" style="56" customWidth="1"/>
    <col min="15561" max="15561" width="15.140625" style="56" customWidth="1"/>
    <col min="15562" max="15796" width="9.42578125" style="56"/>
    <col min="15797" max="15797" width="4.28515625" style="56" customWidth="1"/>
    <col min="15798" max="15798" width="4.85546875" style="56" customWidth="1"/>
    <col min="15799" max="15799" width="4.42578125" style="56" customWidth="1"/>
    <col min="15800" max="15800" width="47.28515625" style="56" customWidth="1"/>
    <col min="15801" max="15801" width="15.85546875" style="56" customWidth="1"/>
    <col min="15802" max="15802" width="14.28515625" style="56" customWidth="1"/>
    <col min="15803" max="15803" width="15.140625" style="56" customWidth="1"/>
    <col min="15804" max="15804" width="16.7109375" style="56" customWidth="1"/>
    <col min="15805" max="15805" width="17.140625" style="56" customWidth="1"/>
    <col min="15806" max="15806" width="14.7109375" style="56" customWidth="1"/>
    <col min="15807" max="15807" width="15.5703125" style="56" customWidth="1"/>
    <col min="15808" max="15808" width="16" style="56" customWidth="1"/>
    <col min="15809" max="15809" width="14.85546875" style="56" customWidth="1"/>
    <col min="15810" max="15811" width="15" style="56" customWidth="1"/>
    <col min="15812" max="15812" width="15.28515625" style="56" customWidth="1"/>
    <col min="15813" max="15813" width="9.42578125" style="56"/>
    <col min="15814" max="15814" width="14.28515625" style="56" bestFit="1" customWidth="1"/>
    <col min="15815" max="15815" width="13.140625" style="56" customWidth="1"/>
    <col min="15816" max="15816" width="13.42578125" style="56" customWidth="1"/>
    <col min="15817" max="15817" width="15.140625" style="56" customWidth="1"/>
    <col min="15818" max="16384" width="9.42578125" style="56"/>
  </cols>
  <sheetData>
    <row r="1" spans="1:101" s="55" customFormat="1" ht="18" customHeight="1" x14ac:dyDescent="0.25">
      <c r="B1" s="57"/>
      <c r="C1" s="57"/>
      <c r="D1" s="140"/>
      <c r="F1" s="57" t="s">
        <v>81</v>
      </c>
    </row>
    <row r="2" spans="1:101" s="55" customFormat="1" ht="18" customHeight="1" x14ac:dyDescent="0.25">
      <c r="B2" s="57"/>
      <c r="C2" s="57"/>
      <c r="D2" s="140"/>
      <c r="E2" s="208" t="s">
        <v>8</v>
      </c>
      <c r="F2" s="208"/>
      <c r="G2" s="208"/>
    </row>
    <row r="3" spans="1:101" s="55" customFormat="1" ht="18" customHeight="1" x14ac:dyDescent="0.25">
      <c r="B3" s="57"/>
      <c r="C3" s="57"/>
      <c r="D3" s="140"/>
      <c r="E3" s="208" t="s">
        <v>0</v>
      </c>
      <c r="F3" s="208"/>
      <c r="G3" s="208"/>
    </row>
    <row r="4" spans="1:101" s="55" customFormat="1" ht="44.25" customHeight="1" x14ac:dyDescent="0.25">
      <c r="A4" s="209" t="s">
        <v>79</v>
      </c>
      <c r="B4" s="209"/>
      <c r="C4" s="209"/>
      <c r="D4" s="209"/>
      <c r="E4" s="209"/>
      <c r="F4" s="209"/>
      <c r="G4" s="209"/>
    </row>
    <row r="5" spans="1:101" s="55" customFormat="1" ht="32.25" customHeight="1" thickBot="1" x14ac:dyDescent="0.3">
      <c r="A5" s="53"/>
      <c r="B5" s="53"/>
      <c r="C5" s="53"/>
      <c r="D5" s="141"/>
      <c r="E5" s="53"/>
    </row>
    <row r="6" spans="1:101" s="69" customFormat="1" ht="33" customHeight="1" thickBot="1" x14ac:dyDescent="0.3">
      <c r="A6" s="214" t="s">
        <v>12</v>
      </c>
      <c r="B6" s="217" t="s">
        <v>13</v>
      </c>
      <c r="C6" s="220" t="s">
        <v>14</v>
      </c>
      <c r="D6" s="223" t="s">
        <v>15</v>
      </c>
      <c r="E6" s="226" t="s">
        <v>3</v>
      </c>
      <c r="F6" s="227"/>
      <c r="G6" s="228"/>
    </row>
    <row r="7" spans="1:101" s="70" customFormat="1" ht="29.25" customHeight="1" x14ac:dyDescent="0.25">
      <c r="A7" s="215"/>
      <c r="B7" s="218"/>
      <c r="C7" s="221"/>
      <c r="D7" s="224"/>
      <c r="E7" s="210" t="s">
        <v>16</v>
      </c>
      <c r="F7" s="212" t="s">
        <v>17</v>
      </c>
      <c r="G7" s="213"/>
    </row>
    <row r="8" spans="1:101" s="70" customFormat="1" ht="39.75" customHeight="1" thickBot="1" x14ac:dyDescent="0.3">
      <c r="A8" s="216"/>
      <c r="B8" s="219"/>
      <c r="C8" s="222"/>
      <c r="D8" s="225"/>
      <c r="E8" s="211"/>
      <c r="F8" s="71" t="s">
        <v>18</v>
      </c>
      <c r="G8" s="72" t="s">
        <v>19</v>
      </c>
    </row>
    <row r="9" spans="1:101" s="69" customFormat="1" ht="27" x14ac:dyDescent="0.25">
      <c r="A9" s="202"/>
      <c r="B9" s="203"/>
      <c r="C9" s="204"/>
      <c r="D9" s="95" t="s">
        <v>20</v>
      </c>
      <c r="E9" s="98">
        <f>SUM(E10:E11)</f>
        <v>0</v>
      </c>
      <c r="F9" s="73">
        <f t="shared" ref="F9:G9" si="0">SUM(F10:F11)</f>
        <v>0</v>
      </c>
      <c r="G9" s="99">
        <f t="shared" si="0"/>
        <v>0</v>
      </c>
    </row>
    <row r="10" spans="1:101" s="69" customFormat="1" ht="21.75" customHeight="1" x14ac:dyDescent="0.25">
      <c r="A10" s="205"/>
      <c r="B10" s="206"/>
      <c r="C10" s="207"/>
      <c r="D10" s="96" t="s">
        <v>85</v>
      </c>
      <c r="E10" s="100">
        <f>SUM(F10:G10)</f>
        <v>-514422.69999999995</v>
      </c>
      <c r="F10" s="121">
        <f>SUM(F85+F74+F60+F51+F37+F29+F14)</f>
        <v>0</v>
      </c>
      <c r="G10" s="121">
        <f>SUM(G85+G74+G60+G51+G37+G29+G14)</f>
        <v>-514422.69999999995</v>
      </c>
    </row>
    <row r="11" spans="1:101" s="69" customFormat="1" ht="32.25" customHeight="1" thickBot="1" x14ac:dyDescent="0.3">
      <c r="A11" s="205"/>
      <c r="B11" s="206"/>
      <c r="C11" s="207"/>
      <c r="D11" s="97" t="s">
        <v>21</v>
      </c>
      <c r="E11" s="150">
        <f>SUM(F11:G11)</f>
        <v>514422.69999999995</v>
      </c>
      <c r="F11" s="151">
        <f>SUM(F90+F79+F66+F54+F42+F31+F23+F17)</f>
        <v>0</v>
      </c>
      <c r="G11" s="152">
        <f>SUM(G90+G79+G66+G54+G42+G31+G23+G17)</f>
        <v>514422.69999999995</v>
      </c>
      <c r="H11" s="144">
        <f t="shared" ref="H11:AM11" si="1">SUM(H17+H31+H42+H79+H90)</f>
        <v>0</v>
      </c>
      <c r="I11" s="101">
        <f t="shared" si="1"/>
        <v>0</v>
      </c>
      <c r="J11" s="101">
        <f t="shared" si="1"/>
        <v>0</v>
      </c>
      <c r="K11" s="101">
        <f t="shared" si="1"/>
        <v>0</v>
      </c>
      <c r="L11" s="101">
        <f t="shared" si="1"/>
        <v>0</v>
      </c>
      <c r="M11" s="101">
        <f t="shared" si="1"/>
        <v>0</v>
      </c>
      <c r="N11" s="101">
        <f t="shared" si="1"/>
        <v>0</v>
      </c>
      <c r="O11" s="101">
        <f t="shared" si="1"/>
        <v>0</v>
      </c>
      <c r="P11" s="101">
        <f t="shared" si="1"/>
        <v>0</v>
      </c>
      <c r="Q11" s="101">
        <f t="shared" si="1"/>
        <v>0</v>
      </c>
      <c r="R11" s="101">
        <f t="shared" si="1"/>
        <v>0</v>
      </c>
      <c r="S11" s="101">
        <f t="shared" si="1"/>
        <v>0</v>
      </c>
      <c r="T11" s="101">
        <f t="shared" si="1"/>
        <v>0</v>
      </c>
      <c r="U11" s="101">
        <f t="shared" si="1"/>
        <v>0</v>
      </c>
      <c r="V11" s="101">
        <f t="shared" si="1"/>
        <v>0</v>
      </c>
      <c r="W11" s="101">
        <f t="shared" si="1"/>
        <v>0</v>
      </c>
      <c r="X11" s="101">
        <f t="shared" si="1"/>
        <v>0</v>
      </c>
      <c r="Y11" s="101">
        <f t="shared" si="1"/>
        <v>0</v>
      </c>
      <c r="Z11" s="101">
        <f t="shared" si="1"/>
        <v>0</v>
      </c>
      <c r="AA11" s="101">
        <f t="shared" si="1"/>
        <v>0</v>
      </c>
      <c r="AB11" s="101">
        <f t="shared" si="1"/>
        <v>0</v>
      </c>
      <c r="AC11" s="101">
        <f t="shared" si="1"/>
        <v>0</v>
      </c>
      <c r="AD11" s="101">
        <f t="shared" si="1"/>
        <v>0</v>
      </c>
      <c r="AE11" s="101">
        <f t="shared" si="1"/>
        <v>0</v>
      </c>
      <c r="AF11" s="101">
        <f t="shared" si="1"/>
        <v>0</v>
      </c>
      <c r="AG11" s="101">
        <f t="shared" si="1"/>
        <v>0</v>
      </c>
      <c r="AH11" s="101">
        <f t="shared" si="1"/>
        <v>0</v>
      </c>
      <c r="AI11" s="101">
        <f t="shared" si="1"/>
        <v>0</v>
      </c>
      <c r="AJ11" s="101">
        <f t="shared" si="1"/>
        <v>0</v>
      </c>
      <c r="AK11" s="101">
        <f t="shared" si="1"/>
        <v>0</v>
      </c>
      <c r="AL11" s="101">
        <f t="shared" si="1"/>
        <v>0</v>
      </c>
      <c r="AM11" s="101">
        <f t="shared" si="1"/>
        <v>0</v>
      </c>
      <c r="AN11" s="101">
        <f t="shared" ref="AN11:BS11" si="2">SUM(AN17+AN31+AN42+AN79+AN90)</f>
        <v>0</v>
      </c>
      <c r="AO11" s="101">
        <f t="shared" si="2"/>
        <v>0</v>
      </c>
      <c r="AP11" s="101">
        <f t="shared" si="2"/>
        <v>0</v>
      </c>
      <c r="AQ11" s="101">
        <f t="shared" si="2"/>
        <v>0</v>
      </c>
      <c r="AR11" s="101">
        <f t="shared" si="2"/>
        <v>0</v>
      </c>
      <c r="AS11" s="101">
        <f t="shared" si="2"/>
        <v>0</v>
      </c>
      <c r="AT11" s="101">
        <f t="shared" si="2"/>
        <v>0</v>
      </c>
      <c r="AU11" s="101">
        <f t="shared" si="2"/>
        <v>0</v>
      </c>
      <c r="AV11" s="101">
        <f t="shared" si="2"/>
        <v>0</v>
      </c>
      <c r="AW11" s="101">
        <f t="shared" si="2"/>
        <v>0</v>
      </c>
      <c r="AX11" s="101">
        <f t="shared" si="2"/>
        <v>0</v>
      </c>
      <c r="AY11" s="101">
        <f t="shared" si="2"/>
        <v>0</v>
      </c>
      <c r="AZ11" s="101">
        <f t="shared" si="2"/>
        <v>0</v>
      </c>
      <c r="BA11" s="101">
        <f t="shared" si="2"/>
        <v>0</v>
      </c>
      <c r="BB11" s="101">
        <f t="shared" si="2"/>
        <v>0</v>
      </c>
      <c r="BC11" s="101">
        <f t="shared" si="2"/>
        <v>0</v>
      </c>
      <c r="BD11" s="101">
        <f t="shared" si="2"/>
        <v>0</v>
      </c>
      <c r="BE11" s="101">
        <f t="shared" si="2"/>
        <v>0</v>
      </c>
      <c r="BF11" s="101">
        <f t="shared" si="2"/>
        <v>0</v>
      </c>
      <c r="BG11" s="101">
        <f t="shared" si="2"/>
        <v>0</v>
      </c>
      <c r="BH11" s="101">
        <f t="shared" si="2"/>
        <v>0</v>
      </c>
      <c r="BI11" s="101">
        <f t="shared" si="2"/>
        <v>0</v>
      </c>
      <c r="BJ11" s="101">
        <f t="shared" si="2"/>
        <v>0</v>
      </c>
      <c r="BK11" s="101">
        <f t="shared" si="2"/>
        <v>0</v>
      </c>
      <c r="BL11" s="101">
        <f t="shared" si="2"/>
        <v>0</v>
      </c>
      <c r="BM11" s="101">
        <f t="shared" si="2"/>
        <v>0</v>
      </c>
      <c r="BN11" s="101">
        <f t="shared" si="2"/>
        <v>0</v>
      </c>
      <c r="BO11" s="101">
        <f t="shared" si="2"/>
        <v>0</v>
      </c>
      <c r="BP11" s="101">
        <f t="shared" si="2"/>
        <v>0</v>
      </c>
      <c r="BQ11" s="101">
        <f t="shared" si="2"/>
        <v>0</v>
      </c>
      <c r="BR11" s="101">
        <f t="shared" si="2"/>
        <v>0</v>
      </c>
      <c r="BS11" s="101">
        <f t="shared" si="2"/>
        <v>0</v>
      </c>
      <c r="BT11" s="101">
        <f t="shared" ref="BT11:CW11" si="3">SUM(BT17+BT31+BT42+BT79+BT90)</f>
        <v>0</v>
      </c>
      <c r="BU11" s="101">
        <f t="shared" si="3"/>
        <v>0</v>
      </c>
      <c r="BV11" s="101">
        <f t="shared" si="3"/>
        <v>0</v>
      </c>
      <c r="BW11" s="101">
        <f t="shared" si="3"/>
        <v>0</v>
      </c>
      <c r="BX11" s="101">
        <f t="shared" si="3"/>
        <v>0</v>
      </c>
      <c r="BY11" s="101">
        <f t="shared" si="3"/>
        <v>0</v>
      </c>
      <c r="BZ11" s="101">
        <f t="shared" si="3"/>
        <v>0</v>
      </c>
      <c r="CA11" s="101">
        <f t="shared" si="3"/>
        <v>0</v>
      </c>
      <c r="CB11" s="101">
        <f t="shared" si="3"/>
        <v>0</v>
      </c>
      <c r="CC11" s="101">
        <f t="shared" si="3"/>
        <v>0</v>
      </c>
      <c r="CD11" s="101">
        <f t="shared" si="3"/>
        <v>0</v>
      </c>
      <c r="CE11" s="101">
        <f t="shared" si="3"/>
        <v>0</v>
      </c>
      <c r="CF11" s="101">
        <f t="shared" si="3"/>
        <v>0</v>
      </c>
      <c r="CG11" s="101">
        <f t="shared" si="3"/>
        <v>0</v>
      </c>
      <c r="CH11" s="101">
        <f t="shared" si="3"/>
        <v>0</v>
      </c>
      <c r="CI11" s="101">
        <f t="shared" si="3"/>
        <v>0</v>
      </c>
      <c r="CJ11" s="101">
        <f t="shared" si="3"/>
        <v>0</v>
      </c>
      <c r="CK11" s="101">
        <f t="shared" si="3"/>
        <v>0</v>
      </c>
      <c r="CL11" s="101">
        <f t="shared" si="3"/>
        <v>0</v>
      </c>
      <c r="CM11" s="101">
        <f t="shared" si="3"/>
        <v>0</v>
      </c>
      <c r="CN11" s="101">
        <f t="shared" si="3"/>
        <v>0</v>
      </c>
      <c r="CO11" s="101">
        <f t="shared" si="3"/>
        <v>0</v>
      </c>
      <c r="CP11" s="101">
        <f t="shared" si="3"/>
        <v>0</v>
      </c>
      <c r="CQ11" s="101">
        <f t="shared" si="3"/>
        <v>0</v>
      </c>
      <c r="CR11" s="101">
        <f t="shared" si="3"/>
        <v>0</v>
      </c>
      <c r="CS11" s="101">
        <f t="shared" si="3"/>
        <v>0</v>
      </c>
      <c r="CT11" s="101">
        <f t="shared" si="3"/>
        <v>0</v>
      </c>
      <c r="CU11" s="101">
        <f t="shared" si="3"/>
        <v>0</v>
      </c>
      <c r="CV11" s="101">
        <f t="shared" si="3"/>
        <v>0</v>
      </c>
      <c r="CW11" s="101">
        <f t="shared" si="3"/>
        <v>0</v>
      </c>
    </row>
    <row r="12" spans="1:101" s="69" customFormat="1" ht="53.25" customHeight="1" thickBot="1" x14ac:dyDescent="0.3">
      <c r="A12" s="74" t="s">
        <v>5</v>
      </c>
      <c r="B12" s="75" t="s">
        <v>6</v>
      </c>
      <c r="C12" s="76" t="s">
        <v>7</v>
      </c>
      <c r="D12" s="105" t="s">
        <v>86</v>
      </c>
      <c r="E12" s="122">
        <f>SUM(E13)</f>
        <v>165748.90000000002</v>
      </c>
      <c r="F12" s="77">
        <f t="shared" ref="F12:G12" si="4">SUM(F13)</f>
        <v>-151251.09999999998</v>
      </c>
      <c r="G12" s="123">
        <f t="shared" si="4"/>
        <v>317000</v>
      </c>
    </row>
    <row r="13" spans="1:101" s="69" customFormat="1" ht="27" customHeight="1" x14ac:dyDescent="0.25">
      <c r="A13" s="184"/>
      <c r="B13" s="185"/>
      <c r="C13" s="186"/>
      <c r="D13" s="85" t="s">
        <v>27</v>
      </c>
      <c r="E13" s="148">
        <f>SUM(E14+E17)</f>
        <v>165748.90000000002</v>
      </c>
      <c r="F13" s="78">
        <f t="shared" ref="F13:G13" si="5">SUM(F14+F17)</f>
        <v>-151251.09999999998</v>
      </c>
      <c r="G13" s="149">
        <f t="shared" si="5"/>
        <v>317000</v>
      </c>
    </row>
    <row r="14" spans="1:101" s="69" customFormat="1" ht="18" customHeight="1" x14ac:dyDescent="0.25">
      <c r="A14" s="187"/>
      <c r="B14" s="188"/>
      <c r="C14" s="189"/>
      <c r="D14" s="86" t="s">
        <v>87</v>
      </c>
      <c r="E14" s="91">
        <f>SUM(E15)</f>
        <v>172000</v>
      </c>
      <c r="F14" s="79">
        <v>115000</v>
      </c>
      <c r="G14" s="81">
        <v>57000</v>
      </c>
    </row>
    <row r="15" spans="1:101" s="69" customFormat="1" ht="18" customHeight="1" x14ac:dyDescent="0.25">
      <c r="A15" s="187"/>
      <c r="B15" s="188"/>
      <c r="C15" s="189"/>
      <c r="D15" s="86" t="s">
        <v>88</v>
      </c>
      <c r="E15" s="91">
        <f>SUM(F15:G15)</f>
        <v>172000</v>
      </c>
      <c r="F15" s="79">
        <v>115000</v>
      </c>
      <c r="G15" s="81">
        <v>57000</v>
      </c>
    </row>
    <row r="16" spans="1:101" s="69" customFormat="1" ht="18" customHeight="1" x14ac:dyDescent="0.25">
      <c r="A16" s="187"/>
      <c r="B16" s="188"/>
      <c r="C16" s="189"/>
      <c r="D16" s="87" t="s">
        <v>89</v>
      </c>
      <c r="E16" s="91">
        <f>SUM(F16:G16)</f>
        <v>172000</v>
      </c>
      <c r="F16" s="79">
        <v>115000</v>
      </c>
      <c r="G16" s="81">
        <v>57000</v>
      </c>
    </row>
    <row r="17" spans="1:7" s="69" customFormat="1" ht="18" customHeight="1" x14ac:dyDescent="0.25">
      <c r="A17" s="187"/>
      <c r="B17" s="188"/>
      <c r="C17" s="189"/>
      <c r="D17" s="86" t="s">
        <v>22</v>
      </c>
      <c r="E17" s="91">
        <f t="shared" ref="E17:E19" si="6">SUM(F17:G17)</f>
        <v>-6251.0999999999767</v>
      </c>
      <c r="F17" s="79">
        <v>-266251.09999999998</v>
      </c>
      <c r="G17" s="81">
        <v>260000</v>
      </c>
    </row>
    <row r="18" spans="1:7" s="69" customFormat="1" ht="18" customHeight="1" x14ac:dyDescent="0.25">
      <c r="A18" s="187"/>
      <c r="B18" s="188"/>
      <c r="C18" s="189"/>
      <c r="D18" s="86" t="s">
        <v>90</v>
      </c>
      <c r="E18" s="91">
        <f t="shared" si="6"/>
        <v>-6251.0999999999767</v>
      </c>
      <c r="F18" s="79">
        <v>-266251.09999999998</v>
      </c>
      <c r="G18" s="81">
        <v>260000</v>
      </c>
    </row>
    <row r="19" spans="1:7" s="69" customFormat="1" ht="18" customHeight="1" x14ac:dyDescent="0.25">
      <c r="A19" s="187"/>
      <c r="B19" s="188"/>
      <c r="C19" s="189"/>
      <c r="D19" s="86" t="s">
        <v>25</v>
      </c>
      <c r="E19" s="91">
        <f t="shared" si="6"/>
        <v>-6251.0999999999767</v>
      </c>
      <c r="F19" s="79">
        <v>-266251.09999999998</v>
      </c>
      <c r="G19" s="81">
        <v>260000</v>
      </c>
    </row>
    <row r="20" spans="1:7" s="69" customFormat="1" ht="18" customHeight="1" thickBot="1" x14ac:dyDescent="0.3">
      <c r="A20" s="190"/>
      <c r="B20" s="191"/>
      <c r="C20" s="192"/>
      <c r="D20" s="88" t="s">
        <v>71</v>
      </c>
      <c r="E20" s="119">
        <f>SUM(F20:G20)</f>
        <v>-6251.0999999999767</v>
      </c>
      <c r="F20" s="106">
        <v>-266251.09999999998</v>
      </c>
      <c r="G20" s="120">
        <v>260000</v>
      </c>
    </row>
    <row r="21" spans="1:7" s="69" customFormat="1" ht="54.75" customHeight="1" thickBot="1" x14ac:dyDescent="0.3">
      <c r="A21" s="74" t="s">
        <v>5</v>
      </c>
      <c r="B21" s="75" t="s">
        <v>6</v>
      </c>
      <c r="C21" s="76" t="s">
        <v>7</v>
      </c>
      <c r="D21" s="105" t="s">
        <v>28</v>
      </c>
      <c r="E21" s="122">
        <f>SUM(E22)</f>
        <v>-126417.70000000001</v>
      </c>
      <c r="F21" s="77">
        <f t="shared" ref="F21:G21" si="7">SUM(F22)</f>
        <v>-101159.8</v>
      </c>
      <c r="G21" s="123">
        <f t="shared" si="7"/>
        <v>-25257.9</v>
      </c>
    </row>
    <row r="22" spans="1:7" ht="27" customHeight="1" x14ac:dyDescent="0.25">
      <c r="A22" s="193"/>
      <c r="B22" s="194"/>
      <c r="C22" s="195"/>
      <c r="D22" s="85" t="s">
        <v>27</v>
      </c>
      <c r="E22" s="112">
        <f>SUM(E23)</f>
        <v>-126417.70000000001</v>
      </c>
      <c r="F22" s="124">
        <f t="shared" ref="F22:G22" si="8">SUM(F23)</f>
        <v>-101159.8</v>
      </c>
      <c r="G22" s="125">
        <f t="shared" si="8"/>
        <v>-25257.9</v>
      </c>
    </row>
    <row r="23" spans="1:7" ht="21" customHeight="1" x14ac:dyDescent="0.25">
      <c r="A23" s="113"/>
      <c r="B23" s="114"/>
      <c r="C23" s="115"/>
      <c r="D23" s="86" t="s">
        <v>22</v>
      </c>
      <c r="E23" s="116">
        <f>SUM(E25)</f>
        <v>-126417.70000000001</v>
      </c>
      <c r="F23" s="117">
        <f t="shared" ref="F23:G23" si="9">SUM(F25)</f>
        <v>-101159.8</v>
      </c>
      <c r="G23" s="118">
        <f t="shared" si="9"/>
        <v>-25257.9</v>
      </c>
    </row>
    <row r="24" spans="1:7" ht="24" customHeight="1" x14ac:dyDescent="0.25">
      <c r="A24" s="113"/>
      <c r="B24" s="114"/>
      <c r="C24" s="115"/>
      <c r="D24" s="86" t="s">
        <v>105</v>
      </c>
      <c r="E24" s="116">
        <f t="shared" ref="E24:G25" si="10">SUM(E25)</f>
        <v>-126417.70000000001</v>
      </c>
      <c r="F24" s="117">
        <f t="shared" si="10"/>
        <v>-101159.8</v>
      </c>
      <c r="G24" s="118">
        <f t="shared" si="10"/>
        <v>-25257.9</v>
      </c>
    </row>
    <row r="25" spans="1:7" ht="21" customHeight="1" x14ac:dyDescent="0.25">
      <c r="A25" s="113"/>
      <c r="B25" s="114"/>
      <c r="C25" s="115"/>
      <c r="D25" s="129" t="s">
        <v>23</v>
      </c>
      <c r="E25" s="116">
        <f>SUM(E26)</f>
        <v>-126417.70000000001</v>
      </c>
      <c r="F25" s="117">
        <f t="shared" si="10"/>
        <v>-101159.8</v>
      </c>
      <c r="G25" s="118">
        <f t="shared" si="10"/>
        <v>-25257.9</v>
      </c>
    </row>
    <row r="26" spans="1:7" ht="21" customHeight="1" thickBot="1" x14ac:dyDescent="0.3">
      <c r="A26" s="113"/>
      <c r="B26" s="114"/>
      <c r="C26" s="115"/>
      <c r="D26" s="86" t="s">
        <v>24</v>
      </c>
      <c r="E26" s="137">
        <f>SUM(F26:G26)</f>
        <v>-126417.70000000001</v>
      </c>
      <c r="F26" s="138">
        <v>-101159.8</v>
      </c>
      <c r="G26" s="139">
        <v>-25257.9</v>
      </c>
    </row>
    <row r="27" spans="1:7" s="69" customFormat="1" ht="58.5" customHeight="1" thickBot="1" x14ac:dyDescent="0.3">
      <c r="A27" s="74" t="s">
        <v>5</v>
      </c>
      <c r="B27" s="75" t="s">
        <v>6</v>
      </c>
      <c r="C27" s="76" t="s">
        <v>7</v>
      </c>
      <c r="D27" s="142" t="s">
        <v>91</v>
      </c>
      <c r="E27" s="122">
        <f>SUM(E28)</f>
        <v>-637708.9</v>
      </c>
      <c r="F27" s="77">
        <f t="shared" ref="F27:G27" si="11">SUM(F28)</f>
        <v>-506960.3</v>
      </c>
      <c r="G27" s="123">
        <f t="shared" si="11"/>
        <v>-130748.6</v>
      </c>
    </row>
    <row r="28" spans="1:7" s="69" customFormat="1" ht="27" customHeight="1" x14ac:dyDescent="0.25">
      <c r="A28" s="196"/>
      <c r="B28" s="197"/>
      <c r="C28" s="198"/>
      <c r="D28" s="85" t="s">
        <v>27</v>
      </c>
      <c r="E28" s="89">
        <f>SUM(E29+E31)</f>
        <v>-637708.9</v>
      </c>
      <c r="F28" s="84">
        <f t="shared" ref="F28:G28" si="12">SUM(F29+F31)</f>
        <v>-506960.3</v>
      </c>
      <c r="G28" s="90">
        <f t="shared" si="12"/>
        <v>-130748.6</v>
      </c>
    </row>
    <row r="29" spans="1:7" s="69" customFormat="1" ht="18" customHeight="1" x14ac:dyDescent="0.25">
      <c r="A29" s="199"/>
      <c r="B29" s="200"/>
      <c r="C29" s="201"/>
      <c r="D29" s="86" t="s">
        <v>87</v>
      </c>
      <c r="E29" s="91">
        <f>SUM(F29:G29)</f>
        <v>-114500</v>
      </c>
      <c r="F29" s="79">
        <v>-70000</v>
      </c>
      <c r="G29" s="81">
        <v>-44500</v>
      </c>
    </row>
    <row r="30" spans="1:7" s="69" customFormat="1" ht="18" customHeight="1" x14ac:dyDescent="0.25">
      <c r="A30" s="199"/>
      <c r="B30" s="200"/>
      <c r="C30" s="201"/>
      <c r="D30" s="87" t="s">
        <v>89</v>
      </c>
      <c r="E30" s="91">
        <f>SUM(F30:G30)</f>
        <v>-114500</v>
      </c>
      <c r="F30" s="79">
        <v>-70000</v>
      </c>
      <c r="G30" s="81">
        <v>-44500</v>
      </c>
    </row>
    <row r="31" spans="1:7" s="69" customFormat="1" ht="18" customHeight="1" x14ac:dyDescent="0.25">
      <c r="A31" s="199"/>
      <c r="B31" s="200"/>
      <c r="C31" s="201"/>
      <c r="D31" s="86" t="s">
        <v>22</v>
      </c>
      <c r="E31" s="91">
        <f t="shared" ref="E31:E33" si="13">SUM(F31:G31)</f>
        <v>-523208.9</v>
      </c>
      <c r="F31" s="79">
        <v>-436960.3</v>
      </c>
      <c r="G31" s="81">
        <v>-86248.6</v>
      </c>
    </row>
    <row r="32" spans="1:7" s="69" customFormat="1" ht="18" customHeight="1" x14ac:dyDescent="0.25">
      <c r="A32" s="199"/>
      <c r="B32" s="200"/>
      <c r="C32" s="201"/>
      <c r="D32" s="86" t="s">
        <v>90</v>
      </c>
      <c r="E32" s="91">
        <f t="shared" si="13"/>
        <v>-523208.9</v>
      </c>
      <c r="F32" s="79">
        <v>-436960.3</v>
      </c>
      <c r="G32" s="81">
        <v>-86248.6</v>
      </c>
    </row>
    <row r="33" spans="1:7" s="69" customFormat="1" ht="18" customHeight="1" x14ac:dyDescent="0.25">
      <c r="A33" s="199"/>
      <c r="B33" s="200"/>
      <c r="C33" s="201"/>
      <c r="D33" s="86" t="s">
        <v>25</v>
      </c>
      <c r="E33" s="91">
        <f t="shared" si="13"/>
        <v>-523208.9</v>
      </c>
      <c r="F33" s="79">
        <v>-436960.3</v>
      </c>
      <c r="G33" s="81">
        <v>-86248.6</v>
      </c>
    </row>
    <row r="34" spans="1:7" s="69" customFormat="1" ht="18" customHeight="1" thickBot="1" x14ac:dyDescent="0.3">
      <c r="A34" s="199"/>
      <c r="B34" s="200"/>
      <c r="C34" s="201"/>
      <c r="D34" s="88" t="s">
        <v>71</v>
      </c>
      <c r="E34" s="119">
        <f>SUM(F34:G34)</f>
        <v>-523208.9</v>
      </c>
      <c r="F34" s="106">
        <v>-436960.3</v>
      </c>
      <c r="G34" s="120">
        <v>-86248.6</v>
      </c>
    </row>
    <row r="35" spans="1:7" s="82" customFormat="1" ht="51" customHeight="1" thickBot="1" x14ac:dyDescent="0.3">
      <c r="A35" s="74" t="s">
        <v>5</v>
      </c>
      <c r="B35" s="75" t="s">
        <v>6</v>
      </c>
      <c r="C35" s="76" t="s">
        <v>7</v>
      </c>
      <c r="D35" s="105" t="s">
        <v>95</v>
      </c>
      <c r="E35" s="122">
        <f>SUM(E36)</f>
        <v>-251614.09999999998</v>
      </c>
      <c r="F35" s="77">
        <f t="shared" ref="F35:G35" si="14">SUM(F36)</f>
        <v>-141750</v>
      </c>
      <c r="G35" s="123">
        <f t="shared" si="14"/>
        <v>-109864.1</v>
      </c>
    </row>
    <row r="36" spans="1:7" s="69" customFormat="1" ht="33.75" customHeight="1" x14ac:dyDescent="0.25">
      <c r="A36" s="196"/>
      <c r="B36" s="197"/>
      <c r="C36" s="198"/>
      <c r="D36" s="85" t="s">
        <v>27</v>
      </c>
      <c r="E36" s="148">
        <f>SUM(E37+E42)</f>
        <v>-251614.09999999998</v>
      </c>
      <c r="F36" s="78">
        <f t="shared" ref="F36:G36" si="15">SUM(F37+F42)</f>
        <v>-141750</v>
      </c>
      <c r="G36" s="149">
        <f t="shared" si="15"/>
        <v>-109864.1</v>
      </c>
    </row>
    <row r="37" spans="1:7" s="69" customFormat="1" ht="18" customHeight="1" x14ac:dyDescent="0.25">
      <c r="A37" s="199"/>
      <c r="B37" s="200"/>
      <c r="C37" s="201"/>
      <c r="D37" s="86" t="s">
        <v>87</v>
      </c>
      <c r="E37" s="91">
        <f>SUM(E38:E41)</f>
        <v>-99043</v>
      </c>
      <c r="F37" s="79">
        <f t="shared" ref="F37:G37" si="16">SUM(F38:F41)</f>
        <v>0</v>
      </c>
      <c r="G37" s="81">
        <f t="shared" si="16"/>
        <v>-99043</v>
      </c>
    </row>
    <row r="38" spans="1:7" s="69" customFormat="1" ht="29.25" customHeight="1" x14ac:dyDescent="0.25">
      <c r="A38" s="199"/>
      <c r="B38" s="200"/>
      <c r="C38" s="201"/>
      <c r="D38" s="83" t="s">
        <v>92</v>
      </c>
      <c r="E38" s="91">
        <f t="shared" ref="E38:E39" si="17">SUM(F38:G38)</f>
        <v>-120</v>
      </c>
      <c r="F38" s="79">
        <v>-120</v>
      </c>
      <c r="G38" s="81"/>
    </row>
    <row r="39" spans="1:7" s="69" customFormat="1" ht="18" customHeight="1" x14ac:dyDescent="0.25">
      <c r="A39" s="199"/>
      <c r="B39" s="200"/>
      <c r="C39" s="201"/>
      <c r="D39" s="87" t="s">
        <v>94</v>
      </c>
      <c r="E39" s="91">
        <f t="shared" si="17"/>
        <v>-2043</v>
      </c>
      <c r="F39" s="79"/>
      <c r="G39" s="81">
        <v>-2043</v>
      </c>
    </row>
    <row r="40" spans="1:7" s="69" customFormat="1" ht="18" customHeight="1" x14ac:dyDescent="0.25">
      <c r="A40" s="199"/>
      <c r="B40" s="200"/>
      <c r="C40" s="201"/>
      <c r="D40" s="83" t="s">
        <v>97</v>
      </c>
      <c r="E40" s="91">
        <v>120</v>
      </c>
      <c r="F40" s="79">
        <v>120</v>
      </c>
      <c r="G40" s="81"/>
    </row>
    <row r="41" spans="1:7" s="69" customFormat="1" ht="18" customHeight="1" x14ac:dyDescent="0.25">
      <c r="A41" s="199"/>
      <c r="B41" s="200"/>
      <c r="C41" s="201"/>
      <c r="D41" s="83" t="s">
        <v>89</v>
      </c>
      <c r="E41" s="91">
        <f>SUM(F41:G41)</f>
        <v>-97000</v>
      </c>
      <c r="F41" s="79"/>
      <c r="G41" s="81">
        <v>-97000</v>
      </c>
    </row>
    <row r="42" spans="1:7" s="69" customFormat="1" ht="18" customHeight="1" x14ac:dyDescent="0.25">
      <c r="A42" s="199"/>
      <c r="B42" s="200"/>
      <c r="C42" s="201"/>
      <c r="D42" s="86" t="s">
        <v>22</v>
      </c>
      <c r="E42" s="91">
        <f>SUM(E43+E47)</f>
        <v>-152571.09999999998</v>
      </c>
      <c r="F42" s="79">
        <f t="shared" ref="F42:G42" si="18">SUM(F43+F47)</f>
        <v>-141750</v>
      </c>
      <c r="G42" s="81">
        <f t="shared" si="18"/>
        <v>-10821.100000000002</v>
      </c>
    </row>
    <row r="43" spans="1:7" s="69" customFormat="1" ht="18" customHeight="1" x14ac:dyDescent="0.25">
      <c r="A43" s="199"/>
      <c r="B43" s="200"/>
      <c r="C43" s="201"/>
      <c r="D43" s="86" t="s">
        <v>90</v>
      </c>
      <c r="E43" s="91">
        <f>SUM(E44)</f>
        <v>21519.699999999997</v>
      </c>
      <c r="F43" s="79">
        <f t="shared" ref="F43:G43" si="19">SUM(F44)</f>
        <v>0</v>
      </c>
      <c r="G43" s="81">
        <f t="shared" si="19"/>
        <v>21519.699999999997</v>
      </c>
    </row>
    <row r="44" spans="1:7" s="69" customFormat="1" ht="18" customHeight="1" x14ac:dyDescent="0.25">
      <c r="A44" s="199"/>
      <c r="B44" s="200"/>
      <c r="C44" s="201"/>
      <c r="D44" s="86" t="s">
        <v>25</v>
      </c>
      <c r="E44" s="91">
        <f>SUM(E45:E46)</f>
        <v>21519.699999999997</v>
      </c>
      <c r="F44" s="79">
        <f t="shared" ref="F44:G44" si="20">SUM(F45:F46)</f>
        <v>0</v>
      </c>
      <c r="G44" s="81">
        <f t="shared" si="20"/>
        <v>21519.699999999997</v>
      </c>
    </row>
    <row r="45" spans="1:7" s="69" customFormat="1" ht="18" customHeight="1" x14ac:dyDescent="0.25">
      <c r="A45" s="199"/>
      <c r="B45" s="200"/>
      <c r="C45" s="201"/>
      <c r="D45" s="86" t="s">
        <v>71</v>
      </c>
      <c r="E45" s="91">
        <f>SUM(F45:G45)</f>
        <v>127000</v>
      </c>
      <c r="F45" s="79"/>
      <c r="G45" s="81">
        <v>127000</v>
      </c>
    </row>
    <row r="46" spans="1:7" s="69" customFormat="1" ht="32.25" customHeight="1" x14ac:dyDescent="0.25">
      <c r="A46" s="199"/>
      <c r="B46" s="200"/>
      <c r="C46" s="201"/>
      <c r="D46" s="86" t="s">
        <v>26</v>
      </c>
      <c r="E46" s="91">
        <f>SUM(F46:G46)</f>
        <v>-105480.3</v>
      </c>
      <c r="F46" s="79"/>
      <c r="G46" s="81">
        <v>-105480.3</v>
      </c>
    </row>
    <row r="47" spans="1:7" s="69" customFormat="1" ht="21" customHeight="1" x14ac:dyDescent="0.25">
      <c r="A47" s="199"/>
      <c r="B47" s="200"/>
      <c r="C47" s="201"/>
      <c r="D47" s="86" t="s">
        <v>23</v>
      </c>
      <c r="E47" s="91">
        <f>SUM(E48)</f>
        <v>-174090.8</v>
      </c>
      <c r="F47" s="79">
        <f t="shared" ref="F47:G47" si="21">SUM(F48)</f>
        <v>-141750</v>
      </c>
      <c r="G47" s="81">
        <f t="shared" si="21"/>
        <v>-32340.799999999999</v>
      </c>
    </row>
    <row r="48" spans="1:7" s="69" customFormat="1" ht="15.75" customHeight="1" thickBot="1" x14ac:dyDescent="0.3">
      <c r="A48" s="199"/>
      <c r="B48" s="200"/>
      <c r="C48" s="201"/>
      <c r="D48" s="86" t="s">
        <v>24</v>
      </c>
      <c r="E48" s="92">
        <f>SUM(F48:G48)</f>
        <v>-174090.8</v>
      </c>
      <c r="F48" s="80">
        <v>-141750</v>
      </c>
      <c r="G48" s="93">
        <v>-32340.799999999999</v>
      </c>
    </row>
    <row r="49" spans="1:101" s="82" customFormat="1" ht="49.5" customHeight="1" thickBot="1" x14ac:dyDescent="0.3">
      <c r="A49" s="74" t="s">
        <v>5</v>
      </c>
      <c r="B49" s="75" t="s">
        <v>6</v>
      </c>
      <c r="C49" s="76" t="s">
        <v>7</v>
      </c>
      <c r="D49" s="105" t="s">
        <v>104</v>
      </c>
      <c r="E49" s="145">
        <f>SUM(E50)</f>
        <v>-254782.90000000002</v>
      </c>
      <c r="F49" s="146">
        <f t="shared" ref="F49:G49" si="22">SUM(F50)</f>
        <v>-89386</v>
      </c>
      <c r="G49" s="147">
        <f t="shared" si="22"/>
        <v>-165396.90000000002</v>
      </c>
    </row>
    <row r="50" spans="1:101" s="69" customFormat="1" ht="34.5" customHeight="1" x14ac:dyDescent="0.25">
      <c r="A50" s="184"/>
      <c r="B50" s="185"/>
      <c r="C50" s="186"/>
      <c r="D50" s="85" t="s">
        <v>27</v>
      </c>
      <c r="E50" s="107">
        <f>SUM(E51+E54)</f>
        <v>-254782.90000000002</v>
      </c>
      <c r="F50" s="108">
        <f t="shared" ref="F50:G50" si="23">SUM(F51+F54)</f>
        <v>-89386</v>
      </c>
      <c r="G50" s="109">
        <f t="shared" si="23"/>
        <v>-165396.90000000002</v>
      </c>
    </row>
    <row r="51" spans="1:101" s="69" customFormat="1" ht="18" customHeight="1" x14ac:dyDescent="0.25">
      <c r="A51" s="187"/>
      <c r="B51" s="188"/>
      <c r="C51" s="189"/>
      <c r="D51" s="86" t="s">
        <v>87</v>
      </c>
      <c r="E51" s="110">
        <f t="shared" ref="E51:E52" si="24">SUM(F51:G51)</f>
        <v>-201519.7</v>
      </c>
      <c r="F51" s="104">
        <v>-45000</v>
      </c>
      <c r="G51" s="111">
        <v>-156519.70000000001</v>
      </c>
    </row>
    <row r="52" spans="1:101" s="69" customFormat="1" ht="18" customHeight="1" x14ac:dyDescent="0.25">
      <c r="A52" s="187"/>
      <c r="B52" s="188"/>
      <c r="C52" s="189"/>
      <c r="D52" s="86" t="s">
        <v>88</v>
      </c>
      <c r="E52" s="110">
        <f t="shared" si="24"/>
        <v>-201519.7</v>
      </c>
      <c r="F52" s="104">
        <v>-45000</v>
      </c>
      <c r="G52" s="111">
        <v>-156519.70000000001</v>
      </c>
    </row>
    <row r="53" spans="1:101" s="69" customFormat="1" ht="18" customHeight="1" x14ac:dyDescent="0.25">
      <c r="A53" s="187"/>
      <c r="B53" s="188"/>
      <c r="C53" s="189"/>
      <c r="D53" s="87" t="s">
        <v>89</v>
      </c>
      <c r="E53" s="110">
        <f>SUM(F53:G53)</f>
        <v>-201519.7</v>
      </c>
      <c r="F53" s="104">
        <v>-45000</v>
      </c>
      <c r="G53" s="111">
        <v>-156519.70000000001</v>
      </c>
    </row>
    <row r="54" spans="1:101" s="69" customFormat="1" ht="18" customHeight="1" x14ac:dyDescent="0.25">
      <c r="A54" s="187"/>
      <c r="B54" s="188"/>
      <c r="C54" s="189"/>
      <c r="D54" s="86" t="s">
        <v>22</v>
      </c>
      <c r="E54" s="110">
        <f t="shared" ref="E54:E56" si="25">SUM(F54:G54)</f>
        <v>-53263.199999999997</v>
      </c>
      <c r="F54" s="104">
        <v>-44386</v>
      </c>
      <c r="G54" s="111">
        <v>-8877.2000000000007</v>
      </c>
    </row>
    <row r="55" spans="1:101" s="69" customFormat="1" ht="18" customHeight="1" x14ac:dyDescent="0.25">
      <c r="A55" s="187"/>
      <c r="B55" s="188"/>
      <c r="C55" s="189"/>
      <c r="D55" s="86" t="s">
        <v>90</v>
      </c>
      <c r="E55" s="110">
        <f t="shared" si="25"/>
        <v>-53263.199999999997</v>
      </c>
      <c r="F55" s="104">
        <v>-44386</v>
      </c>
      <c r="G55" s="111">
        <v>-8877.2000000000007</v>
      </c>
    </row>
    <row r="56" spans="1:101" s="69" customFormat="1" ht="18" customHeight="1" x14ac:dyDescent="0.25">
      <c r="A56" s="187"/>
      <c r="B56" s="188"/>
      <c r="C56" s="189"/>
      <c r="D56" s="86" t="s">
        <v>25</v>
      </c>
      <c r="E56" s="110">
        <f t="shared" si="25"/>
        <v>-53263.199999999997</v>
      </c>
      <c r="F56" s="104">
        <v>-44386</v>
      </c>
      <c r="G56" s="111">
        <v>-8877.2000000000007</v>
      </c>
    </row>
    <row r="57" spans="1:101" s="69" customFormat="1" ht="18" customHeight="1" thickBot="1" x14ac:dyDescent="0.3">
      <c r="A57" s="190"/>
      <c r="B57" s="191"/>
      <c r="C57" s="192"/>
      <c r="D57" s="86" t="s">
        <v>71</v>
      </c>
      <c r="E57" s="131">
        <f>SUM(F57:G57)</f>
        <v>-53263.199999999997</v>
      </c>
      <c r="F57" s="132">
        <v>-44386</v>
      </c>
      <c r="G57" s="133">
        <v>-8877.2000000000007</v>
      </c>
    </row>
    <row r="58" spans="1:101" ht="66.75" customHeight="1" thickBot="1" x14ac:dyDescent="0.3">
      <c r="A58" s="126" t="s">
        <v>5</v>
      </c>
      <c r="B58" s="127" t="s">
        <v>6</v>
      </c>
      <c r="C58" s="128" t="s">
        <v>7</v>
      </c>
      <c r="D58" s="105" t="s">
        <v>106</v>
      </c>
      <c r="E58" s="134">
        <f>SUM(E59)</f>
        <v>95634.7</v>
      </c>
      <c r="F58" s="135">
        <f t="shared" ref="F58:G58" si="26">SUM(F59)</f>
        <v>-83492.800000000003</v>
      </c>
      <c r="G58" s="136">
        <f t="shared" si="26"/>
        <v>179127.5</v>
      </c>
    </row>
    <row r="59" spans="1:101" s="69" customFormat="1" ht="41.25" customHeight="1" x14ac:dyDescent="0.25">
      <c r="A59" s="184"/>
      <c r="B59" s="185"/>
      <c r="C59" s="186"/>
      <c r="D59" s="85" t="s">
        <v>27</v>
      </c>
      <c r="E59" s="107">
        <f>SUM(E60+E66)</f>
        <v>95634.7</v>
      </c>
      <c r="F59" s="108">
        <f t="shared" ref="F59:G59" si="27">SUM(F60+F66)</f>
        <v>-83492.800000000003</v>
      </c>
      <c r="G59" s="109">
        <f t="shared" si="27"/>
        <v>179127.5</v>
      </c>
    </row>
    <row r="60" spans="1:101" s="69" customFormat="1" ht="18" customHeight="1" x14ac:dyDescent="0.25">
      <c r="A60" s="187"/>
      <c r="B60" s="188"/>
      <c r="C60" s="189"/>
      <c r="D60" s="86" t="s">
        <v>99</v>
      </c>
      <c r="E60" s="110">
        <f t="shared" ref="E60" si="28">SUM(E61:E65)</f>
        <v>-5000</v>
      </c>
      <c r="F60" s="104">
        <f t="shared" ref="F60:AK60" si="29">SUM(F61:F65)</f>
        <v>0</v>
      </c>
      <c r="G60" s="111">
        <f t="shared" si="29"/>
        <v>-5000</v>
      </c>
      <c r="H60" s="130">
        <f t="shared" si="29"/>
        <v>0</v>
      </c>
      <c r="I60" s="103">
        <f t="shared" si="29"/>
        <v>0</v>
      </c>
      <c r="J60" s="103">
        <f t="shared" si="29"/>
        <v>0</v>
      </c>
      <c r="K60" s="103">
        <f t="shared" si="29"/>
        <v>0</v>
      </c>
      <c r="L60" s="103">
        <f t="shared" si="29"/>
        <v>0</v>
      </c>
      <c r="M60" s="103">
        <f t="shared" si="29"/>
        <v>0</v>
      </c>
      <c r="N60" s="103">
        <f t="shared" si="29"/>
        <v>0</v>
      </c>
      <c r="O60" s="103">
        <f t="shared" si="29"/>
        <v>0</v>
      </c>
      <c r="P60" s="103">
        <f t="shared" si="29"/>
        <v>0</v>
      </c>
      <c r="Q60" s="103">
        <f t="shared" si="29"/>
        <v>0</v>
      </c>
      <c r="R60" s="103">
        <f t="shared" si="29"/>
        <v>0</v>
      </c>
      <c r="S60" s="103">
        <f t="shared" si="29"/>
        <v>0</v>
      </c>
      <c r="T60" s="103">
        <f t="shared" si="29"/>
        <v>0</v>
      </c>
      <c r="U60" s="103">
        <f t="shared" si="29"/>
        <v>0</v>
      </c>
      <c r="V60" s="103">
        <f t="shared" si="29"/>
        <v>0</v>
      </c>
      <c r="W60" s="103">
        <f t="shared" si="29"/>
        <v>0</v>
      </c>
      <c r="X60" s="103">
        <f t="shared" si="29"/>
        <v>0</v>
      </c>
      <c r="Y60" s="103">
        <f t="shared" si="29"/>
        <v>0</v>
      </c>
      <c r="Z60" s="103">
        <f t="shared" si="29"/>
        <v>0</v>
      </c>
      <c r="AA60" s="103">
        <f t="shared" si="29"/>
        <v>0</v>
      </c>
      <c r="AB60" s="103">
        <f t="shared" si="29"/>
        <v>0</v>
      </c>
      <c r="AC60" s="103">
        <f t="shared" si="29"/>
        <v>0</v>
      </c>
      <c r="AD60" s="103">
        <f t="shared" si="29"/>
        <v>0</v>
      </c>
      <c r="AE60" s="103">
        <f t="shared" si="29"/>
        <v>0</v>
      </c>
      <c r="AF60" s="103">
        <f t="shared" si="29"/>
        <v>0</v>
      </c>
      <c r="AG60" s="103">
        <f t="shared" si="29"/>
        <v>0</v>
      </c>
      <c r="AH60" s="103">
        <f t="shared" si="29"/>
        <v>0</v>
      </c>
      <c r="AI60" s="103">
        <f t="shared" si="29"/>
        <v>0</v>
      </c>
      <c r="AJ60" s="103">
        <f t="shared" si="29"/>
        <v>0</v>
      </c>
      <c r="AK60" s="103">
        <f t="shared" si="29"/>
        <v>0</v>
      </c>
      <c r="AL60" s="103">
        <f t="shared" ref="AL60:BQ60" si="30">SUM(AL61:AL65)</f>
        <v>0</v>
      </c>
      <c r="AM60" s="103">
        <f t="shared" si="30"/>
        <v>0</v>
      </c>
      <c r="AN60" s="103">
        <f t="shared" si="30"/>
        <v>0</v>
      </c>
      <c r="AO60" s="103">
        <f t="shared" si="30"/>
        <v>0</v>
      </c>
      <c r="AP60" s="103">
        <f t="shared" si="30"/>
        <v>0</v>
      </c>
      <c r="AQ60" s="103">
        <f t="shared" si="30"/>
        <v>0</v>
      </c>
      <c r="AR60" s="103">
        <f t="shared" si="30"/>
        <v>0</v>
      </c>
      <c r="AS60" s="103">
        <f t="shared" si="30"/>
        <v>0</v>
      </c>
      <c r="AT60" s="103">
        <f t="shared" si="30"/>
        <v>0</v>
      </c>
      <c r="AU60" s="103">
        <f t="shared" si="30"/>
        <v>0</v>
      </c>
      <c r="AV60" s="103">
        <f t="shared" si="30"/>
        <v>0</v>
      </c>
      <c r="AW60" s="103">
        <f t="shared" si="30"/>
        <v>0</v>
      </c>
      <c r="AX60" s="103">
        <f t="shared" si="30"/>
        <v>0</v>
      </c>
      <c r="AY60" s="103">
        <f t="shared" si="30"/>
        <v>0</v>
      </c>
      <c r="AZ60" s="103">
        <f t="shared" si="30"/>
        <v>0</v>
      </c>
      <c r="BA60" s="103">
        <f t="shared" si="30"/>
        <v>0</v>
      </c>
      <c r="BB60" s="103">
        <f t="shared" si="30"/>
        <v>0</v>
      </c>
      <c r="BC60" s="103">
        <f t="shared" si="30"/>
        <v>0</v>
      </c>
      <c r="BD60" s="103">
        <f t="shared" si="30"/>
        <v>0</v>
      </c>
      <c r="BE60" s="103">
        <f t="shared" si="30"/>
        <v>0</v>
      </c>
      <c r="BF60" s="103">
        <f t="shared" si="30"/>
        <v>0</v>
      </c>
      <c r="BG60" s="103">
        <f t="shared" si="30"/>
        <v>0</v>
      </c>
      <c r="BH60" s="103">
        <f t="shared" si="30"/>
        <v>0</v>
      </c>
      <c r="BI60" s="103">
        <f t="shared" si="30"/>
        <v>0</v>
      </c>
      <c r="BJ60" s="103">
        <f t="shared" si="30"/>
        <v>0</v>
      </c>
      <c r="BK60" s="103">
        <f t="shared" si="30"/>
        <v>0</v>
      </c>
      <c r="BL60" s="103">
        <f t="shared" si="30"/>
        <v>0</v>
      </c>
      <c r="BM60" s="103">
        <f t="shared" si="30"/>
        <v>0</v>
      </c>
      <c r="BN60" s="103">
        <f t="shared" si="30"/>
        <v>0</v>
      </c>
      <c r="BO60" s="103">
        <f t="shared" si="30"/>
        <v>0</v>
      </c>
      <c r="BP60" s="103">
        <f t="shared" si="30"/>
        <v>0</v>
      </c>
      <c r="BQ60" s="103">
        <f t="shared" si="30"/>
        <v>0</v>
      </c>
      <c r="BR60" s="103">
        <f t="shared" ref="BR60:CW60" si="31">SUM(BR61:BR65)</f>
        <v>0</v>
      </c>
      <c r="BS60" s="103">
        <f t="shared" si="31"/>
        <v>0</v>
      </c>
      <c r="BT60" s="103">
        <f t="shared" si="31"/>
        <v>0</v>
      </c>
      <c r="BU60" s="103">
        <f t="shared" si="31"/>
        <v>0</v>
      </c>
      <c r="BV60" s="103">
        <f t="shared" si="31"/>
        <v>0</v>
      </c>
      <c r="BW60" s="103">
        <f t="shared" si="31"/>
        <v>0</v>
      </c>
      <c r="BX60" s="103">
        <f t="shared" si="31"/>
        <v>0</v>
      </c>
      <c r="BY60" s="103">
        <f t="shared" si="31"/>
        <v>0</v>
      </c>
      <c r="BZ60" s="103">
        <f t="shared" si="31"/>
        <v>0</v>
      </c>
      <c r="CA60" s="103">
        <f t="shared" si="31"/>
        <v>0</v>
      </c>
      <c r="CB60" s="103">
        <f t="shared" si="31"/>
        <v>0</v>
      </c>
      <c r="CC60" s="103">
        <f t="shared" si="31"/>
        <v>0</v>
      </c>
      <c r="CD60" s="103">
        <f t="shared" si="31"/>
        <v>0</v>
      </c>
      <c r="CE60" s="103">
        <f t="shared" si="31"/>
        <v>0</v>
      </c>
      <c r="CF60" s="103">
        <f t="shared" si="31"/>
        <v>0</v>
      </c>
      <c r="CG60" s="103">
        <f t="shared" si="31"/>
        <v>0</v>
      </c>
      <c r="CH60" s="103">
        <f t="shared" si="31"/>
        <v>0</v>
      </c>
      <c r="CI60" s="103">
        <f t="shared" si="31"/>
        <v>0</v>
      </c>
      <c r="CJ60" s="103">
        <f t="shared" si="31"/>
        <v>0</v>
      </c>
      <c r="CK60" s="103">
        <f t="shared" si="31"/>
        <v>0</v>
      </c>
      <c r="CL60" s="103">
        <f t="shared" si="31"/>
        <v>0</v>
      </c>
      <c r="CM60" s="103">
        <f t="shared" si="31"/>
        <v>0</v>
      </c>
      <c r="CN60" s="103">
        <f t="shared" si="31"/>
        <v>0</v>
      </c>
      <c r="CO60" s="103">
        <f t="shared" si="31"/>
        <v>0</v>
      </c>
      <c r="CP60" s="103">
        <f t="shared" si="31"/>
        <v>0</v>
      </c>
      <c r="CQ60" s="103">
        <f t="shared" si="31"/>
        <v>0</v>
      </c>
      <c r="CR60" s="103">
        <f t="shared" si="31"/>
        <v>0</v>
      </c>
      <c r="CS60" s="103">
        <f t="shared" si="31"/>
        <v>0</v>
      </c>
      <c r="CT60" s="103">
        <f t="shared" si="31"/>
        <v>0</v>
      </c>
      <c r="CU60" s="103">
        <f t="shared" si="31"/>
        <v>0</v>
      </c>
      <c r="CV60" s="103">
        <f t="shared" si="31"/>
        <v>0</v>
      </c>
      <c r="CW60" s="103">
        <f t="shared" si="31"/>
        <v>0</v>
      </c>
    </row>
    <row r="61" spans="1:101" s="69" customFormat="1" ht="25.5" customHeight="1" x14ac:dyDescent="0.25">
      <c r="A61" s="187"/>
      <c r="B61" s="188"/>
      <c r="C61" s="189"/>
      <c r="D61" s="87" t="s">
        <v>96</v>
      </c>
      <c r="E61" s="110">
        <f t="shared" ref="E61:E64" si="32">SUM(F61:G61)</f>
        <v>406.5</v>
      </c>
      <c r="F61" s="104">
        <v>325.2</v>
      </c>
      <c r="G61" s="111">
        <v>81.3</v>
      </c>
    </row>
    <row r="62" spans="1:101" s="69" customFormat="1" ht="18" customHeight="1" x14ac:dyDescent="0.25">
      <c r="A62" s="187"/>
      <c r="B62" s="188"/>
      <c r="C62" s="189"/>
      <c r="D62" s="87" t="s">
        <v>93</v>
      </c>
      <c r="E62" s="110">
        <f t="shared" si="32"/>
        <v>1625</v>
      </c>
      <c r="F62" s="104">
        <v>1300</v>
      </c>
      <c r="G62" s="111">
        <v>325</v>
      </c>
    </row>
    <row r="63" spans="1:101" s="69" customFormat="1" ht="18" customHeight="1" x14ac:dyDescent="0.25">
      <c r="A63" s="187"/>
      <c r="B63" s="188"/>
      <c r="C63" s="189"/>
      <c r="D63" s="87" t="s">
        <v>100</v>
      </c>
      <c r="E63" s="110">
        <f t="shared" si="32"/>
        <v>-2036.5</v>
      </c>
      <c r="F63" s="104">
        <v>-1625.2</v>
      </c>
      <c r="G63" s="111">
        <v>-411.3</v>
      </c>
    </row>
    <row r="64" spans="1:101" s="69" customFormat="1" ht="19.5" customHeight="1" x14ac:dyDescent="0.25">
      <c r="A64" s="187"/>
      <c r="B64" s="188"/>
      <c r="C64" s="189"/>
      <c r="D64" s="83" t="s">
        <v>107</v>
      </c>
      <c r="E64" s="110">
        <f t="shared" si="32"/>
        <v>5</v>
      </c>
      <c r="F64" s="104"/>
      <c r="G64" s="111">
        <v>5</v>
      </c>
    </row>
    <row r="65" spans="1:7" s="69" customFormat="1" ht="21" customHeight="1" x14ac:dyDescent="0.25">
      <c r="A65" s="187"/>
      <c r="B65" s="188"/>
      <c r="C65" s="189"/>
      <c r="D65" s="87" t="s">
        <v>89</v>
      </c>
      <c r="E65" s="110">
        <f>SUM(F65:G65)</f>
        <v>-5000</v>
      </c>
      <c r="F65" s="104"/>
      <c r="G65" s="111">
        <v>-5000</v>
      </c>
    </row>
    <row r="66" spans="1:7" s="69" customFormat="1" ht="21" customHeight="1" x14ac:dyDescent="0.25">
      <c r="A66" s="187"/>
      <c r="B66" s="188"/>
      <c r="C66" s="189"/>
      <c r="D66" s="86" t="s">
        <v>22</v>
      </c>
      <c r="E66" s="110">
        <f>SUM(E67+E70)</f>
        <v>100634.7</v>
      </c>
      <c r="F66" s="104">
        <f t="shared" ref="F66:G66" si="33">SUM(F67+F70)</f>
        <v>-83492.800000000003</v>
      </c>
      <c r="G66" s="111">
        <f t="shared" si="33"/>
        <v>184127.5</v>
      </c>
    </row>
    <row r="67" spans="1:7" s="69" customFormat="1" ht="24" customHeight="1" x14ac:dyDescent="0.25">
      <c r="A67" s="187"/>
      <c r="B67" s="188"/>
      <c r="C67" s="189"/>
      <c r="D67" s="86" t="s">
        <v>90</v>
      </c>
      <c r="E67" s="110">
        <f>SUM(E68)</f>
        <v>205000</v>
      </c>
      <c r="F67" s="104">
        <f t="shared" ref="F67:G67" si="34">SUM(F68)</f>
        <v>0</v>
      </c>
      <c r="G67" s="111">
        <f t="shared" si="34"/>
        <v>205000</v>
      </c>
    </row>
    <row r="68" spans="1:7" s="69" customFormat="1" ht="18" customHeight="1" x14ac:dyDescent="0.25">
      <c r="A68" s="187"/>
      <c r="B68" s="188"/>
      <c r="C68" s="189"/>
      <c r="D68" s="86" t="s">
        <v>25</v>
      </c>
      <c r="E68" s="110">
        <f>SUM(E69)</f>
        <v>205000</v>
      </c>
      <c r="F68" s="104">
        <f t="shared" ref="F68:G68" si="35">SUM(F69)</f>
        <v>0</v>
      </c>
      <c r="G68" s="111">
        <f t="shared" si="35"/>
        <v>205000</v>
      </c>
    </row>
    <row r="69" spans="1:7" s="69" customFormat="1" ht="20.25" customHeight="1" x14ac:dyDescent="0.25">
      <c r="A69" s="187"/>
      <c r="B69" s="188"/>
      <c r="C69" s="189"/>
      <c r="D69" s="83" t="s">
        <v>26</v>
      </c>
      <c r="E69" s="110">
        <f>SUM(F69:G69)</f>
        <v>205000</v>
      </c>
      <c r="F69" s="104">
        <v>0</v>
      </c>
      <c r="G69" s="111">
        <v>205000</v>
      </c>
    </row>
    <row r="70" spans="1:7" s="69" customFormat="1" ht="21" customHeight="1" x14ac:dyDescent="0.25">
      <c r="A70" s="187"/>
      <c r="B70" s="188"/>
      <c r="C70" s="189"/>
      <c r="D70" s="129" t="s">
        <v>23</v>
      </c>
      <c r="E70" s="110">
        <f>SUM(E71)</f>
        <v>-104365.3</v>
      </c>
      <c r="F70" s="104">
        <f t="shared" ref="F70:G70" si="36">SUM(F71)</f>
        <v>-83492.800000000003</v>
      </c>
      <c r="G70" s="111">
        <f t="shared" si="36"/>
        <v>-20872.5</v>
      </c>
    </row>
    <row r="71" spans="1:7" s="69" customFormat="1" ht="21" customHeight="1" thickBot="1" x14ac:dyDescent="0.3">
      <c r="A71" s="187"/>
      <c r="B71" s="188"/>
      <c r="C71" s="189"/>
      <c r="D71" s="86" t="s">
        <v>24</v>
      </c>
      <c r="E71" s="131">
        <f>SUM(F71:G71)</f>
        <v>-104365.3</v>
      </c>
      <c r="F71" s="132">
        <v>-83492.800000000003</v>
      </c>
      <c r="G71" s="133">
        <v>-20872.5</v>
      </c>
    </row>
    <row r="72" spans="1:7" s="69" customFormat="1" ht="63.75" customHeight="1" thickBot="1" x14ac:dyDescent="0.3">
      <c r="A72" s="74" t="s">
        <v>5</v>
      </c>
      <c r="B72" s="75" t="s">
        <v>6</v>
      </c>
      <c r="C72" s="76" t="s">
        <v>7</v>
      </c>
      <c r="D72" s="143" t="s">
        <v>101</v>
      </c>
      <c r="E72" s="122">
        <f>SUM(E73)</f>
        <v>-1075400</v>
      </c>
      <c r="F72" s="77">
        <f t="shared" ref="F72:G72" si="37">SUM(F73)</f>
        <v>-675000</v>
      </c>
      <c r="G72" s="123">
        <f t="shared" si="37"/>
        <v>-400400</v>
      </c>
    </row>
    <row r="73" spans="1:7" s="69" customFormat="1" ht="33.75" customHeight="1" x14ac:dyDescent="0.25">
      <c r="A73" s="184"/>
      <c r="B73" s="185"/>
      <c r="C73" s="186"/>
      <c r="D73" s="85" t="s">
        <v>27</v>
      </c>
      <c r="E73" s="148">
        <f>SUM(E74+E79)</f>
        <v>-1075400</v>
      </c>
      <c r="F73" s="78">
        <f t="shared" ref="F73:G73" si="38">SUM(F74+F79)</f>
        <v>-675000</v>
      </c>
      <c r="G73" s="149">
        <f t="shared" si="38"/>
        <v>-400400</v>
      </c>
    </row>
    <row r="74" spans="1:7" s="69" customFormat="1" ht="18" customHeight="1" x14ac:dyDescent="0.25">
      <c r="A74" s="187"/>
      <c r="B74" s="188"/>
      <c r="C74" s="189"/>
      <c r="D74" s="86" t="s">
        <v>99</v>
      </c>
      <c r="E74" s="91">
        <f>SUM(E75:E78)</f>
        <v>-200400</v>
      </c>
      <c r="F74" s="79">
        <f t="shared" ref="F74:G74" si="39">SUM(F75:F78)</f>
        <v>0</v>
      </c>
      <c r="G74" s="81">
        <f t="shared" si="39"/>
        <v>-200400</v>
      </c>
    </row>
    <row r="75" spans="1:7" s="69" customFormat="1" ht="18" customHeight="1" x14ac:dyDescent="0.25">
      <c r="A75" s="187"/>
      <c r="B75" s="188"/>
      <c r="C75" s="189"/>
      <c r="D75" s="83" t="s">
        <v>92</v>
      </c>
      <c r="E75" s="91">
        <f t="shared" ref="E75:E78" si="40">SUM(F75:G75)</f>
        <v>-375</v>
      </c>
      <c r="F75" s="79">
        <v>-275</v>
      </c>
      <c r="G75" s="81">
        <v>-100</v>
      </c>
    </row>
    <row r="76" spans="1:7" s="69" customFormat="1" ht="18" customHeight="1" x14ac:dyDescent="0.25">
      <c r="A76" s="187"/>
      <c r="B76" s="188"/>
      <c r="C76" s="189"/>
      <c r="D76" s="87" t="s">
        <v>100</v>
      </c>
      <c r="E76" s="91">
        <f t="shared" si="40"/>
        <v>275</v>
      </c>
      <c r="F76" s="79">
        <v>275</v>
      </c>
      <c r="G76" s="81">
        <v>0</v>
      </c>
    </row>
    <row r="77" spans="1:7" s="69" customFormat="1" ht="18" customHeight="1" x14ac:dyDescent="0.25">
      <c r="A77" s="187"/>
      <c r="B77" s="188"/>
      <c r="C77" s="189"/>
      <c r="D77" s="83" t="s">
        <v>94</v>
      </c>
      <c r="E77" s="91">
        <f t="shared" si="40"/>
        <v>-300</v>
      </c>
      <c r="F77" s="79"/>
      <c r="G77" s="81">
        <v>-300</v>
      </c>
    </row>
    <row r="78" spans="1:7" s="69" customFormat="1" ht="21" customHeight="1" x14ac:dyDescent="0.25">
      <c r="A78" s="187"/>
      <c r="B78" s="188"/>
      <c r="C78" s="189"/>
      <c r="D78" s="87" t="s">
        <v>89</v>
      </c>
      <c r="E78" s="91">
        <f t="shared" si="40"/>
        <v>-200000</v>
      </c>
      <c r="F78" s="79"/>
      <c r="G78" s="81">
        <v>-200000</v>
      </c>
    </row>
    <row r="79" spans="1:7" s="69" customFormat="1" ht="18" customHeight="1" x14ac:dyDescent="0.25">
      <c r="A79" s="187"/>
      <c r="B79" s="188"/>
      <c r="C79" s="189"/>
      <c r="D79" s="86" t="s">
        <v>22</v>
      </c>
      <c r="E79" s="91">
        <f>SUM(F79:G79)</f>
        <v>-875000</v>
      </c>
      <c r="F79" s="79">
        <v>-675000</v>
      </c>
      <c r="G79" s="81">
        <v>-200000</v>
      </c>
    </row>
    <row r="80" spans="1:7" s="69" customFormat="1" ht="18" customHeight="1" x14ac:dyDescent="0.25">
      <c r="A80" s="187"/>
      <c r="B80" s="188"/>
      <c r="C80" s="189"/>
      <c r="D80" s="86" t="s">
        <v>90</v>
      </c>
      <c r="E80" s="91">
        <f>SUM(F80:G80)</f>
        <v>-875000</v>
      </c>
      <c r="F80" s="79">
        <v>-675000</v>
      </c>
      <c r="G80" s="81">
        <v>-200000</v>
      </c>
    </row>
    <row r="81" spans="1:7" s="69" customFormat="1" ht="18" customHeight="1" x14ac:dyDescent="0.25">
      <c r="A81" s="187"/>
      <c r="B81" s="188"/>
      <c r="C81" s="189"/>
      <c r="D81" s="86" t="s">
        <v>25</v>
      </c>
      <c r="E81" s="91">
        <f>SUM(F81:G81)</f>
        <v>-875000</v>
      </c>
      <c r="F81" s="79">
        <v>-675000</v>
      </c>
      <c r="G81" s="81">
        <v>-200000</v>
      </c>
    </row>
    <row r="82" spans="1:7" s="69" customFormat="1" ht="18" customHeight="1" thickBot="1" x14ac:dyDescent="0.3">
      <c r="A82" s="190"/>
      <c r="B82" s="191"/>
      <c r="C82" s="192"/>
      <c r="D82" s="94" t="s">
        <v>26</v>
      </c>
      <c r="E82" s="119">
        <f>SUM(F82:G82)</f>
        <v>-875000</v>
      </c>
      <c r="F82" s="106">
        <v>-675000</v>
      </c>
      <c r="G82" s="120">
        <v>-200000</v>
      </c>
    </row>
    <row r="83" spans="1:7" s="69" customFormat="1" ht="71.25" customHeight="1" thickBot="1" x14ac:dyDescent="0.3">
      <c r="A83" s="74" t="s">
        <v>5</v>
      </c>
      <c r="B83" s="75" t="s">
        <v>6</v>
      </c>
      <c r="C83" s="76" t="s">
        <v>7</v>
      </c>
      <c r="D83" s="143" t="s">
        <v>102</v>
      </c>
      <c r="E83" s="122">
        <f>SUM(E84)</f>
        <v>2084540</v>
      </c>
      <c r="F83" s="77">
        <f t="shared" ref="F83:G83" si="41">SUM(F84)</f>
        <v>1749000</v>
      </c>
      <c r="G83" s="123">
        <f t="shared" si="41"/>
        <v>335540</v>
      </c>
    </row>
    <row r="84" spans="1:7" s="69" customFormat="1" ht="31.5" customHeight="1" x14ac:dyDescent="0.25">
      <c r="A84" s="184"/>
      <c r="B84" s="185"/>
      <c r="C84" s="186"/>
      <c r="D84" s="85" t="s">
        <v>27</v>
      </c>
      <c r="E84" s="89">
        <f>SUM(E85+E90)</f>
        <v>2084540</v>
      </c>
      <c r="F84" s="84">
        <f t="shared" ref="F84:G84" si="42">SUM(F85+F90)</f>
        <v>1749000</v>
      </c>
      <c r="G84" s="90">
        <f t="shared" si="42"/>
        <v>335540</v>
      </c>
    </row>
    <row r="85" spans="1:7" s="69" customFormat="1" ht="18" customHeight="1" x14ac:dyDescent="0.25">
      <c r="A85" s="187"/>
      <c r="B85" s="188"/>
      <c r="C85" s="189"/>
      <c r="D85" s="86" t="s">
        <v>87</v>
      </c>
      <c r="E85" s="91">
        <f>SUM(E86+E88)</f>
        <v>-65960</v>
      </c>
      <c r="F85" s="79">
        <f t="shared" ref="F85:G85" si="43">SUM(F86+F88)</f>
        <v>0</v>
      </c>
      <c r="G85" s="81">
        <f t="shared" si="43"/>
        <v>-65960</v>
      </c>
    </row>
    <row r="86" spans="1:7" s="69" customFormat="1" ht="18" customHeight="1" x14ac:dyDescent="0.25">
      <c r="A86" s="187"/>
      <c r="B86" s="188"/>
      <c r="C86" s="189"/>
      <c r="D86" s="87" t="s">
        <v>103</v>
      </c>
      <c r="E86" s="91">
        <f>SUM(E87)</f>
        <v>-55960</v>
      </c>
      <c r="F86" s="79"/>
      <c r="G86" s="81">
        <v>-55960</v>
      </c>
    </row>
    <row r="87" spans="1:7" s="69" customFormat="1" ht="18" customHeight="1" x14ac:dyDescent="0.25">
      <c r="A87" s="187"/>
      <c r="B87" s="188"/>
      <c r="C87" s="189"/>
      <c r="D87" s="87" t="s">
        <v>98</v>
      </c>
      <c r="E87" s="91">
        <f>SUM(F87:G87)</f>
        <v>-55960</v>
      </c>
      <c r="F87" s="79"/>
      <c r="G87" s="81">
        <v>-55960</v>
      </c>
    </row>
    <row r="88" spans="1:7" s="69" customFormat="1" ht="18" customHeight="1" x14ac:dyDescent="0.25">
      <c r="A88" s="187"/>
      <c r="B88" s="188"/>
      <c r="C88" s="189"/>
      <c r="D88" s="86" t="s">
        <v>88</v>
      </c>
      <c r="E88" s="91">
        <f>SUM(F88:G88)</f>
        <v>-10000</v>
      </c>
      <c r="F88" s="79"/>
      <c r="G88" s="81">
        <v>-10000</v>
      </c>
    </row>
    <row r="89" spans="1:7" s="69" customFormat="1" ht="18" customHeight="1" x14ac:dyDescent="0.25">
      <c r="A89" s="187"/>
      <c r="B89" s="188"/>
      <c r="C89" s="189"/>
      <c r="D89" s="87" t="s">
        <v>89</v>
      </c>
      <c r="E89" s="91">
        <f>SUM(F89:G89)</f>
        <v>-10000</v>
      </c>
      <c r="F89" s="79"/>
      <c r="G89" s="81">
        <v>-10000</v>
      </c>
    </row>
    <row r="90" spans="1:7" s="69" customFormat="1" ht="18" customHeight="1" x14ac:dyDescent="0.25">
      <c r="A90" s="187"/>
      <c r="B90" s="188"/>
      <c r="C90" s="189"/>
      <c r="D90" s="86" t="s">
        <v>22</v>
      </c>
      <c r="E90" s="91">
        <f t="shared" ref="E90:E92" si="44">SUM(F90:G90)</f>
        <v>2150500</v>
      </c>
      <c r="F90" s="79">
        <v>1749000</v>
      </c>
      <c r="G90" s="81">
        <v>401500</v>
      </c>
    </row>
    <row r="91" spans="1:7" s="69" customFormat="1" ht="18" customHeight="1" x14ac:dyDescent="0.25">
      <c r="A91" s="187"/>
      <c r="B91" s="188"/>
      <c r="C91" s="189"/>
      <c r="D91" s="86" t="s">
        <v>90</v>
      </c>
      <c r="E91" s="91">
        <f t="shared" si="44"/>
        <v>2150500</v>
      </c>
      <c r="F91" s="79">
        <v>1749000</v>
      </c>
      <c r="G91" s="81">
        <v>401500</v>
      </c>
    </row>
    <row r="92" spans="1:7" s="69" customFormat="1" ht="18" customHeight="1" x14ac:dyDescent="0.25">
      <c r="A92" s="187"/>
      <c r="B92" s="188"/>
      <c r="C92" s="189"/>
      <c r="D92" s="86" t="s">
        <v>25</v>
      </c>
      <c r="E92" s="91">
        <f t="shared" si="44"/>
        <v>2150500</v>
      </c>
      <c r="F92" s="79">
        <v>1749000</v>
      </c>
      <c r="G92" s="81">
        <v>401500</v>
      </c>
    </row>
    <row r="93" spans="1:7" s="69" customFormat="1" ht="18" customHeight="1" thickBot="1" x14ac:dyDescent="0.3">
      <c r="A93" s="190"/>
      <c r="B93" s="191"/>
      <c r="C93" s="192"/>
      <c r="D93" s="94" t="s">
        <v>26</v>
      </c>
      <c r="E93" s="92">
        <f>SUM(F93:G93)</f>
        <v>2150500</v>
      </c>
      <c r="F93" s="80">
        <v>1749000</v>
      </c>
      <c r="G93" s="93">
        <v>401500</v>
      </c>
    </row>
    <row r="95" spans="1:7" hidden="1" x14ac:dyDescent="0.25"/>
    <row r="96" spans="1:7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</sheetData>
  <mergeCells count="19">
    <mergeCell ref="A9:C11"/>
    <mergeCell ref="A13:C20"/>
    <mergeCell ref="E2:G2"/>
    <mergeCell ref="E3:G3"/>
    <mergeCell ref="A4:G4"/>
    <mergeCell ref="E7:E8"/>
    <mergeCell ref="F7:G7"/>
    <mergeCell ref="A6:A8"/>
    <mergeCell ref="B6:B8"/>
    <mergeCell ref="C6:C8"/>
    <mergeCell ref="D6:D8"/>
    <mergeCell ref="E6:G6"/>
    <mergeCell ref="A50:C57"/>
    <mergeCell ref="A22:C22"/>
    <mergeCell ref="A59:C71"/>
    <mergeCell ref="A73:C82"/>
    <mergeCell ref="A84:C93"/>
    <mergeCell ref="A28:C34"/>
    <mergeCell ref="A36:C48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8"/>
  <sheetViews>
    <sheetView view="pageBreakPreview" zoomScale="106" zoomScaleNormal="100" zoomScaleSheetLayoutView="106" workbookViewId="0">
      <selection activeCell="E2" sqref="E2"/>
    </sheetView>
  </sheetViews>
  <sheetFormatPr defaultRowHeight="13.5" x14ac:dyDescent="0.25"/>
  <cols>
    <col min="1" max="1" width="9.140625" style="24"/>
    <col min="2" max="2" width="13.7109375" style="24" customWidth="1"/>
    <col min="3" max="3" width="59.28515625" style="24" customWidth="1"/>
    <col min="4" max="4" width="11.7109375" style="24" customWidth="1"/>
    <col min="5" max="5" width="11" style="24" customWidth="1"/>
    <col min="6" max="255" width="9.140625" style="24"/>
    <col min="256" max="256" width="13.7109375" style="24" customWidth="1"/>
    <col min="257" max="257" width="59.28515625" style="24" customWidth="1"/>
    <col min="258" max="258" width="16" style="24" customWidth="1"/>
    <col min="259" max="259" width="17.7109375" style="24" customWidth="1"/>
    <col min="260" max="511" width="9.140625" style="24"/>
    <col min="512" max="512" width="13.7109375" style="24" customWidth="1"/>
    <col min="513" max="513" width="59.28515625" style="24" customWidth="1"/>
    <col min="514" max="514" width="16" style="24" customWidth="1"/>
    <col min="515" max="515" width="17.7109375" style="24" customWidth="1"/>
    <col min="516" max="767" width="9.140625" style="24"/>
    <col min="768" max="768" width="13.7109375" style="24" customWidth="1"/>
    <col min="769" max="769" width="59.28515625" style="24" customWidth="1"/>
    <col min="770" max="770" width="16" style="24" customWidth="1"/>
    <col min="771" max="771" width="17.7109375" style="24" customWidth="1"/>
    <col min="772" max="1023" width="9.140625" style="24"/>
    <col min="1024" max="1024" width="13.7109375" style="24" customWidth="1"/>
    <col min="1025" max="1025" width="59.28515625" style="24" customWidth="1"/>
    <col min="1026" max="1026" width="16" style="24" customWidth="1"/>
    <col min="1027" max="1027" width="17.7109375" style="24" customWidth="1"/>
    <col min="1028" max="1279" width="9.140625" style="24"/>
    <col min="1280" max="1280" width="13.7109375" style="24" customWidth="1"/>
    <col min="1281" max="1281" width="59.28515625" style="24" customWidth="1"/>
    <col min="1282" max="1282" width="16" style="24" customWidth="1"/>
    <col min="1283" max="1283" width="17.7109375" style="24" customWidth="1"/>
    <col min="1284" max="1535" width="9.140625" style="24"/>
    <col min="1536" max="1536" width="13.7109375" style="24" customWidth="1"/>
    <col min="1537" max="1537" width="59.28515625" style="24" customWidth="1"/>
    <col min="1538" max="1538" width="16" style="24" customWidth="1"/>
    <col min="1539" max="1539" width="17.7109375" style="24" customWidth="1"/>
    <col min="1540" max="1791" width="9.140625" style="24"/>
    <col min="1792" max="1792" width="13.7109375" style="24" customWidth="1"/>
    <col min="1793" max="1793" width="59.28515625" style="24" customWidth="1"/>
    <col min="1794" max="1794" width="16" style="24" customWidth="1"/>
    <col min="1795" max="1795" width="17.7109375" style="24" customWidth="1"/>
    <col min="1796" max="2047" width="9.140625" style="24"/>
    <col min="2048" max="2048" width="13.7109375" style="24" customWidth="1"/>
    <col min="2049" max="2049" width="59.28515625" style="24" customWidth="1"/>
    <col min="2050" max="2050" width="16" style="24" customWidth="1"/>
    <col min="2051" max="2051" width="17.7109375" style="24" customWidth="1"/>
    <col min="2052" max="2303" width="9.140625" style="24"/>
    <col min="2304" max="2304" width="13.7109375" style="24" customWidth="1"/>
    <col min="2305" max="2305" width="59.28515625" style="24" customWidth="1"/>
    <col min="2306" max="2306" width="16" style="24" customWidth="1"/>
    <col min="2307" max="2307" width="17.7109375" style="24" customWidth="1"/>
    <col min="2308" max="2559" width="9.140625" style="24"/>
    <col min="2560" max="2560" width="13.7109375" style="24" customWidth="1"/>
    <col min="2561" max="2561" width="59.28515625" style="24" customWidth="1"/>
    <col min="2562" max="2562" width="16" style="24" customWidth="1"/>
    <col min="2563" max="2563" width="17.7109375" style="24" customWidth="1"/>
    <col min="2564" max="2815" width="9.140625" style="24"/>
    <col min="2816" max="2816" width="13.7109375" style="24" customWidth="1"/>
    <col min="2817" max="2817" width="59.28515625" style="24" customWidth="1"/>
    <col min="2818" max="2818" width="16" style="24" customWidth="1"/>
    <col min="2819" max="2819" width="17.7109375" style="24" customWidth="1"/>
    <col min="2820" max="3071" width="9.140625" style="24"/>
    <col min="3072" max="3072" width="13.7109375" style="24" customWidth="1"/>
    <col min="3073" max="3073" width="59.28515625" style="24" customWidth="1"/>
    <col min="3074" max="3074" width="16" style="24" customWidth="1"/>
    <col min="3075" max="3075" width="17.7109375" style="24" customWidth="1"/>
    <col min="3076" max="3327" width="9.140625" style="24"/>
    <col min="3328" max="3328" width="13.7109375" style="24" customWidth="1"/>
    <col min="3329" max="3329" width="59.28515625" style="24" customWidth="1"/>
    <col min="3330" max="3330" width="16" style="24" customWidth="1"/>
    <col min="3331" max="3331" width="17.7109375" style="24" customWidth="1"/>
    <col min="3332" max="3583" width="9.140625" style="24"/>
    <col min="3584" max="3584" width="13.7109375" style="24" customWidth="1"/>
    <col min="3585" max="3585" width="59.28515625" style="24" customWidth="1"/>
    <col min="3586" max="3586" width="16" style="24" customWidth="1"/>
    <col min="3587" max="3587" width="17.7109375" style="24" customWidth="1"/>
    <col min="3588" max="3839" width="9.140625" style="24"/>
    <col min="3840" max="3840" width="13.7109375" style="24" customWidth="1"/>
    <col min="3841" max="3841" width="59.28515625" style="24" customWidth="1"/>
    <col min="3842" max="3842" width="16" style="24" customWidth="1"/>
    <col min="3843" max="3843" width="17.7109375" style="24" customWidth="1"/>
    <col min="3844" max="4095" width="9.140625" style="24"/>
    <col min="4096" max="4096" width="13.7109375" style="24" customWidth="1"/>
    <col min="4097" max="4097" width="59.28515625" style="24" customWidth="1"/>
    <col min="4098" max="4098" width="16" style="24" customWidth="1"/>
    <col min="4099" max="4099" width="17.7109375" style="24" customWidth="1"/>
    <col min="4100" max="4351" width="9.140625" style="24"/>
    <col min="4352" max="4352" width="13.7109375" style="24" customWidth="1"/>
    <col min="4353" max="4353" width="59.28515625" style="24" customWidth="1"/>
    <col min="4354" max="4354" width="16" style="24" customWidth="1"/>
    <col min="4355" max="4355" width="17.7109375" style="24" customWidth="1"/>
    <col min="4356" max="4607" width="9.140625" style="24"/>
    <col min="4608" max="4608" width="13.7109375" style="24" customWidth="1"/>
    <col min="4609" max="4609" width="59.28515625" style="24" customWidth="1"/>
    <col min="4610" max="4610" width="16" style="24" customWidth="1"/>
    <col min="4611" max="4611" width="17.7109375" style="24" customWidth="1"/>
    <col min="4612" max="4863" width="9.140625" style="24"/>
    <col min="4864" max="4864" width="13.7109375" style="24" customWidth="1"/>
    <col min="4865" max="4865" width="59.28515625" style="24" customWidth="1"/>
    <col min="4866" max="4866" width="16" style="24" customWidth="1"/>
    <col min="4867" max="4867" width="17.7109375" style="24" customWidth="1"/>
    <col min="4868" max="5119" width="9.140625" style="24"/>
    <col min="5120" max="5120" width="13.7109375" style="24" customWidth="1"/>
    <col min="5121" max="5121" width="59.28515625" style="24" customWidth="1"/>
    <col min="5122" max="5122" width="16" style="24" customWidth="1"/>
    <col min="5123" max="5123" width="17.7109375" style="24" customWidth="1"/>
    <col min="5124" max="5375" width="9.140625" style="24"/>
    <col min="5376" max="5376" width="13.7109375" style="24" customWidth="1"/>
    <col min="5377" max="5377" width="59.28515625" style="24" customWidth="1"/>
    <col min="5378" max="5378" width="16" style="24" customWidth="1"/>
    <col min="5379" max="5379" width="17.7109375" style="24" customWidth="1"/>
    <col min="5380" max="5631" width="9.140625" style="24"/>
    <col min="5632" max="5632" width="13.7109375" style="24" customWidth="1"/>
    <col min="5633" max="5633" width="59.28515625" style="24" customWidth="1"/>
    <col min="5634" max="5634" width="16" style="24" customWidth="1"/>
    <col min="5635" max="5635" width="17.7109375" style="24" customWidth="1"/>
    <col min="5636" max="5887" width="9.140625" style="24"/>
    <col min="5888" max="5888" width="13.7109375" style="24" customWidth="1"/>
    <col min="5889" max="5889" width="59.28515625" style="24" customWidth="1"/>
    <col min="5890" max="5890" width="16" style="24" customWidth="1"/>
    <col min="5891" max="5891" width="17.7109375" style="24" customWidth="1"/>
    <col min="5892" max="6143" width="9.140625" style="24"/>
    <col min="6144" max="6144" width="13.7109375" style="24" customWidth="1"/>
    <col min="6145" max="6145" width="59.28515625" style="24" customWidth="1"/>
    <col min="6146" max="6146" width="16" style="24" customWidth="1"/>
    <col min="6147" max="6147" width="17.7109375" style="24" customWidth="1"/>
    <col min="6148" max="6399" width="9.140625" style="24"/>
    <col min="6400" max="6400" width="13.7109375" style="24" customWidth="1"/>
    <col min="6401" max="6401" width="59.28515625" style="24" customWidth="1"/>
    <col min="6402" max="6402" width="16" style="24" customWidth="1"/>
    <col min="6403" max="6403" width="17.7109375" style="24" customWidth="1"/>
    <col min="6404" max="6655" width="9.140625" style="24"/>
    <col min="6656" max="6656" width="13.7109375" style="24" customWidth="1"/>
    <col min="6657" max="6657" width="59.28515625" style="24" customWidth="1"/>
    <col min="6658" max="6658" width="16" style="24" customWidth="1"/>
    <col min="6659" max="6659" width="17.7109375" style="24" customWidth="1"/>
    <col min="6660" max="6911" width="9.140625" style="24"/>
    <col min="6912" max="6912" width="13.7109375" style="24" customWidth="1"/>
    <col min="6913" max="6913" width="59.28515625" style="24" customWidth="1"/>
    <col min="6914" max="6914" width="16" style="24" customWidth="1"/>
    <col min="6915" max="6915" width="17.7109375" style="24" customWidth="1"/>
    <col min="6916" max="7167" width="9.140625" style="24"/>
    <col min="7168" max="7168" width="13.7109375" style="24" customWidth="1"/>
    <col min="7169" max="7169" width="59.28515625" style="24" customWidth="1"/>
    <col min="7170" max="7170" width="16" style="24" customWidth="1"/>
    <col min="7171" max="7171" width="17.7109375" style="24" customWidth="1"/>
    <col min="7172" max="7423" width="9.140625" style="24"/>
    <col min="7424" max="7424" width="13.7109375" style="24" customWidth="1"/>
    <col min="7425" max="7425" width="59.28515625" style="24" customWidth="1"/>
    <col min="7426" max="7426" width="16" style="24" customWidth="1"/>
    <col min="7427" max="7427" width="17.7109375" style="24" customWidth="1"/>
    <col min="7428" max="7679" width="9.140625" style="24"/>
    <col min="7680" max="7680" width="13.7109375" style="24" customWidth="1"/>
    <col min="7681" max="7681" width="59.28515625" style="24" customWidth="1"/>
    <col min="7682" max="7682" width="16" style="24" customWidth="1"/>
    <col min="7683" max="7683" width="17.7109375" style="24" customWidth="1"/>
    <col min="7684" max="7935" width="9.140625" style="24"/>
    <col min="7936" max="7936" width="13.7109375" style="24" customWidth="1"/>
    <col min="7937" max="7937" width="59.28515625" style="24" customWidth="1"/>
    <col min="7938" max="7938" width="16" style="24" customWidth="1"/>
    <col min="7939" max="7939" width="17.7109375" style="24" customWidth="1"/>
    <col min="7940" max="8191" width="9.140625" style="24"/>
    <col min="8192" max="8192" width="13.7109375" style="24" customWidth="1"/>
    <col min="8193" max="8193" width="59.28515625" style="24" customWidth="1"/>
    <col min="8194" max="8194" width="16" style="24" customWidth="1"/>
    <col min="8195" max="8195" width="17.7109375" style="24" customWidth="1"/>
    <col min="8196" max="8447" width="9.140625" style="24"/>
    <col min="8448" max="8448" width="13.7109375" style="24" customWidth="1"/>
    <col min="8449" max="8449" width="59.28515625" style="24" customWidth="1"/>
    <col min="8450" max="8450" width="16" style="24" customWidth="1"/>
    <col min="8451" max="8451" width="17.7109375" style="24" customWidth="1"/>
    <col min="8452" max="8703" width="9.140625" style="24"/>
    <col min="8704" max="8704" width="13.7109375" style="24" customWidth="1"/>
    <col min="8705" max="8705" width="59.28515625" style="24" customWidth="1"/>
    <col min="8706" max="8706" width="16" style="24" customWidth="1"/>
    <col min="8707" max="8707" width="17.7109375" style="24" customWidth="1"/>
    <col min="8708" max="8959" width="9.140625" style="24"/>
    <col min="8960" max="8960" width="13.7109375" style="24" customWidth="1"/>
    <col min="8961" max="8961" width="59.28515625" style="24" customWidth="1"/>
    <col min="8962" max="8962" width="16" style="24" customWidth="1"/>
    <col min="8963" max="8963" width="17.7109375" style="24" customWidth="1"/>
    <col min="8964" max="9215" width="9.140625" style="24"/>
    <col min="9216" max="9216" width="13.7109375" style="24" customWidth="1"/>
    <col min="9217" max="9217" width="59.28515625" style="24" customWidth="1"/>
    <col min="9218" max="9218" width="16" style="24" customWidth="1"/>
    <col min="9219" max="9219" width="17.7109375" style="24" customWidth="1"/>
    <col min="9220" max="9471" width="9.140625" style="24"/>
    <col min="9472" max="9472" width="13.7109375" style="24" customWidth="1"/>
    <col min="9473" max="9473" width="59.28515625" style="24" customWidth="1"/>
    <col min="9474" max="9474" width="16" style="24" customWidth="1"/>
    <col min="9475" max="9475" width="17.7109375" style="24" customWidth="1"/>
    <col min="9476" max="9727" width="9.140625" style="24"/>
    <col min="9728" max="9728" width="13.7109375" style="24" customWidth="1"/>
    <col min="9729" max="9729" width="59.28515625" style="24" customWidth="1"/>
    <col min="9730" max="9730" width="16" style="24" customWidth="1"/>
    <col min="9731" max="9731" width="17.7109375" style="24" customWidth="1"/>
    <col min="9732" max="9983" width="9.140625" style="24"/>
    <col min="9984" max="9984" width="13.7109375" style="24" customWidth="1"/>
    <col min="9985" max="9985" width="59.28515625" style="24" customWidth="1"/>
    <col min="9986" max="9986" width="16" style="24" customWidth="1"/>
    <col min="9987" max="9987" width="17.7109375" style="24" customWidth="1"/>
    <col min="9988" max="10239" width="9.140625" style="24"/>
    <col min="10240" max="10240" width="13.7109375" style="24" customWidth="1"/>
    <col min="10241" max="10241" width="59.28515625" style="24" customWidth="1"/>
    <col min="10242" max="10242" width="16" style="24" customWidth="1"/>
    <col min="10243" max="10243" width="17.7109375" style="24" customWidth="1"/>
    <col min="10244" max="10495" width="9.140625" style="24"/>
    <col min="10496" max="10496" width="13.7109375" style="24" customWidth="1"/>
    <col min="10497" max="10497" width="59.28515625" style="24" customWidth="1"/>
    <col min="10498" max="10498" width="16" style="24" customWidth="1"/>
    <col min="10499" max="10499" width="17.7109375" style="24" customWidth="1"/>
    <col min="10500" max="10751" width="9.140625" style="24"/>
    <col min="10752" max="10752" width="13.7109375" style="24" customWidth="1"/>
    <col min="10753" max="10753" width="59.28515625" style="24" customWidth="1"/>
    <col min="10754" max="10754" width="16" style="24" customWidth="1"/>
    <col min="10755" max="10755" width="17.7109375" style="24" customWidth="1"/>
    <col min="10756" max="11007" width="9.140625" style="24"/>
    <col min="11008" max="11008" width="13.7109375" style="24" customWidth="1"/>
    <col min="11009" max="11009" width="59.28515625" style="24" customWidth="1"/>
    <col min="11010" max="11010" width="16" style="24" customWidth="1"/>
    <col min="11011" max="11011" width="17.7109375" style="24" customWidth="1"/>
    <col min="11012" max="11263" width="9.140625" style="24"/>
    <col min="11264" max="11264" width="13.7109375" style="24" customWidth="1"/>
    <col min="11265" max="11265" width="59.28515625" style="24" customWidth="1"/>
    <col min="11266" max="11266" width="16" style="24" customWidth="1"/>
    <col min="11267" max="11267" width="17.7109375" style="24" customWidth="1"/>
    <col min="11268" max="11519" width="9.140625" style="24"/>
    <col min="11520" max="11520" width="13.7109375" style="24" customWidth="1"/>
    <col min="11521" max="11521" width="59.28515625" style="24" customWidth="1"/>
    <col min="11522" max="11522" width="16" style="24" customWidth="1"/>
    <col min="11523" max="11523" width="17.7109375" style="24" customWidth="1"/>
    <col min="11524" max="11775" width="9.140625" style="24"/>
    <col min="11776" max="11776" width="13.7109375" style="24" customWidth="1"/>
    <col min="11777" max="11777" width="59.28515625" style="24" customWidth="1"/>
    <col min="11778" max="11778" width="16" style="24" customWidth="1"/>
    <col min="11779" max="11779" width="17.7109375" style="24" customWidth="1"/>
    <col min="11780" max="12031" width="9.140625" style="24"/>
    <col min="12032" max="12032" width="13.7109375" style="24" customWidth="1"/>
    <col min="12033" max="12033" width="59.28515625" style="24" customWidth="1"/>
    <col min="12034" max="12034" width="16" style="24" customWidth="1"/>
    <col min="12035" max="12035" width="17.7109375" style="24" customWidth="1"/>
    <col min="12036" max="12287" width="9.140625" style="24"/>
    <col min="12288" max="12288" width="13.7109375" style="24" customWidth="1"/>
    <col min="12289" max="12289" width="59.28515625" style="24" customWidth="1"/>
    <col min="12290" max="12290" width="16" style="24" customWidth="1"/>
    <col min="12291" max="12291" width="17.7109375" style="24" customWidth="1"/>
    <col min="12292" max="12543" width="9.140625" style="24"/>
    <col min="12544" max="12544" width="13.7109375" style="24" customWidth="1"/>
    <col min="12545" max="12545" width="59.28515625" style="24" customWidth="1"/>
    <col min="12546" max="12546" width="16" style="24" customWidth="1"/>
    <col min="12547" max="12547" width="17.7109375" style="24" customWidth="1"/>
    <col min="12548" max="12799" width="9.140625" style="24"/>
    <col min="12800" max="12800" width="13.7109375" style="24" customWidth="1"/>
    <col min="12801" max="12801" width="59.28515625" style="24" customWidth="1"/>
    <col min="12802" max="12802" width="16" style="24" customWidth="1"/>
    <col min="12803" max="12803" width="17.7109375" style="24" customWidth="1"/>
    <col min="12804" max="13055" width="9.140625" style="24"/>
    <col min="13056" max="13056" width="13.7109375" style="24" customWidth="1"/>
    <col min="13057" max="13057" width="59.28515625" style="24" customWidth="1"/>
    <col min="13058" max="13058" width="16" style="24" customWidth="1"/>
    <col min="13059" max="13059" width="17.7109375" style="24" customWidth="1"/>
    <col min="13060" max="13311" width="9.140625" style="24"/>
    <col min="13312" max="13312" width="13.7109375" style="24" customWidth="1"/>
    <col min="13313" max="13313" width="59.28515625" style="24" customWidth="1"/>
    <col min="13314" max="13314" width="16" style="24" customWidth="1"/>
    <col min="13315" max="13315" width="17.7109375" style="24" customWidth="1"/>
    <col min="13316" max="13567" width="9.140625" style="24"/>
    <col min="13568" max="13568" width="13.7109375" style="24" customWidth="1"/>
    <col min="13569" max="13569" width="59.28515625" style="24" customWidth="1"/>
    <col min="13570" max="13570" width="16" style="24" customWidth="1"/>
    <col min="13571" max="13571" width="17.7109375" style="24" customWidth="1"/>
    <col min="13572" max="13823" width="9.140625" style="24"/>
    <col min="13824" max="13824" width="13.7109375" style="24" customWidth="1"/>
    <col min="13825" max="13825" width="59.28515625" style="24" customWidth="1"/>
    <col min="13826" max="13826" width="16" style="24" customWidth="1"/>
    <col min="13827" max="13827" width="17.7109375" style="24" customWidth="1"/>
    <col min="13828" max="14079" width="9.140625" style="24"/>
    <col min="14080" max="14080" width="13.7109375" style="24" customWidth="1"/>
    <col min="14081" max="14081" width="59.28515625" style="24" customWidth="1"/>
    <col min="14082" max="14082" width="16" style="24" customWidth="1"/>
    <col min="14083" max="14083" width="17.7109375" style="24" customWidth="1"/>
    <col min="14084" max="14335" width="9.140625" style="24"/>
    <col min="14336" max="14336" width="13.7109375" style="24" customWidth="1"/>
    <col min="14337" max="14337" width="59.28515625" style="24" customWidth="1"/>
    <col min="14338" max="14338" width="16" style="24" customWidth="1"/>
    <col min="14339" max="14339" width="17.7109375" style="24" customWidth="1"/>
    <col min="14340" max="14591" width="9.140625" style="24"/>
    <col min="14592" max="14592" width="13.7109375" style="24" customWidth="1"/>
    <col min="14593" max="14593" width="59.28515625" style="24" customWidth="1"/>
    <col min="14594" max="14594" width="16" style="24" customWidth="1"/>
    <col min="14595" max="14595" width="17.7109375" style="24" customWidth="1"/>
    <col min="14596" max="14847" width="9.140625" style="24"/>
    <col min="14848" max="14848" width="13.7109375" style="24" customWidth="1"/>
    <col min="14849" max="14849" width="59.28515625" style="24" customWidth="1"/>
    <col min="14850" max="14850" width="16" style="24" customWidth="1"/>
    <col min="14851" max="14851" width="17.7109375" style="24" customWidth="1"/>
    <col min="14852" max="15103" width="9.140625" style="24"/>
    <col min="15104" max="15104" width="13.7109375" style="24" customWidth="1"/>
    <col min="15105" max="15105" width="59.28515625" style="24" customWidth="1"/>
    <col min="15106" max="15106" width="16" style="24" customWidth="1"/>
    <col min="15107" max="15107" width="17.7109375" style="24" customWidth="1"/>
    <col min="15108" max="15359" width="9.140625" style="24"/>
    <col min="15360" max="15360" width="13.7109375" style="24" customWidth="1"/>
    <col min="15361" max="15361" width="59.28515625" style="24" customWidth="1"/>
    <col min="15362" max="15362" width="16" style="24" customWidth="1"/>
    <col min="15363" max="15363" width="17.7109375" style="24" customWidth="1"/>
    <col min="15364" max="15615" width="9.140625" style="24"/>
    <col min="15616" max="15616" width="13.7109375" style="24" customWidth="1"/>
    <col min="15617" max="15617" width="59.28515625" style="24" customWidth="1"/>
    <col min="15618" max="15618" width="16" style="24" customWidth="1"/>
    <col min="15619" max="15619" width="17.7109375" style="24" customWidth="1"/>
    <col min="15620" max="15871" width="9.140625" style="24"/>
    <col min="15872" max="15872" width="13.7109375" style="24" customWidth="1"/>
    <col min="15873" max="15873" width="59.28515625" style="24" customWidth="1"/>
    <col min="15874" max="15874" width="16" style="24" customWidth="1"/>
    <col min="15875" max="15875" width="17.7109375" style="24" customWidth="1"/>
    <col min="15876" max="16127" width="9.140625" style="24"/>
    <col min="16128" max="16128" width="13.7109375" style="24" customWidth="1"/>
    <col min="16129" max="16129" width="59.28515625" style="24" customWidth="1"/>
    <col min="16130" max="16130" width="16" style="24" customWidth="1"/>
    <col min="16131" max="16131" width="17.7109375" style="24" customWidth="1"/>
    <col min="16132" max="16384" width="9.140625" style="24"/>
  </cols>
  <sheetData>
    <row r="1" spans="1:5" s="22" customFormat="1" ht="14.25" x14ac:dyDescent="0.25">
      <c r="A1" s="21"/>
      <c r="B1" s="21"/>
      <c r="C1" s="21"/>
      <c r="E1" s="23" t="s">
        <v>186</v>
      </c>
    </row>
    <row r="2" spans="1:5" s="22" customFormat="1" ht="14.25" x14ac:dyDescent="0.25">
      <c r="A2" s="21"/>
      <c r="B2" s="21"/>
      <c r="C2" s="21"/>
      <c r="E2" s="23" t="s">
        <v>185</v>
      </c>
    </row>
    <row r="3" spans="1:5" s="22" customFormat="1" ht="14.25" x14ac:dyDescent="0.25">
      <c r="A3" s="21"/>
      <c r="B3" s="21"/>
      <c r="C3" s="21"/>
      <c r="E3" s="23" t="s">
        <v>8</v>
      </c>
    </row>
    <row r="4" spans="1:5" s="22" customFormat="1" ht="14.25" x14ac:dyDescent="0.25">
      <c r="A4" s="21"/>
      <c r="B4" s="21"/>
      <c r="C4" s="21"/>
      <c r="E4" s="23" t="s">
        <v>39</v>
      </c>
    </row>
    <row r="5" spans="1:5" s="22" customFormat="1" ht="14.25" x14ac:dyDescent="0.25">
      <c r="A5" s="21"/>
      <c r="B5" s="21"/>
      <c r="C5" s="21"/>
      <c r="E5" s="23"/>
    </row>
    <row r="6" spans="1:5" s="22" customFormat="1" ht="44.25" customHeight="1" x14ac:dyDescent="0.25">
      <c r="A6" s="265" t="s">
        <v>184</v>
      </c>
      <c r="B6" s="265"/>
      <c r="C6" s="265"/>
      <c r="D6" s="265"/>
      <c r="E6" s="265"/>
    </row>
    <row r="7" spans="1:5" s="22" customFormat="1" ht="36" customHeight="1" x14ac:dyDescent="0.25">
      <c r="A7" s="266" t="s">
        <v>112</v>
      </c>
      <c r="B7" s="267"/>
      <c r="C7" s="267"/>
      <c r="D7" s="267"/>
      <c r="E7" s="268"/>
    </row>
    <row r="8" spans="1:5" s="22" customFormat="1" ht="24" customHeight="1" x14ac:dyDescent="0.25">
      <c r="A8" s="269" t="s">
        <v>113</v>
      </c>
      <c r="B8" s="270"/>
      <c r="C8" s="270"/>
      <c r="D8" s="270"/>
      <c r="E8" s="271"/>
    </row>
    <row r="9" spans="1:5" s="22" customFormat="1" ht="24" customHeight="1" x14ac:dyDescent="0.25">
      <c r="A9" s="269" t="s">
        <v>114</v>
      </c>
      <c r="B9" s="270"/>
      <c r="C9" s="270"/>
      <c r="D9" s="270"/>
      <c r="E9" s="271"/>
    </row>
    <row r="10" spans="1:5" s="22" customFormat="1" ht="26.25" customHeight="1" x14ac:dyDescent="0.25">
      <c r="A10" s="62"/>
      <c r="B10" s="62"/>
      <c r="C10" s="62"/>
      <c r="D10" s="62"/>
      <c r="E10" s="62"/>
    </row>
    <row r="11" spans="1:5" ht="18.75" customHeight="1" x14ac:dyDescent="0.25">
      <c r="A11" s="241" t="s">
        <v>40</v>
      </c>
      <c r="B11" s="242"/>
      <c r="C11" s="245" t="s">
        <v>48</v>
      </c>
      <c r="D11" s="246"/>
      <c r="E11" s="247"/>
    </row>
    <row r="12" spans="1:5" ht="38.25" customHeight="1" x14ac:dyDescent="0.25">
      <c r="A12" s="243"/>
      <c r="B12" s="244"/>
      <c r="C12" s="248" t="s">
        <v>121</v>
      </c>
      <c r="D12" s="249"/>
      <c r="E12" s="250"/>
    </row>
    <row r="13" spans="1:5" ht="14.25" customHeight="1" x14ac:dyDescent="0.25">
      <c r="A13" s="251">
        <v>1049</v>
      </c>
      <c r="B13" s="253" t="s">
        <v>120</v>
      </c>
      <c r="C13" s="255" t="s">
        <v>49</v>
      </c>
      <c r="D13" s="255"/>
      <c r="E13" s="255"/>
    </row>
    <row r="14" spans="1:5" ht="90.75" customHeight="1" x14ac:dyDescent="0.25">
      <c r="A14" s="252"/>
      <c r="B14" s="254"/>
      <c r="C14" s="256" t="s">
        <v>122</v>
      </c>
      <c r="D14" s="256"/>
      <c r="E14" s="256"/>
    </row>
    <row r="15" spans="1:5" ht="37.5" customHeight="1" x14ac:dyDescent="0.25">
      <c r="A15" s="238" t="s">
        <v>41</v>
      </c>
      <c r="B15" s="239"/>
      <c r="C15" s="59" t="s">
        <v>123</v>
      </c>
      <c r="D15" s="60"/>
      <c r="E15" s="61"/>
    </row>
    <row r="16" spans="1:5" ht="21" customHeight="1" x14ac:dyDescent="0.25">
      <c r="A16" s="238" t="s">
        <v>42</v>
      </c>
      <c r="B16" s="239"/>
      <c r="C16" s="102" t="s">
        <v>115</v>
      </c>
      <c r="D16" s="51"/>
      <c r="E16" s="50"/>
    </row>
    <row r="17" spans="1:5" ht="21" customHeight="1" x14ac:dyDescent="0.25">
      <c r="A17" s="238" t="s">
        <v>116</v>
      </c>
      <c r="B17" s="239"/>
      <c r="C17" s="167" t="s">
        <v>115</v>
      </c>
      <c r="D17" s="51"/>
      <c r="E17" s="50"/>
    </row>
    <row r="18" spans="1:5" ht="28.5" customHeight="1" x14ac:dyDescent="0.25">
      <c r="A18" s="238" t="s">
        <v>117</v>
      </c>
      <c r="B18" s="240"/>
      <c r="C18" s="240"/>
      <c r="D18" s="48" t="s">
        <v>43</v>
      </c>
      <c r="E18" s="58">
        <v>-5000</v>
      </c>
    </row>
    <row r="19" spans="1:5" ht="18" customHeight="1" x14ac:dyDescent="0.25">
      <c r="A19" s="232" t="s">
        <v>45</v>
      </c>
      <c r="B19" s="233"/>
      <c r="C19" s="233"/>
      <c r="D19" s="233"/>
      <c r="E19" s="234"/>
    </row>
    <row r="20" spans="1:5" ht="21" customHeight="1" x14ac:dyDescent="0.25">
      <c r="A20" s="232" t="s">
        <v>46</v>
      </c>
      <c r="B20" s="233"/>
      <c r="C20" s="233"/>
      <c r="D20" s="233"/>
      <c r="E20" s="234"/>
    </row>
    <row r="21" spans="1:5" s="22" customFormat="1" ht="15.75" customHeight="1" x14ac:dyDescent="0.25">
      <c r="A21" s="229" t="s">
        <v>44</v>
      </c>
      <c r="B21" s="230"/>
      <c r="C21" s="230"/>
      <c r="D21" s="230"/>
      <c r="E21" s="231"/>
    </row>
    <row r="22" spans="1:5" s="22" customFormat="1" ht="49.5" customHeight="1" x14ac:dyDescent="0.25">
      <c r="A22" s="232" t="s">
        <v>47</v>
      </c>
      <c r="B22" s="233"/>
      <c r="C22" s="233"/>
      <c r="D22" s="233"/>
      <c r="E22" s="234"/>
    </row>
    <row r="23" spans="1:5" s="22" customFormat="1" ht="21.75" customHeight="1" x14ac:dyDescent="0.25">
      <c r="A23" s="229" t="s">
        <v>118</v>
      </c>
      <c r="B23" s="230"/>
      <c r="C23" s="230"/>
      <c r="D23" s="230"/>
      <c r="E23" s="168"/>
    </row>
    <row r="24" spans="1:5" s="22" customFormat="1" ht="33" customHeight="1" x14ac:dyDescent="0.25">
      <c r="A24" s="235" t="s">
        <v>119</v>
      </c>
      <c r="B24" s="236"/>
      <c r="C24" s="236"/>
      <c r="D24" s="236"/>
      <c r="E24" s="237"/>
    </row>
    <row r="25" spans="1:5" ht="18.75" customHeight="1" x14ac:dyDescent="0.25">
      <c r="A25" s="241" t="s">
        <v>40</v>
      </c>
      <c r="B25" s="242"/>
      <c r="C25" s="245" t="s">
        <v>48</v>
      </c>
      <c r="D25" s="246"/>
      <c r="E25" s="247"/>
    </row>
    <row r="26" spans="1:5" ht="50.25" customHeight="1" x14ac:dyDescent="0.25">
      <c r="A26" s="243"/>
      <c r="B26" s="244"/>
      <c r="C26" s="248" t="s">
        <v>124</v>
      </c>
      <c r="D26" s="249"/>
      <c r="E26" s="250"/>
    </row>
    <row r="27" spans="1:5" ht="14.25" customHeight="1" x14ac:dyDescent="0.25">
      <c r="A27" s="251">
        <v>1049</v>
      </c>
      <c r="B27" s="253" t="s">
        <v>127</v>
      </c>
      <c r="C27" s="255" t="s">
        <v>49</v>
      </c>
      <c r="D27" s="255"/>
      <c r="E27" s="255"/>
    </row>
    <row r="28" spans="1:5" ht="73.5" customHeight="1" x14ac:dyDescent="0.25">
      <c r="A28" s="252"/>
      <c r="B28" s="254"/>
      <c r="C28" s="256" t="s">
        <v>125</v>
      </c>
      <c r="D28" s="256"/>
      <c r="E28" s="256"/>
    </row>
    <row r="29" spans="1:5" ht="24" customHeight="1" x14ac:dyDescent="0.25">
      <c r="A29" s="238" t="s">
        <v>41</v>
      </c>
      <c r="B29" s="239"/>
      <c r="C29" s="59" t="s">
        <v>126</v>
      </c>
      <c r="D29" s="60"/>
      <c r="E29" s="61"/>
    </row>
    <row r="30" spans="1:5" ht="21" customHeight="1" x14ac:dyDescent="0.25">
      <c r="A30" s="238" t="s">
        <v>42</v>
      </c>
      <c r="B30" s="239"/>
      <c r="C30" s="167" t="s">
        <v>115</v>
      </c>
      <c r="D30" s="51"/>
      <c r="E30" s="50"/>
    </row>
    <row r="31" spans="1:5" ht="21" customHeight="1" x14ac:dyDescent="0.25">
      <c r="A31" s="238" t="s">
        <v>116</v>
      </c>
      <c r="B31" s="239"/>
      <c r="C31" s="167" t="s">
        <v>115</v>
      </c>
      <c r="D31" s="51"/>
      <c r="E31" s="50"/>
    </row>
    <row r="32" spans="1:5" ht="28.5" customHeight="1" x14ac:dyDescent="0.25">
      <c r="A32" s="238" t="s">
        <v>117</v>
      </c>
      <c r="B32" s="240"/>
      <c r="C32" s="240"/>
      <c r="D32" s="48" t="s">
        <v>43</v>
      </c>
      <c r="E32" s="58">
        <v>-200400</v>
      </c>
    </row>
    <row r="33" spans="1:5" ht="18" customHeight="1" x14ac:dyDescent="0.25">
      <c r="A33" s="232" t="s">
        <v>45</v>
      </c>
      <c r="B33" s="233"/>
      <c r="C33" s="233"/>
      <c r="D33" s="233"/>
      <c r="E33" s="234"/>
    </row>
    <row r="34" spans="1:5" ht="21" customHeight="1" x14ac:dyDescent="0.25">
      <c r="A34" s="232" t="s">
        <v>46</v>
      </c>
      <c r="B34" s="233"/>
      <c r="C34" s="233"/>
      <c r="D34" s="233"/>
      <c r="E34" s="234"/>
    </row>
    <row r="35" spans="1:5" s="22" customFormat="1" ht="15.75" customHeight="1" x14ac:dyDescent="0.25">
      <c r="A35" s="229" t="s">
        <v>44</v>
      </c>
      <c r="B35" s="230"/>
      <c r="C35" s="230"/>
      <c r="D35" s="230"/>
      <c r="E35" s="231"/>
    </row>
    <row r="36" spans="1:5" s="22" customFormat="1" ht="49.5" customHeight="1" x14ac:dyDescent="0.25">
      <c r="A36" s="232" t="s">
        <v>47</v>
      </c>
      <c r="B36" s="233"/>
      <c r="C36" s="233"/>
      <c r="D36" s="233"/>
      <c r="E36" s="234"/>
    </row>
    <row r="37" spans="1:5" s="22" customFormat="1" ht="21.75" customHeight="1" x14ac:dyDescent="0.25">
      <c r="A37" s="229" t="s">
        <v>118</v>
      </c>
      <c r="B37" s="230"/>
      <c r="C37" s="230"/>
      <c r="D37" s="230"/>
      <c r="E37" s="168"/>
    </row>
    <row r="38" spans="1:5" s="22" customFormat="1" ht="33" customHeight="1" x14ac:dyDescent="0.25">
      <c r="A38" s="235" t="s">
        <v>119</v>
      </c>
      <c r="B38" s="236"/>
      <c r="C38" s="236"/>
      <c r="D38" s="236"/>
      <c r="E38" s="237"/>
    </row>
    <row r="39" spans="1:5" ht="18.75" customHeight="1" x14ac:dyDescent="0.25">
      <c r="A39" s="241" t="s">
        <v>40</v>
      </c>
      <c r="B39" s="242"/>
      <c r="C39" s="245" t="s">
        <v>48</v>
      </c>
      <c r="D39" s="246"/>
      <c r="E39" s="247"/>
    </row>
    <row r="40" spans="1:5" ht="50.25" customHeight="1" x14ac:dyDescent="0.25">
      <c r="A40" s="243"/>
      <c r="B40" s="244"/>
      <c r="C40" s="248" t="s">
        <v>130</v>
      </c>
      <c r="D40" s="249"/>
      <c r="E40" s="250"/>
    </row>
    <row r="41" spans="1:5" ht="14.25" customHeight="1" x14ac:dyDescent="0.25">
      <c r="A41" s="251">
        <v>1049</v>
      </c>
      <c r="B41" s="253" t="s">
        <v>128</v>
      </c>
      <c r="C41" s="255" t="s">
        <v>49</v>
      </c>
      <c r="D41" s="255"/>
      <c r="E41" s="255"/>
    </row>
    <row r="42" spans="1:5" ht="73.5" customHeight="1" x14ac:dyDescent="0.25">
      <c r="A42" s="252"/>
      <c r="B42" s="254"/>
      <c r="C42" s="256" t="s">
        <v>129</v>
      </c>
      <c r="D42" s="256"/>
      <c r="E42" s="256"/>
    </row>
    <row r="43" spans="1:5" ht="24" customHeight="1" x14ac:dyDescent="0.25">
      <c r="A43" s="238" t="s">
        <v>41</v>
      </c>
      <c r="B43" s="239"/>
      <c r="C43" s="59" t="s">
        <v>131</v>
      </c>
      <c r="D43" s="60"/>
      <c r="E43" s="61"/>
    </row>
    <row r="44" spans="1:5" ht="21" customHeight="1" x14ac:dyDescent="0.25">
      <c r="A44" s="238" t="s">
        <v>42</v>
      </c>
      <c r="B44" s="239"/>
      <c r="C44" s="167" t="s">
        <v>115</v>
      </c>
      <c r="D44" s="51"/>
      <c r="E44" s="50"/>
    </row>
    <row r="45" spans="1:5" ht="21" customHeight="1" x14ac:dyDescent="0.25">
      <c r="A45" s="238" t="s">
        <v>116</v>
      </c>
      <c r="B45" s="239"/>
      <c r="C45" s="167" t="s">
        <v>115</v>
      </c>
      <c r="D45" s="51"/>
      <c r="E45" s="50"/>
    </row>
    <row r="46" spans="1:5" ht="28.5" customHeight="1" x14ac:dyDescent="0.25">
      <c r="A46" s="238" t="s">
        <v>117</v>
      </c>
      <c r="B46" s="240"/>
      <c r="C46" s="240"/>
      <c r="D46" s="48" t="s">
        <v>43</v>
      </c>
      <c r="E46" s="58">
        <v>-65960</v>
      </c>
    </row>
    <row r="47" spans="1:5" ht="18" customHeight="1" x14ac:dyDescent="0.25">
      <c r="A47" s="232" t="s">
        <v>45</v>
      </c>
      <c r="B47" s="233"/>
      <c r="C47" s="233"/>
      <c r="D47" s="233"/>
      <c r="E47" s="234"/>
    </row>
    <row r="48" spans="1:5" ht="21" customHeight="1" x14ac:dyDescent="0.25">
      <c r="A48" s="232" t="s">
        <v>46</v>
      </c>
      <c r="B48" s="233"/>
      <c r="C48" s="233"/>
      <c r="D48" s="233"/>
      <c r="E48" s="234"/>
    </row>
    <row r="49" spans="1:5" s="22" customFormat="1" ht="15.75" customHeight="1" x14ac:dyDescent="0.25">
      <c r="A49" s="229" t="s">
        <v>44</v>
      </c>
      <c r="B49" s="230"/>
      <c r="C49" s="230"/>
      <c r="D49" s="230"/>
      <c r="E49" s="231"/>
    </row>
    <row r="50" spans="1:5" s="22" customFormat="1" ht="49.5" customHeight="1" x14ac:dyDescent="0.25">
      <c r="A50" s="232" t="s">
        <v>47</v>
      </c>
      <c r="B50" s="233"/>
      <c r="C50" s="233"/>
      <c r="D50" s="233"/>
      <c r="E50" s="234"/>
    </row>
    <row r="51" spans="1:5" s="22" customFormat="1" ht="21.75" customHeight="1" x14ac:dyDescent="0.25">
      <c r="A51" s="229" t="s">
        <v>118</v>
      </c>
      <c r="B51" s="230"/>
      <c r="C51" s="230"/>
      <c r="D51" s="230"/>
      <c r="E51" s="168"/>
    </row>
    <row r="52" spans="1:5" s="22" customFormat="1" ht="33" customHeight="1" x14ac:dyDescent="0.25">
      <c r="A52" s="235" t="s">
        <v>119</v>
      </c>
      <c r="B52" s="236"/>
      <c r="C52" s="236"/>
      <c r="D52" s="236"/>
      <c r="E52" s="237"/>
    </row>
    <row r="53" spans="1:5" ht="18.75" customHeight="1" x14ac:dyDescent="0.25">
      <c r="A53" s="241" t="s">
        <v>40</v>
      </c>
      <c r="B53" s="242"/>
      <c r="C53" s="245" t="s">
        <v>48</v>
      </c>
      <c r="D53" s="246"/>
      <c r="E53" s="247"/>
    </row>
    <row r="54" spans="1:5" ht="26.25" customHeight="1" x14ac:dyDescent="0.25">
      <c r="A54" s="243"/>
      <c r="B54" s="244"/>
      <c r="C54" s="248" t="s">
        <v>133</v>
      </c>
      <c r="D54" s="249"/>
      <c r="E54" s="250"/>
    </row>
    <row r="55" spans="1:5" ht="14.25" customHeight="1" x14ac:dyDescent="0.25">
      <c r="A55" s="251">
        <v>1049</v>
      </c>
      <c r="B55" s="253" t="s">
        <v>132</v>
      </c>
      <c r="C55" s="255" t="s">
        <v>49</v>
      </c>
      <c r="D55" s="255"/>
      <c r="E55" s="255"/>
    </row>
    <row r="56" spans="1:5" ht="61.5" customHeight="1" x14ac:dyDescent="0.25">
      <c r="A56" s="252"/>
      <c r="B56" s="254"/>
      <c r="C56" s="256" t="s">
        <v>178</v>
      </c>
      <c r="D56" s="256"/>
      <c r="E56" s="256"/>
    </row>
    <row r="57" spans="1:5" ht="24" customHeight="1" x14ac:dyDescent="0.25">
      <c r="A57" s="238" t="s">
        <v>41</v>
      </c>
      <c r="B57" s="239"/>
      <c r="C57" s="59" t="s">
        <v>131</v>
      </c>
      <c r="D57" s="60"/>
      <c r="E57" s="61"/>
    </row>
    <row r="58" spans="1:5" ht="21" customHeight="1" x14ac:dyDescent="0.25">
      <c r="A58" s="238" t="s">
        <v>42</v>
      </c>
      <c r="B58" s="239"/>
      <c r="C58" s="169" t="s">
        <v>115</v>
      </c>
      <c r="D58" s="51"/>
      <c r="E58" s="50"/>
    </row>
    <row r="59" spans="1:5" ht="21" customHeight="1" x14ac:dyDescent="0.25">
      <c r="A59" s="238" t="s">
        <v>116</v>
      </c>
      <c r="B59" s="239"/>
      <c r="C59" s="169" t="s">
        <v>115</v>
      </c>
      <c r="D59" s="51"/>
      <c r="E59" s="50"/>
    </row>
    <row r="60" spans="1:5" ht="28.5" customHeight="1" x14ac:dyDescent="0.25">
      <c r="A60" s="238" t="s">
        <v>117</v>
      </c>
      <c r="B60" s="240"/>
      <c r="C60" s="240"/>
      <c r="D60" s="48" t="s">
        <v>43</v>
      </c>
      <c r="E60" s="58">
        <v>172000</v>
      </c>
    </row>
    <row r="61" spans="1:5" ht="18" customHeight="1" x14ac:dyDescent="0.25">
      <c r="A61" s="232" t="s">
        <v>45</v>
      </c>
      <c r="B61" s="233"/>
      <c r="C61" s="233"/>
      <c r="D61" s="233"/>
      <c r="E61" s="234"/>
    </row>
    <row r="62" spans="1:5" ht="21" customHeight="1" x14ac:dyDescent="0.25">
      <c r="A62" s="232" t="s">
        <v>46</v>
      </c>
      <c r="B62" s="233"/>
      <c r="C62" s="233"/>
      <c r="D62" s="233"/>
      <c r="E62" s="234"/>
    </row>
    <row r="63" spans="1:5" s="22" customFormat="1" ht="15.75" customHeight="1" x14ac:dyDescent="0.25">
      <c r="A63" s="229" t="s">
        <v>44</v>
      </c>
      <c r="B63" s="230"/>
      <c r="C63" s="230"/>
      <c r="D63" s="230"/>
      <c r="E63" s="231"/>
    </row>
    <row r="64" spans="1:5" s="22" customFormat="1" ht="49.5" customHeight="1" x14ac:dyDescent="0.25">
      <c r="A64" s="232" t="s">
        <v>47</v>
      </c>
      <c r="B64" s="233"/>
      <c r="C64" s="233"/>
      <c r="D64" s="233"/>
      <c r="E64" s="234"/>
    </row>
    <row r="65" spans="1:5" s="22" customFormat="1" ht="21.75" customHeight="1" x14ac:dyDescent="0.25">
      <c r="A65" s="229" t="s">
        <v>118</v>
      </c>
      <c r="B65" s="230"/>
      <c r="C65" s="230"/>
      <c r="D65" s="230"/>
      <c r="E65" s="173"/>
    </row>
    <row r="66" spans="1:5" s="22" customFormat="1" ht="33" customHeight="1" x14ac:dyDescent="0.25">
      <c r="A66" s="235" t="s">
        <v>119</v>
      </c>
      <c r="B66" s="236"/>
      <c r="C66" s="236"/>
      <c r="D66" s="236"/>
      <c r="E66" s="237"/>
    </row>
    <row r="67" spans="1:5" ht="18.75" customHeight="1" x14ac:dyDescent="0.25">
      <c r="A67" s="241" t="s">
        <v>40</v>
      </c>
      <c r="B67" s="242"/>
      <c r="C67" s="245" t="s">
        <v>48</v>
      </c>
      <c r="D67" s="246"/>
      <c r="E67" s="247"/>
    </row>
    <row r="68" spans="1:5" ht="26.25" customHeight="1" x14ac:dyDescent="0.25">
      <c r="A68" s="243"/>
      <c r="B68" s="244"/>
      <c r="C68" s="248" t="s">
        <v>135</v>
      </c>
      <c r="D68" s="249"/>
      <c r="E68" s="250"/>
    </row>
    <row r="69" spans="1:5" ht="14.25" customHeight="1" x14ac:dyDescent="0.25">
      <c r="A69" s="251">
        <v>1049</v>
      </c>
      <c r="B69" s="253" t="s">
        <v>134</v>
      </c>
      <c r="C69" s="255" t="s">
        <v>49</v>
      </c>
      <c r="D69" s="255"/>
      <c r="E69" s="255"/>
    </row>
    <row r="70" spans="1:5" ht="61.5" customHeight="1" x14ac:dyDescent="0.25">
      <c r="A70" s="252"/>
      <c r="B70" s="254"/>
      <c r="C70" s="256" t="s">
        <v>136</v>
      </c>
      <c r="D70" s="256"/>
      <c r="E70" s="256"/>
    </row>
    <row r="71" spans="1:5" ht="24" customHeight="1" x14ac:dyDescent="0.25">
      <c r="A71" s="238" t="s">
        <v>41</v>
      </c>
      <c r="B71" s="239"/>
      <c r="C71" s="59" t="s">
        <v>131</v>
      </c>
      <c r="D71" s="60"/>
      <c r="E71" s="61"/>
    </row>
    <row r="72" spans="1:5" ht="21" customHeight="1" x14ac:dyDescent="0.25">
      <c r="A72" s="238" t="s">
        <v>42</v>
      </c>
      <c r="B72" s="239"/>
      <c r="C72" s="169" t="s">
        <v>115</v>
      </c>
      <c r="D72" s="51"/>
      <c r="E72" s="50"/>
    </row>
    <row r="73" spans="1:5" ht="21" customHeight="1" x14ac:dyDescent="0.25">
      <c r="A73" s="238" t="s">
        <v>116</v>
      </c>
      <c r="B73" s="239"/>
      <c r="C73" s="169" t="s">
        <v>115</v>
      </c>
      <c r="D73" s="51"/>
      <c r="E73" s="50"/>
    </row>
    <row r="74" spans="1:5" ht="28.5" customHeight="1" x14ac:dyDescent="0.25">
      <c r="A74" s="238" t="s">
        <v>117</v>
      </c>
      <c r="B74" s="240"/>
      <c r="C74" s="240"/>
      <c r="D74" s="48" t="s">
        <v>43</v>
      </c>
      <c r="E74" s="58">
        <v>-114500</v>
      </c>
    </row>
    <row r="75" spans="1:5" ht="18" customHeight="1" x14ac:dyDescent="0.25">
      <c r="A75" s="232" t="s">
        <v>45</v>
      </c>
      <c r="B75" s="233"/>
      <c r="C75" s="233"/>
      <c r="D75" s="233"/>
      <c r="E75" s="234"/>
    </row>
    <row r="76" spans="1:5" ht="21" customHeight="1" x14ac:dyDescent="0.25">
      <c r="A76" s="232" t="s">
        <v>46</v>
      </c>
      <c r="B76" s="233"/>
      <c r="C76" s="233"/>
      <c r="D76" s="233"/>
      <c r="E76" s="234"/>
    </row>
    <row r="77" spans="1:5" s="22" customFormat="1" ht="15.75" customHeight="1" x14ac:dyDescent="0.25">
      <c r="A77" s="229" t="s">
        <v>44</v>
      </c>
      <c r="B77" s="230"/>
      <c r="C77" s="230"/>
      <c r="D77" s="230"/>
      <c r="E77" s="231"/>
    </row>
    <row r="78" spans="1:5" s="22" customFormat="1" ht="49.5" customHeight="1" x14ac:dyDescent="0.25">
      <c r="A78" s="232" t="s">
        <v>47</v>
      </c>
      <c r="B78" s="233"/>
      <c r="C78" s="233"/>
      <c r="D78" s="233"/>
      <c r="E78" s="234"/>
    </row>
    <row r="79" spans="1:5" s="22" customFormat="1" ht="21.75" customHeight="1" x14ac:dyDescent="0.25">
      <c r="A79" s="229" t="s">
        <v>118</v>
      </c>
      <c r="B79" s="230"/>
      <c r="C79" s="230"/>
      <c r="D79" s="230"/>
      <c r="E79" s="173"/>
    </row>
    <row r="80" spans="1:5" s="22" customFormat="1" ht="33" customHeight="1" x14ac:dyDescent="0.25">
      <c r="A80" s="235" t="s">
        <v>119</v>
      </c>
      <c r="B80" s="236"/>
      <c r="C80" s="236"/>
      <c r="D80" s="236"/>
      <c r="E80" s="237"/>
    </row>
    <row r="81" spans="1:5" ht="18.75" customHeight="1" x14ac:dyDescent="0.25">
      <c r="A81" s="241" t="s">
        <v>40</v>
      </c>
      <c r="B81" s="242"/>
      <c r="C81" s="245" t="s">
        <v>48</v>
      </c>
      <c r="D81" s="246"/>
      <c r="E81" s="247"/>
    </row>
    <row r="82" spans="1:5" ht="26.25" customHeight="1" x14ac:dyDescent="0.25">
      <c r="A82" s="243"/>
      <c r="B82" s="244"/>
      <c r="C82" s="248" t="s">
        <v>138</v>
      </c>
      <c r="D82" s="249"/>
      <c r="E82" s="250"/>
    </row>
    <row r="83" spans="1:5" ht="14.25" customHeight="1" x14ac:dyDescent="0.25">
      <c r="A83" s="251">
        <v>1049</v>
      </c>
      <c r="B83" s="253" t="s">
        <v>137</v>
      </c>
      <c r="C83" s="255" t="s">
        <v>49</v>
      </c>
      <c r="D83" s="255"/>
      <c r="E83" s="255"/>
    </row>
    <row r="84" spans="1:5" ht="80.25" customHeight="1" x14ac:dyDescent="0.25">
      <c r="A84" s="252"/>
      <c r="B84" s="254"/>
      <c r="C84" s="256" t="s">
        <v>139</v>
      </c>
      <c r="D84" s="256"/>
      <c r="E84" s="256"/>
    </row>
    <row r="85" spans="1:5" ht="36" customHeight="1" x14ac:dyDescent="0.25">
      <c r="A85" s="238" t="s">
        <v>41</v>
      </c>
      <c r="B85" s="239"/>
      <c r="C85" s="59" t="s">
        <v>140</v>
      </c>
      <c r="D85" s="60"/>
      <c r="E85" s="61"/>
    </row>
    <row r="86" spans="1:5" ht="21" customHeight="1" x14ac:dyDescent="0.25">
      <c r="A86" s="238" t="s">
        <v>42</v>
      </c>
      <c r="B86" s="239"/>
      <c r="C86" s="169" t="s">
        <v>115</v>
      </c>
      <c r="D86" s="51"/>
      <c r="E86" s="50"/>
    </row>
    <row r="87" spans="1:5" ht="21" customHeight="1" x14ac:dyDescent="0.25">
      <c r="A87" s="238" t="s">
        <v>116</v>
      </c>
      <c r="B87" s="239"/>
      <c r="C87" s="169" t="s">
        <v>115</v>
      </c>
      <c r="D87" s="51"/>
      <c r="E87" s="50"/>
    </row>
    <row r="88" spans="1:5" ht="28.5" customHeight="1" x14ac:dyDescent="0.25">
      <c r="A88" s="238" t="s">
        <v>117</v>
      </c>
      <c r="B88" s="240"/>
      <c r="C88" s="240"/>
      <c r="D88" s="48" t="s">
        <v>43</v>
      </c>
      <c r="E88" s="58">
        <v>-99043</v>
      </c>
    </row>
    <row r="89" spans="1:5" ht="18" customHeight="1" x14ac:dyDescent="0.25">
      <c r="A89" s="232" t="s">
        <v>45</v>
      </c>
      <c r="B89" s="233"/>
      <c r="C89" s="233"/>
      <c r="D89" s="233"/>
      <c r="E89" s="234"/>
    </row>
    <row r="90" spans="1:5" ht="21" customHeight="1" x14ac:dyDescent="0.25">
      <c r="A90" s="232" t="s">
        <v>46</v>
      </c>
      <c r="B90" s="233"/>
      <c r="C90" s="233"/>
      <c r="D90" s="233"/>
      <c r="E90" s="234"/>
    </row>
    <row r="91" spans="1:5" s="22" customFormat="1" ht="15.75" customHeight="1" x14ac:dyDescent="0.25">
      <c r="A91" s="229" t="s">
        <v>44</v>
      </c>
      <c r="B91" s="230"/>
      <c r="C91" s="230"/>
      <c r="D91" s="230"/>
      <c r="E91" s="231"/>
    </row>
    <row r="92" spans="1:5" s="22" customFormat="1" ht="49.5" customHeight="1" x14ac:dyDescent="0.25">
      <c r="A92" s="232" t="s">
        <v>47</v>
      </c>
      <c r="B92" s="233"/>
      <c r="C92" s="233"/>
      <c r="D92" s="233"/>
      <c r="E92" s="234"/>
    </row>
    <row r="93" spans="1:5" s="22" customFormat="1" ht="21.75" customHeight="1" x14ac:dyDescent="0.25">
      <c r="A93" s="229" t="s">
        <v>118</v>
      </c>
      <c r="B93" s="230"/>
      <c r="C93" s="230"/>
      <c r="D93" s="230"/>
      <c r="E93" s="173"/>
    </row>
    <row r="94" spans="1:5" s="22" customFormat="1" ht="33" customHeight="1" x14ac:dyDescent="0.25">
      <c r="A94" s="235" t="s">
        <v>119</v>
      </c>
      <c r="B94" s="236"/>
      <c r="C94" s="236"/>
      <c r="D94" s="236"/>
      <c r="E94" s="237"/>
    </row>
    <row r="95" spans="1:5" ht="18.75" customHeight="1" x14ac:dyDescent="0.25">
      <c r="A95" s="241" t="s">
        <v>40</v>
      </c>
      <c r="B95" s="242"/>
      <c r="C95" s="245" t="s">
        <v>48</v>
      </c>
      <c r="D95" s="246"/>
      <c r="E95" s="247"/>
    </row>
    <row r="96" spans="1:5" ht="26.25" customHeight="1" x14ac:dyDescent="0.25">
      <c r="A96" s="243"/>
      <c r="B96" s="244"/>
      <c r="C96" s="248" t="s">
        <v>142</v>
      </c>
      <c r="D96" s="249"/>
      <c r="E96" s="250"/>
    </row>
    <row r="97" spans="1:5" ht="14.25" customHeight="1" x14ac:dyDescent="0.25">
      <c r="A97" s="251">
        <v>1049</v>
      </c>
      <c r="B97" s="253" t="s">
        <v>141</v>
      </c>
      <c r="C97" s="255" t="s">
        <v>49</v>
      </c>
      <c r="D97" s="255"/>
      <c r="E97" s="255"/>
    </row>
    <row r="98" spans="1:5" ht="80.25" customHeight="1" x14ac:dyDescent="0.25">
      <c r="A98" s="252"/>
      <c r="B98" s="254"/>
      <c r="C98" s="256" t="s">
        <v>143</v>
      </c>
      <c r="D98" s="256"/>
      <c r="E98" s="256"/>
    </row>
    <row r="99" spans="1:5" ht="24" customHeight="1" x14ac:dyDescent="0.25">
      <c r="A99" s="238" t="s">
        <v>41</v>
      </c>
      <c r="B99" s="239"/>
      <c r="C99" s="59" t="s">
        <v>144</v>
      </c>
      <c r="D99" s="60"/>
      <c r="E99" s="61"/>
    </row>
    <row r="100" spans="1:5" ht="21" customHeight="1" x14ac:dyDescent="0.25">
      <c r="A100" s="238" t="s">
        <v>42</v>
      </c>
      <c r="B100" s="239"/>
      <c r="C100" s="169" t="s">
        <v>115</v>
      </c>
      <c r="D100" s="51"/>
      <c r="E100" s="50"/>
    </row>
    <row r="101" spans="1:5" ht="21" customHeight="1" x14ac:dyDescent="0.25">
      <c r="A101" s="238" t="s">
        <v>116</v>
      </c>
      <c r="B101" s="239"/>
      <c r="C101" s="169" t="s">
        <v>115</v>
      </c>
      <c r="D101" s="51"/>
      <c r="E101" s="50"/>
    </row>
    <row r="102" spans="1:5" ht="28.5" customHeight="1" x14ac:dyDescent="0.25">
      <c r="A102" s="238" t="s">
        <v>117</v>
      </c>
      <c r="B102" s="240"/>
      <c r="C102" s="240"/>
      <c r="D102" s="48" t="s">
        <v>43</v>
      </c>
      <c r="E102" s="58">
        <v>-201519.7</v>
      </c>
    </row>
    <row r="103" spans="1:5" ht="18" customHeight="1" x14ac:dyDescent="0.25">
      <c r="A103" s="232" t="s">
        <v>45</v>
      </c>
      <c r="B103" s="233"/>
      <c r="C103" s="233"/>
      <c r="D103" s="233"/>
      <c r="E103" s="234"/>
    </row>
    <row r="104" spans="1:5" ht="21" customHeight="1" x14ac:dyDescent="0.25">
      <c r="A104" s="232" t="s">
        <v>46</v>
      </c>
      <c r="B104" s="233"/>
      <c r="C104" s="233"/>
      <c r="D104" s="233"/>
      <c r="E104" s="234"/>
    </row>
    <row r="105" spans="1:5" s="22" customFormat="1" ht="15.75" customHeight="1" x14ac:dyDescent="0.25">
      <c r="A105" s="229" t="s">
        <v>44</v>
      </c>
      <c r="B105" s="230"/>
      <c r="C105" s="230"/>
      <c r="D105" s="230"/>
      <c r="E105" s="231"/>
    </row>
    <row r="106" spans="1:5" s="22" customFormat="1" ht="49.5" customHeight="1" x14ac:dyDescent="0.25">
      <c r="A106" s="232" t="s">
        <v>47</v>
      </c>
      <c r="B106" s="233"/>
      <c r="C106" s="233"/>
      <c r="D106" s="233"/>
      <c r="E106" s="234"/>
    </row>
    <row r="107" spans="1:5" s="22" customFormat="1" ht="21.75" customHeight="1" x14ac:dyDescent="0.25">
      <c r="A107" s="229" t="s">
        <v>118</v>
      </c>
      <c r="B107" s="230"/>
      <c r="C107" s="230"/>
      <c r="D107" s="230"/>
      <c r="E107" s="173"/>
    </row>
    <row r="108" spans="1:5" s="22" customFormat="1" ht="33" customHeight="1" x14ac:dyDescent="0.25">
      <c r="A108" s="235" t="s">
        <v>119</v>
      </c>
      <c r="B108" s="236"/>
      <c r="C108" s="236"/>
      <c r="D108" s="236"/>
      <c r="E108" s="237"/>
    </row>
    <row r="109" spans="1:5" s="22" customFormat="1" ht="16.5" customHeight="1" x14ac:dyDescent="0.25">
      <c r="A109" s="272" t="s">
        <v>145</v>
      </c>
      <c r="B109" s="273"/>
      <c r="C109" s="273"/>
      <c r="D109" s="273"/>
      <c r="E109" s="273"/>
    </row>
    <row r="110" spans="1:5" s="22" customFormat="1" ht="16.5" customHeight="1" x14ac:dyDescent="0.25">
      <c r="A110" s="175"/>
      <c r="B110" s="174"/>
      <c r="C110" s="174"/>
      <c r="D110" s="174"/>
      <c r="E110" s="174"/>
    </row>
    <row r="111" spans="1:5" s="22" customFormat="1" ht="16.5" customHeight="1" x14ac:dyDescent="0.25">
      <c r="A111" s="272" t="s">
        <v>146</v>
      </c>
      <c r="B111" s="273"/>
      <c r="C111" s="273"/>
      <c r="D111" s="273"/>
      <c r="E111" s="273"/>
    </row>
    <row r="112" spans="1:5" ht="18.75" customHeight="1" x14ac:dyDescent="0.25">
      <c r="A112" s="241" t="s">
        <v>40</v>
      </c>
      <c r="B112" s="242"/>
      <c r="C112" s="245" t="s">
        <v>48</v>
      </c>
      <c r="D112" s="246"/>
      <c r="E112" s="247"/>
    </row>
    <row r="113" spans="1:5" ht="13.5" customHeight="1" x14ac:dyDescent="0.25">
      <c r="A113" s="260"/>
      <c r="B113" s="261"/>
      <c r="C113" s="262"/>
      <c r="D113" s="263"/>
      <c r="E113" s="264"/>
    </row>
    <row r="114" spans="1:5" ht="39.75" customHeight="1" x14ac:dyDescent="0.25">
      <c r="A114" s="243"/>
      <c r="B114" s="244"/>
      <c r="C114" s="256" t="s">
        <v>162</v>
      </c>
      <c r="D114" s="256"/>
      <c r="E114" s="256"/>
    </row>
    <row r="115" spans="1:5" ht="14.25" customHeight="1" x14ac:dyDescent="0.25">
      <c r="A115" s="251">
        <v>1049</v>
      </c>
      <c r="B115" s="253" t="s">
        <v>80</v>
      </c>
      <c r="C115" s="257" t="s">
        <v>49</v>
      </c>
      <c r="D115" s="257"/>
      <c r="E115" s="257"/>
    </row>
    <row r="116" spans="1:5" ht="41.25" customHeight="1" x14ac:dyDescent="0.25">
      <c r="A116" s="252"/>
      <c r="B116" s="254"/>
      <c r="C116" s="256" t="s">
        <v>163</v>
      </c>
      <c r="D116" s="256"/>
      <c r="E116" s="256"/>
    </row>
    <row r="117" spans="1:5" ht="30.75" customHeight="1" x14ac:dyDescent="0.25">
      <c r="A117" s="238" t="s">
        <v>41</v>
      </c>
      <c r="B117" s="239"/>
      <c r="C117" s="171" t="s">
        <v>164</v>
      </c>
      <c r="D117" s="60"/>
      <c r="E117" s="61"/>
    </row>
    <row r="118" spans="1:5" ht="39.75" customHeight="1" x14ac:dyDescent="0.25">
      <c r="A118" s="238" t="s">
        <v>42</v>
      </c>
      <c r="B118" s="239"/>
      <c r="C118" s="171" t="s">
        <v>75</v>
      </c>
      <c r="D118" s="51"/>
      <c r="E118" s="50"/>
    </row>
    <row r="119" spans="1:5" ht="39.75" customHeight="1" x14ac:dyDescent="0.25">
      <c r="A119" s="238" t="s">
        <v>50</v>
      </c>
      <c r="B119" s="240"/>
      <c r="C119" s="240"/>
      <c r="D119" s="48" t="s">
        <v>43</v>
      </c>
      <c r="E119" s="58">
        <v>-126417.7</v>
      </c>
    </row>
    <row r="120" spans="1:5" ht="18.75" customHeight="1" x14ac:dyDescent="0.25">
      <c r="A120" s="258" t="s">
        <v>51</v>
      </c>
      <c r="B120" s="259"/>
      <c r="C120" s="259"/>
      <c r="D120" s="49"/>
      <c r="E120" s="50"/>
    </row>
    <row r="121" spans="1:5" ht="43.5" customHeight="1" x14ac:dyDescent="0.25">
      <c r="A121" s="238" t="s">
        <v>52</v>
      </c>
      <c r="B121" s="240"/>
      <c r="C121" s="240"/>
      <c r="D121" s="49"/>
      <c r="E121" s="52"/>
    </row>
    <row r="122" spans="1:5" ht="31.5" customHeight="1" x14ac:dyDescent="0.25">
      <c r="A122" s="232" t="s">
        <v>45</v>
      </c>
      <c r="B122" s="233"/>
      <c r="C122" s="233"/>
      <c r="D122" s="233"/>
      <c r="E122" s="234"/>
    </row>
    <row r="123" spans="1:5" ht="28.5" customHeight="1" x14ac:dyDescent="0.25">
      <c r="A123" s="232" t="s">
        <v>46</v>
      </c>
      <c r="B123" s="233"/>
      <c r="C123" s="233"/>
      <c r="D123" s="233"/>
      <c r="E123" s="234"/>
    </row>
    <row r="124" spans="1:5" s="22" customFormat="1" ht="21.75" customHeight="1" x14ac:dyDescent="0.25">
      <c r="A124" s="229" t="s">
        <v>44</v>
      </c>
      <c r="B124" s="230"/>
      <c r="C124" s="230"/>
      <c r="D124" s="230"/>
      <c r="E124" s="231"/>
    </row>
    <row r="125" spans="1:5" s="22" customFormat="1" ht="52.5" customHeight="1" x14ac:dyDescent="0.25">
      <c r="A125" s="232" t="s">
        <v>47</v>
      </c>
      <c r="B125" s="233"/>
      <c r="C125" s="233"/>
      <c r="D125" s="233"/>
      <c r="E125" s="234"/>
    </row>
    <row r="126" spans="1:5" ht="18.75" customHeight="1" x14ac:dyDescent="0.25">
      <c r="A126" s="241" t="s">
        <v>40</v>
      </c>
      <c r="B126" s="242"/>
      <c r="C126" s="245" t="s">
        <v>48</v>
      </c>
      <c r="D126" s="246"/>
      <c r="E126" s="247"/>
    </row>
    <row r="127" spans="1:5" ht="13.5" customHeight="1" x14ac:dyDescent="0.25">
      <c r="A127" s="260"/>
      <c r="B127" s="261"/>
      <c r="C127" s="262"/>
      <c r="D127" s="263"/>
      <c r="E127" s="264"/>
    </row>
    <row r="128" spans="1:5" ht="39.75" customHeight="1" x14ac:dyDescent="0.25">
      <c r="A128" s="243"/>
      <c r="B128" s="244"/>
      <c r="C128" s="256" t="s">
        <v>147</v>
      </c>
      <c r="D128" s="256"/>
      <c r="E128" s="256"/>
    </row>
    <row r="129" spans="1:5" ht="14.25" customHeight="1" x14ac:dyDescent="0.25">
      <c r="A129" s="251">
        <v>1049</v>
      </c>
      <c r="B129" s="253" t="s">
        <v>72</v>
      </c>
      <c r="C129" s="257" t="s">
        <v>49</v>
      </c>
      <c r="D129" s="257"/>
      <c r="E129" s="257"/>
    </row>
    <row r="130" spans="1:5" ht="41.25" customHeight="1" x14ac:dyDescent="0.25">
      <c r="A130" s="252"/>
      <c r="B130" s="254"/>
      <c r="C130" s="256" t="s">
        <v>148</v>
      </c>
      <c r="D130" s="256"/>
      <c r="E130" s="256"/>
    </row>
    <row r="131" spans="1:5" ht="30.75" customHeight="1" x14ac:dyDescent="0.25">
      <c r="A131" s="238" t="s">
        <v>41</v>
      </c>
      <c r="B131" s="239"/>
      <c r="C131" s="59" t="s">
        <v>149</v>
      </c>
      <c r="D131" s="60"/>
      <c r="E131" s="61"/>
    </row>
    <row r="132" spans="1:5" ht="39.75" customHeight="1" x14ac:dyDescent="0.25">
      <c r="A132" s="238" t="s">
        <v>42</v>
      </c>
      <c r="B132" s="239"/>
      <c r="C132" s="63" t="s">
        <v>75</v>
      </c>
      <c r="D132" s="51"/>
      <c r="E132" s="50"/>
    </row>
    <row r="133" spans="1:5" ht="39.75" customHeight="1" x14ac:dyDescent="0.25">
      <c r="A133" s="238" t="s">
        <v>50</v>
      </c>
      <c r="B133" s="240"/>
      <c r="C133" s="240"/>
      <c r="D133" s="48" t="s">
        <v>43</v>
      </c>
      <c r="E133" s="58">
        <v>100634.7</v>
      </c>
    </row>
    <row r="134" spans="1:5" ht="18.75" customHeight="1" x14ac:dyDescent="0.25">
      <c r="A134" s="258" t="s">
        <v>51</v>
      </c>
      <c r="B134" s="259"/>
      <c r="C134" s="259"/>
      <c r="D134" s="49"/>
      <c r="E134" s="50"/>
    </row>
    <row r="135" spans="1:5" ht="43.5" customHeight="1" x14ac:dyDescent="0.25">
      <c r="A135" s="238" t="s">
        <v>52</v>
      </c>
      <c r="B135" s="240"/>
      <c r="C135" s="240"/>
      <c r="D135" s="49"/>
      <c r="E135" s="52"/>
    </row>
    <row r="136" spans="1:5" ht="31.5" customHeight="1" x14ac:dyDescent="0.25">
      <c r="A136" s="232" t="s">
        <v>45</v>
      </c>
      <c r="B136" s="233"/>
      <c r="C136" s="233"/>
      <c r="D136" s="233"/>
      <c r="E136" s="234"/>
    </row>
    <row r="137" spans="1:5" ht="28.5" customHeight="1" x14ac:dyDescent="0.25">
      <c r="A137" s="232" t="s">
        <v>46</v>
      </c>
      <c r="B137" s="233"/>
      <c r="C137" s="233"/>
      <c r="D137" s="233"/>
      <c r="E137" s="234"/>
    </row>
    <row r="138" spans="1:5" s="22" customFormat="1" ht="21.75" customHeight="1" x14ac:dyDescent="0.25">
      <c r="A138" s="229" t="s">
        <v>44</v>
      </c>
      <c r="B138" s="230"/>
      <c r="C138" s="230"/>
      <c r="D138" s="230"/>
      <c r="E138" s="231"/>
    </row>
    <row r="139" spans="1:5" s="22" customFormat="1" ht="52.5" customHeight="1" x14ac:dyDescent="0.25">
      <c r="A139" s="232" t="s">
        <v>47</v>
      </c>
      <c r="B139" s="233"/>
      <c r="C139" s="233"/>
      <c r="D139" s="233"/>
      <c r="E139" s="234"/>
    </row>
    <row r="140" spans="1:5" ht="18.75" customHeight="1" x14ac:dyDescent="0.25">
      <c r="A140" s="241" t="s">
        <v>40</v>
      </c>
      <c r="B140" s="274"/>
      <c r="C140" s="245" t="s">
        <v>48</v>
      </c>
      <c r="D140" s="246"/>
      <c r="E140" s="247"/>
    </row>
    <row r="141" spans="1:5" ht="13.5" customHeight="1" x14ac:dyDescent="0.25">
      <c r="A141" s="260"/>
      <c r="B141" s="275"/>
      <c r="C141" s="256" t="s">
        <v>151</v>
      </c>
      <c r="D141" s="256"/>
      <c r="E141" s="256"/>
    </row>
    <row r="142" spans="1:5" ht="14.25" customHeight="1" x14ac:dyDescent="0.25">
      <c r="A142" s="243"/>
      <c r="B142" s="276"/>
      <c r="C142" s="256"/>
      <c r="D142" s="256"/>
      <c r="E142" s="256"/>
    </row>
    <row r="143" spans="1:5" ht="14.25" customHeight="1" x14ac:dyDescent="0.25">
      <c r="A143" s="251">
        <v>1049</v>
      </c>
      <c r="B143" s="289" t="s">
        <v>150</v>
      </c>
      <c r="C143" s="277" t="s">
        <v>49</v>
      </c>
      <c r="D143" s="278"/>
      <c r="E143" s="279"/>
    </row>
    <row r="144" spans="1:5" ht="52.5" customHeight="1" x14ac:dyDescent="0.25">
      <c r="A144" s="288"/>
      <c r="B144" s="290"/>
      <c r="C144" s="280" t="s">
        <v>152</v>
      </c>
      <c r="D144" s="281"/>
      <c r="E144" s="282"/>
    </row>
    <row r="145" spans="1:5" ht="30.75" customHeight="1" x14ac:dyDescent="0.25">
      <c r="A145" s="238" t="s">
        <v>41</v>
      </c>
      <c r="B145" s="239"/>
      <c r="C145" s="59" t="s">
        <v>149</v>
      </c>
      <c r="D145" s="60"/>
      <c r="E145" s="61"/>
    </row>
    <row r="146" spans="1:5" ht="76.5" customHeight="1" x14ac:dyDescent="0.25">
      <c r="A146" s="238" t="s">
        <v>42</v>
      </c>
      <c r="B146" s="239"/>
      <c r="C146" s="63" t="s">
        <v>153</v>
      </c>
      <c r="D146" s="51"/>
      <c r="E146" s="50"/>
    </row>
    <row r="147" spans="1:5" ht="39.75" customHeight="1" x14ac:dyDescent="0.25">
      <c r="A147" s="238" t="s">
        <v>50</v>
      </c>
      <c r="B147" s="240"/>
      <c r="C147" s="283"/>
      <c r="D147" s="48" t="s">
        <v>43</v>
      </c>
      <c r="E147" s="58">
        <v>-875000</v>
      </c>
    </row>
    <row r="148" spans="1:5" ht="13.5" customHeight="1" x14ac:dyDescent="0.25">
      <c r="A148" s="258" t="s">
        <v>51</v>
      </c>
      <c r="B148" s="259"/>
      <c r="C148" s="287"/>
      <c r="D148" s="49"/>
      <c r="E148" s="50"/>
    </row>
    <row r="149" spans="1:5" ht="43.5" customHeight="1" x14ac:dyDescent="0.25">
      <c r="A149" s="238" t="s">
        <v>52</v>
      </c>
      <c r="B149" s="240"/>
      <c r="C149" s="283"/>
      <c r="D149" s="49"/>
      <c r="E149" s="52"/>
    </row>
    <row r="150" spans="1:5" ht="31.5" customHeight="1" x14ac:dyDescent="0.25">
      <c r="A150" s="284" t="s">
        <v>45</v>
      </c>
      <c r="B150" s="285"/>
      <c r="C150" s="285"/>
      <c r="D150" s="285"/>
      <c r="E150" s="286"/>
    </row>
    <row r="151" spans="1:5" ht="28.5" customHeight="1" x14ac:dyDescent="0.25">
      <c r="A151" s="232" t="s">
        <v>46</v>
      </c>
      <c r="B151" s="233"/>
      <c r="C151" s="233"/>
      <c r="D151" s="233"/>
      <c r="E151" s="234"/>
    </row>
    <row r="152" spans="1:5" s="22" customFormat="1" ht="21.75" customHeight="1" x14ac:dyDescent="0.25">
      <c r="A152" s="229" t="s">
        <v>44</v>
      </c>
      <c r="B152" s="230"/>
      <c r="C152" s="230"/>
      <c r="D152" s="230"/>
      <c r="E152" s="231"/>
    </row>
    <row r="153" spans="1:5" s="22" customFormat="1" ht="49.5" customHeight="1" x14ac:dyDescent="0.25">
      <c r="A153" s="235" t="s">
        <v>47</v>
      </c>
      <c r="B153" s="236"/>
      <c r="C153" s="236"/>
      <c r="D153" s="236"/>
      <c r="E153" s="237"/>
    </row>
    <row r="154" spans="1:5" ht="18.75" customHeight="1" x14ac:dyDescent="0.25">
      <c r="A154" s="241" t="s">
        <v>40</v>
      </c>
      <c r="B154" s="274"/>
      <c r="C154" s="245" t="s">
        <v>48</v>
      </c>
      <c r="D154" s="246"/>
      <c r="E154" s="247"/>
    </row>
    <row r="155" spans="1:5" ht="13.5" customHeight="1" x14ac:dyDescent="0.25">
      <c r="A155" s="260"/>
      <c r="B155" s="275"/>
      <c r="C155" s="256" t="s">
        <v>155</v>
      </c>
      <c r="D155" s="256"/>
      <c r="E155" s="256"/>
    </row>
    <row r="156" spans="1:5" ht="14.25" customHeight="1" x14ac:dyDescent="0.25">
      <c r="A156" s="243"/>
      <c r="B156" s="276"/>
      <c r="C156" s="256"/>
      <c r="D156" s="256"/>
      <c r="E156" s="256"/>
    </row>
    <row r="157" spans="1:5" ht="14.25" customHeight="1" x14ac:dyDescent="0.25">
      <c r="A157" s="251">
        <v>1049</v>
      </c>
      <c r="B157" s="289" t="s">
        <v>154</v>
      </c>
      <c r="C157" s="277" t="s">
        <v>49</v>
      </c>
      <c r="D157" s="278"/>
      <c r="E157" s="279"/>
    </row>
    <row r="158" spans="1:5" ht="52.5" customHeight="1" x14ac:dyDescent="0.25">
      <c r="A158" s="288"/>
      <c r="B158" s="290"/>
      <c r="C158" s="280" t="s">
        <v>156</v>
      </c>
      <c r="D158" s="281"/>
      <c r="E158" s="282"/>
    </row>
    <row r="159" spans="1:5" ht="30.75" customHeight="1" x14ac:dyDescent="0.25">
      <c r="A159" s="238" t="s">
        <v>41</v>
      </c>
      <c r="B159" s="239"/>
      <c r="C159" s="59" t="s">
        <v>149</v>
      </c>
      <c r="D159" s="60"/>
      <c r="E159" s="61"/>
    </row>
    <row r="160" spans="1:5" ht="72.75" customHeight="1" x14ac:dyDescent="0.25">
      <c r="A160" s="238" t="s">
        <v>42</v>
      </c>
      <c r="B160" s="239"/>
      <c r="C160" s="169" t="s">
        <v>153</v>
      </c>
      <c r="D160" s="51"/>
      <c r="E160" s="50"/>
    </row>
    <row r="161" spans="1:5" ht="39.75" customHeight="1" x14ac:dyDescent="0.25">
      <c r="A161" s="238" t="s">
        <v>50</v>
      </c>
      <c r="B161" s="240"/>
      <c r="C161" s="283"/>
      <c r="D161" s="48" t="s">
        <v>43</v>
      </c>
      <c r="E161" s="58">
        <v>2150500</v>
      </c>
    </row>
    <row r="162" spans="1:5" ht="13.5" customHeight="1" x14ac:dyDescent="0.25">
      <c r="A162" s="258" t="s">
        <v>51</v>
      </c>
      <c r="B162" s="259"/>
      <c r="C162" s="287"/>
      <c r="D162" s="49"/>
      <c r="E162" s="50"/>
    </row>
    <row r="163" spans="1:5" ht="43.5" customHeight="1" x14ac:dyDescent="0.25">
      <c r="A163" s="238" t="s">
        <v>52</v>
      </c>
      <c r="B163" s="240"/>
      <c r="C163" s="283"/>
      <c r="D163" s="49"/>
      <c r="E163" s="52"/>
    </row>
    <row r="164" spans="1:5" ht="31.5" customHeight="1" x14ac:dyDescent="0.25">
      <c r="A164" s="284" t="s">
        <v>45</v>
      </c>
      <c r="B164" s="285"/>
      <c r="C164" s="285"/>
      <c r="D164" s="285"/>
      <c r="E164" s="286"/>
    </row>
    <row r="165" spans="1:5" ht="28.5" customHeight="1" x14ac:dyDescent="0.25">
      <c r="A165" s="232" t="s">
        <v>46</v>
      </c>
      <c r="B165" s="233"/>
      <c r="C165" s="233"/>
      <c r="D165" s="233"/>
      <c r="E165" s="234"/>
    </row>
    <row r="166" spans="1:5" s="22" customFormat="1" ht="21.75" customHeight="1" x14ac:dyDescent="0.25">
      <c r="A166" s="229" t="s">
        <v>44</v>
      </c>
      <c r="B166" s="230"/>
      <c r="C166" s="230"/>
      <c r="D166" s="230"/>
      <c r="E166" s="231"/>
    </row>
    <row r="167" spans="1:5" s="22" customFormat="1" ht="49.5" customHeight="1" x14ac:dyDescent="0.25">
      <c r="A167" s="235" t="s">
        <v>47</v>
      </c>
      <c r="B167" s="236"/>
      <c r="C167" s="236"/>
      <c r="D167" s="236"/>
      <c r="E167" s="237"/>
    </row>
    <row r="168" spans="1:5" ht="18.75" customHeight="1" x14ac:dyDescent="0.25">
      <c r="A168" s="241" t="s">
        <v>40</v>
      </c>
      <c r="B168" s="274"/>
      <c r="C168" s="245" t="s">
        <v>48</v>
      </c>
      <c r="D168" s="246"/>
      <c r="E168" s="247"/>
    </row>
    <row r="169" spans="1:5" ht="13.5" customHeight="1" x14ac:dyDescent="0.25">
      <c r="A169" s="260"/>
      <c r="B169" s="275"/>
      <c r="C169" s="256" t="s">
        <v>158</v>
      </c>
      <c r="D169" s="256"/>
      <c r="E169" s="256"/>
    </row>
    <row r="170" spans="1:5" ht="14.25" customHeight="1" x14ac:dyDescent="0.25">
      <c r="A170" s="243"/>
      <c r="B170" s="276"/>
      <c r="C170" s="256"/>
      <c r="D170" s="256"/>
      <c r="E170" s="256"/>
    </row>
    <row r="171" spans="1:5" ht="14.25" customHeight="1" x14ac:dyDescent="0.25">
      <c r="A171" s="251">
        <v>1049</v>
      </c>
      <c r="B171" s="289" t="s">
        <v>157</v>
      </c>
      <c r="C171" s="277" t="s">
        <v>49</v>
      </c>
      <c r="D171" s="278"/>
      <c r="E171" s="279"/>
    </row>
    <row r="172" spans="1:5" ht="69" customHeight="1" x14ac:dyDescent="0.25">
      <c r="A172" s="288"/>
      <c r="B172" s="290"/>
      <c r="C172" s="280" t="s">
        <v>159</v>
      </c>
      <c r="D172" s="281"/>
      <c r="E172" s="282"/>
    </row>
    <row r="173" spans="1:5" ht="30.75" customHeight="1" x14ac:dyDescent="0.25">
      <c r="A173" s="238" t="s">
        <v>41</v>
      </c>
      <c r="B173" s="239"/>
      <c r="C173" s="172" t="s">
        <v>160</v>
      </c>
      <c r="D173" s="60"/>
      <c r="E173" s="61"/>
    </row>
    <row r="174" spans="1:5" ht="34.5" customHeight="1" x14ac:dyDescent="0.25">
      <c r="A174" s="238" t="s">
        <v>42</v>
      </c>
      <c r="B174" s="239"/>
      <c r="C174" s="172" t="s">
        <v>161</v>
      </c>
      <c r="D174" s="51"/>
      <c r="E174" s="50"/>
    </row>
    <row r="175" spans="1:5" ht="39.75" customHeight="1" x14ac:dyDescent="0.25">
      <c r="A175" s="238" t="s">
        <v>50</v>
      </c>
      <c r="B175" s="240"/>
      <c r="C175" s="283"/>
      <c r="D175" s="48" t="s">
        <v>43</v>
      </c>
      <c r="E175" s="58">
        <v>-6251.1</v>
      </c>
    </row>
    <row r="176" spans="1:5" ht="13.5" customHeight="1" x14ac:dyDescent="0.25">
      <c r="A176" s="258" t="s">
        <v>51</v>
      </c>
      <c r="B176" s="259"/>
      <c r="C176" s="287"/>
      <c r="D176" s="49"/>
      <c r="E176" s="50"/>
    </row>
    <row r="177" spans="1:5" ht="43.5" customHeight="1" x14ac:dyDescent="0.25">
      <c r="A177" s="238" t="s">
        <v>52</v>
      </c>
      <c r="B177" s="240"/>
      <c r="C177" s="283"/>
      <c r="D177" s="49"/>
      <c r="E177" s="52"/>
    </row>
    <row r="178" spans="1:5" ht="31.5" customHeight="1" x14ac:dyDescent="0.25">
      <c r="A178" s="284" t="s">
        <v>45</v>
      </c>
      <c r="B178" s="285"/>
      <c r="C178" s="285"/>
      <c r="D178" s="285"/>
      <c r="E178" s="286"/>
    </row>
    <row r="179" spans="1:5" ht="28.5" customHeight="1" x14ac:dyDescent="0.25">
      <c r="A179" s="232" t="s">
        <v>46</v>
      </c>
      <c r="B179" s="233"/>
      <c r="C179" s="233"/>
      <c r="D179" s="233"/>
      <c r="E179" s="234"/>
    </row>
    <row r="180" spans="1:5" s="22" customFormat="1" ht="21.75" customHeight="1" x14ac:dyDescent="0.25">
      <c r="A180" s="229" t="s">
        <v>44</v>
      </c>
      <c r="B180" s="230"/>
      <c r="C180" s="230"/>
      <c r="D180" s="230"/>
      <c r="E180" s="231"/>
    </row>
    <row r="181" spans="1:5" s="22" customFormat="1" ht="49.5" customHeight="1" x14ac:dyDescent="0.25">
      <c r="A181" s="235" t="s">
        <v>47</v>
      </c>
      <c r="B181" s="236"/>
      <c r="C181" s="236"/>
      <c r="D181" s="236"/>
      <c r="E181" s="237"/>
    </row>
    <row r="182" spans="1:5" ht="18.75" customHeight="1" x14ac:dyDescent="0.25">
      <c r="A182" s="241" t="s">
        <v>40</v>
      </c>
      <c r="B182" s="274"/>
      <c r="C182" s="245" t="s">
        <v>48</v>
      </c>
      <c r="D182" s="246"/>
      <c r="E182" s="247"/>
    </row>
    <row r="183" spans="1:5" ht="13.5" customHeight="1" x14ac:dyDescent="0.25">
      <c r="A183" s="260"/>
      <c r="B183" s="275"/>
      <c r="C183" s="256" t="s">
        <v>158</v>
      </c>
      <c r="D183" s="256"/>
      <c r="E183" s="256"/>
    </row>
    <row r="184" spans="1:5" ht="14.25" customHeight="1" x14ac:dyDescent="0.25">
      <c r="A184" s="243"/>
      <c r="B184" s="276"/>
      <c r="C184" s="256"/>
      <c r="D184" s="256"/>
      <c r="E184" s="256"/>
    </row>
    <row r="185" spans="1:5" ht="14.25" customHeight="1" x14ac:dyDescent="0.25">
      <c r="A185" s="251">
        <v>1049</v>
      </c>
      <c r="B185" s="289" t="s">
        <v>165</v>
      </c>
      <c r="C185" s="277" t="s">
        <v>49</v>
      </c>
      <c r="D185" s="278"/>
      <c r="E185" s="279"/>
    </row>
    <row r="186" spans="1:5" ht="51.75" customHeight="1" x14ac:dyDescent="0.25">
      <c r="A186" s="288"/>
      <c r="B186" s="290"/>
      <c r="C186" s="280" t="s">
        <v>166</v>
      </c>
      <c r="D186" s="281"/>
      <c r="E186" s="282"/>
    </row>
    <row r="187" spans="1:5" ht="30.75" customHeight="1" x14ac:dyDescent="0.25">
      <c r="A187" s="238" t="s">
        <v>41</v>
      </c>
      <c r="B187" s="239"/>
      <c r="C187" s="172" t="s">
        <v>167</v>
      </c>
      <c r="D187" s="60"/>
      <c r="E187" s="61"/>
    </row>
    <row r="188" spans="1:5" ht="30.75" customHeight="1" x14ac:dyDescent="0.25">
      <c r="A188" s="238" t="s">
        <v>41</v>
      </c>
      <c r="B188" s="239"/>
      <c r="C188" s="172" t="s">
        <v>168</v>
      </c>
      <c r="D188" s="60"/>
      <c r="E188" s="61"/>
    </row>
    <row r="189" spans="1:5" ht="34.5" customHeight="1" x14ac:dyDescent="0.25">
      <c r="A189" s="238" t="s">
        <v>42</v>
      </c>
      <c r="B189" s="239"/>
      <c r="C189" s="172" t="s">
        <v>169</v>
      </c>
      <c r="D189" s="51"/>
      <c r="E189" s="50"/>
    </row>
    <row r="190" spans="1:5" ht="39.75" customHeight="1" x14ac:dyDescent="0.25">
      <c r="A190" s="238" t="s">
        <v>50</v>
      </c>
      <c r="B190" s="240"/>
      <c r="C190" s="283"/>
      <c r="D190" s="48" t="s">
        <v>43</v>
      </c>
      <c r="E190" s="58">
        <v>-523208.9</v>
      </c>
    </row>
    <row r="191" spans="1:5" ht="13.5" customHeight="1" x14ac:dyDescent="0.25">
      <c r="A191" s="258" t="s">
        <v>51</v>
      </c>
      <c r="B191" s="259"/>
      <c r="C191" s="287"/>
      <c r="D191" s="49"/>
      <c r="E191" s="50"/>
    </row>
    <row r="192" spans="1:5" ht="43.5" customHeight="1" x14ac:dyDescent="0.25">
      <c r="A192" s="238" t="s">
        <v>52</v>
      </c>
      <c r="B192" s="240"/>
      <c r="C192" s="283"/>
      <c r="D192" s="49"/>
      <c r="E192" s="52"/>
    </row>
    <row r="193" spans="1:5" ht="31.5" customHeight="1" x14ac:dyDescent="0.25">
      <c r="A193" s="284" t="s">
        <v>45</v>
      </c>
      <c r="B193" s="285"/>
      <c r="C193" s="285"/>
      <c r="D193" s="285"/>
      <c r="E193" s="286"/>
    </row>
    <row r="194" spans="1:5" ht="28.5" customHeight="1" x14ac:dyDescent="0.25">
      <c r="A194" s="232" t="s">
        <v>46</v>
      </c>
      <c r="B194" s="233"/>
      <c r="C194" s="233"/>
      <c r="D194" s="233"/>
      <c r="E194" s="234"/>
    </row>
    <row r="195" spans="1:5" s="22" customFormat="1" ht="21.75" customHeight="1" x14ac:dyDescent="0.25">
      <c r="A195" s="229" t="s">
        <v>44</v>
      </c>
      <c r="B195" s="230"/>
      <c r="C195" s="230"/>
      <c r="D195" s="230"/>
      <c r="E195" s="231"/>
    </row>
    <row r="196" spans="1:5" s="22" customFormat="1" ht="49.5" customHeight="1" x14ac:dyDescent="0.25">
      <c r="A196" s="235" t="s">
        <v>47</v>
      </c>
      <c r="B196" s="236"/>
      <c r="C196" s="236"/>
      <c r="D196" s="236"/>
      <c r="E196" s="237"/>
    </row>
    <row r="197" spans="1:5" ht="18.75" customHeight="1" x14ac:dyDescent="0.25">
      <c r="A197" s="241" t="s">
        <v>40</v>
      </c>
      <c r="B197" s="274"/>
      <c r="C197" s="245" t="s">
        <v>48</v>
      </c>
      <c r="D197" s="246"/>
      <c r="E197" s="247"/>
    </row>
    <row r="198" spans="1:5" ht="13.5" customHeight="1" x14ac:dyDescent="0.25">
      <c r="A198" s="260"/>
      <c r="B198" s="275"/>
      <c r="C198" s="256" t="s">
        <v>158</v>
      </c>
      <c r="D198" s="256"/>
      <c r="E198" s="256"/>
    </row>
    <row r="199" spans="1:5" ht="14.25" customHeight="1" x14ac:dyDescent="0.25">
      <c r="A199" s="243"/>
      <c r="B199" s="276"/>
      <c r="C199" s="256"/>
      <c r="D199" s="256"/>
      <c r="E199" s="256"/>
    </row>
    <row r="200" spans="1:5" ht="14.25" customHeight="1" x14ac:dyDescent="0.25">
      <c r="A200" s="251">
        <v>1049</v>
      </c>
      <c r="B200" s="289" t="s">
        <v>174</v>
      </c>
      <c r="C200" s="277" t="s">
        <v>49</v>
      </c>
      <c r="D200" s="278"/>
      <c r="E200" s="279"/>
    </row>
    <row r="201" spans="1:5" ht="72" customHeight="1" x14ac:dyDescent="0.25">
      <c r="A201" s="288"/>
      <c r="B201" s="290"/>
      <c r="C201" s="280" t="s">
        <v>175</v>
      </c>
      <c r="D201" s="281"/>
      <c r="E201" s="282"/>
    </row>
    <row r="202" spans="1:5" ht="30.75" customHeight="1" x14ac:dyDescent="0.25">
      <c r="A202" s="238" t="s">
        <v>41</v>
      </c>
      <c r="B202" s="239"/>
      <c r="C202" s="172" t="s">
        <v>176</v>
      </c>
      <c r="D202" s="60"/>
      <c r="E202" s="61"/>
    </row>
    <row r="203" spans="1:5" ht="30.75" customHeight="1" x14ac:dyDescent="0.25">
      <c r="A203" s="169"/>
      <c r="B203" s="170"/>
      <c r="C203" s="172" t="s">
        <v>168</v>
      </c>
      <c r="D203" s="60"/>
      <c r="E203" s="61"/>
    </row>
    <row r="204" spans="1:5" ht="34.5" customHeight="1" x14ac:dyDescent="0.25">
      <c r="A204" s="238" t="s">
        <v>42</v>
      </c>
      <c r="B204" s="239"/>
      <c r="C204" s="172" t="s">
        <v>177</v>
      </c>
      <c r="D204" s="51"/>
      <c r="E204" s="50"/>
    </row>
    <row r="205" spans="1:5" ht="39.75" customHeight="1" x14ac:dyDescent="0.25">
      <c r="A205" s="238" t="s">
        <v>50</v>
      </c>
      <c r="B205" s="240"/>
      <c r="C205" s="283"/>
      <c r="D205" s="48" t="s">
        <v>43</v>
      </c>
      <c r="E205" s="58">
        <v>-53263.199999999997</v>
      </c>
    </row>
    <row r="206" spans="1:5" ht="13.5" customHeight="1" x14ac:dyDescent="0.25">
      <c r="A206" s="258" t="s">
        <v>51</v>
      </c>
      <c r="B206" s="259"/>
      <c r="C206" s="287"/>
      <c r="D206" s="49"/>
      <c r="E206" s="50"/>
    </row>
    <row r="207" spans="1:5" ht="43.5" customHeight="1" x14ac:dyDescent="0.25">
      <c r="A207" s="238" t="s">
        <v>52</v>
      </c>
      <c r="B207" s="240"/>
      <c r="C207" s="283"/>
      <c r="D207" s="49"/>
      <c r="E207" s="52"/>
    </row>
    <row r="208" spans="1:5" ht="31.5" customHeight="1" x14ac:dyDescent="0.25">
      <c r="A208" s="284" t="s">
        <v>45</v>
      </c>
      <c r="B208" s="285"/>
      <c r="C208" s="285"/>
      <c r="D208" s="285"/>
      <c r="E208" s="286"/>
    </row>
    <row r="209" spans="1:5" ht="28.5" customHeight="1" x14ac:dyDescent="0.25">
      <c r="A209" s="232" t="s">
        <v>46</v>
      </c>
      <c r="B209" s="233"/>
      <c r="C209" s="233"/>
      <c r="D209" s="233"/>
      <c r="E209" s="234"/>
    </row>
    <row r="210" spans="1:5" s="22" customFormat="1" ht="21.75" customHeight="1" x14ac:dyDescent="0.25">
      <c r="A210" s="229" t="s">
        <v>44</v>
      </c>
      <c r="B210" s="230"/>
      <c r="C210" s="230"/>
      <c r="D210" s="230"/>
      <c r="E210" s="231"/>
    </row>
    <row r="211" spans="1:5" s="22" customFormat="1" ht="49.5" customHeight="1" x14ac:dyDescent="0.25">
      <c r="A211" s="235" t="s">
        <v>47</v>
      </c>
      <c r="B211" s="236"/>
      <c r="C211" s="236"/>
      <c r="D211" s="236"/>
      <c r="E211" s="237"/>
    </row>
    <row r="212" spans="1:5" ht="18.75" customHeight="1" x14ac:dyDescent="0.25">
      <c r="A212" s="241" t="s">
        <v>40</v>
      </c>
      <c r="B212" s="274"/>
      <c r="C212" s="245" t="s">
        <v>48</v>
      </c>
      <c r="D212" s="246"/>
      <c r="E212" s="247"/>
    </row>
    <row r="213" spans="1:5" ht="13.5" customHeight="1" x14ac:dyDescent="0.25">
      <c r="A213" s="260"/>
      <c r="B213" s="275"/>
      <c r="C213" s="256" t="s">
        <v>158</v>
      </c>
      <c r="D213" s="256"/>
      <c r="E213" s="256"/>
    </row>
    <row r="214" spans="1:5" ht="14.25" customHeight="1" x14ac:dyDescent="0.25">
      <c r="A214" s="243"/>
      <c r="B214" s="276"/>
      <c r="C214" s="256"/>
      <c r="D214" s="256"/>
      <c r="E214" s="256"/>
    </row>
    <row r="215" spans="1:5" ht="14.25" customHeight="1" x14ac:dyDescent="0.25">
      <c r="A215" s="251">
        <v>1049</v>
      </c>
      <c r="B215" s="289" t="s">
        <v>170</v>
      </c>
      <c r="C215" s="277" t="s">
        <v>49</v>
      </c>
      <c r="D215" s="278"/>
      <c r="E215" s="279"/>
    </row>
    <row r="216" spans="1:5" ht="59.25" customHeight="1" x14ac:dyDescent="0.25">
      <c r="A216" s="288"/>
      <c r="B216" s="290"/>
      <c r="C216" s="280" t="s">
        <v>171</v>
      </c>
      <c r="D216" s="281"/>
      <c r="E216" s="282"/>
    </row>
    <row r="217" spans="1:5" ht="30.75" customHeight="1" x14ac:dyDescent="0.25">
      <c r="A217" s="238" t="s">
        <v>41</v>
      </c>
      <c r="B217" s="239"/>
      <c r="C217" s="172" t="s">
        <v>172</v>
      </c>
      <c r="D217" s="60"/>
      <c r="E217" s="61"/>
    </row>
    <row r="218" spans="1:5" ht="34.5" customHeight="1" x14ac:dyDescent="0.25">
      <c r="A218" s="238" t="s">
        <v>42</v>
      </c>
      <c r="B218" s="239"/>
      <c r="C218" s="172" t="s">
        <v>173</v>
      </c>
      <c r="D218" s="51"/>
      <c r="E218" s="50"/>
    </row>
    <row r="219" spans="1:5" ht="39.75" customHeight="1" x14ac:dyDescent="0.25">
      <c r="A219" s="238" t="s">
        <v>50</v>
      </c>
      <c r="B219" s="240"/>
      <c r="C219" s="283"/>
      <c r="D219" s="48" t="s">
        <v>43</v>
      </c>
      <c r="E219" s="58">
        <v>-152571.1</v>
      </c>
    </row>
    <row r="220" spans="1:5" ht="13.5" customHeight="1" x14ac:dyDescent="0.25">
      <c r="A220" s="258" t="s">
        <v>51</v>
      </c>
      <c r="B220" s="259"/>
      <c r="C220" s="287"/>
      <c r="D220" s="49"/>
      <c r="E220" s="50"/>
    </row>
    <row r="221" spans="1:5" ht="43.5" customHeight="1" x14ac:dyDescent="0.25">
      <c r="A221" s="238" t="s">
        <v>52</v>
      </c>
      <c r="B221" s="240"/>
      <c r="C221" s="283"/>
      <c r="D221" s="49"/>
      <c r="E221" s="52"/>
    </row>
    <row r="222" spans="1:5" ht="31.5" customHeight="1" x14ac:dyDescent="0.25">
      <c r="A222" s="284" t="s">
        <v>45</v>
      </c>
      <c r="B222" s="285"/>
      <c r="C222" s="285"/>
      <c r="D222" s="285"/>
      <c r="E222" s="286"/>
    </row>
    <row r="223" spans="1:5" ht="28.5" customHeight="1" x14ac:dyDescent="0.25">
      <c r="A223" s="232" t="s">
        <v>46</v>
      </c>
      <c r="B223" s="233"/>
      <c r="C223" s="233"/>
      <c r="D223" s="233"/>
      <c r="E223" s="234"/>
    </row>
    <row r="224" spans="1:5" s="22" customFormat="1" ht="21.75" customHeight="1" x14ac:dyDescent="0.25">
      <c r="A224" s="229" t="s">
        <v>44</v>
      </c>
      <c r="B224" s="230"/>
      <c r="C224" s="230"/>
      <c r="D224" s="230"/>
      <c r="E224" s="231"/>
    </row>
    <row r="225" spans="1:5" s="22" customFormat="1" ht="49.5" customHeight="1" x14ac:dyDescent="0.25">
      <c r="A225" s="235" t="s">
        <v>47</v>
      </c>
      <c r="B225" s="236"/>
      <c r="C225" s="236"/>
      <c r="D225" s="236"/>
      <c r="E225" s="237"/>
    </row>
    <row r="228" spans="1:5" x14ac:dyDescent="0.25">
      <c r="E228" s="176"/>
    </row>
  </sheetData>
  <mergeCells count="256">
    <mergeCell ref="C201:E201"/>
    <mergeCell ref="A202:B202"/>
    <mergeCell ref="A204:B204"/>
    <mergeCell ref="A221:C221"/>
    <mergeCell ref="A222:E222"/>
    <mergeCell ref="A223:E223"/>
    <mergeCell ref="A224:E224"/>
    <mergeCell ref="A225:E225"/>
    <mergeCell ref="A217:B217"/>
    <mergeCell ref="A218:B218"/>
    <mergeCell ref="A219:C219"/>
    <mergeCell ref="A220:C220"/>
    <mergeCell ref="A188:B188"/>
    <mergeCell ref="A212:B214"/>
    <mergeCell ref="C212:E212"/>
    <mergeCell ref="C213:E214"/>
    <mergeCell ref="A215:A216"/>
    <mergeCell ref="B215:B216"/>
    <mergeCell ref="C215:E215"/>
    <mergeCell ref="C216:E216"/>
    <mergeCell ref="A208:E208"/>
    <mergeCell ref="A209:E209"/>
    <mergeCell ref="A210:E210"/>
    <mergeCell ref="A211:E211"/>
    <mergeCell ref="A194:E194"/>
    <mergeCell ref="A195:E195"/>
    <mergeCell ref="A196:E196"/>
    <mergeCell ref="A205:C205"/>
    <mergeCell ref="A206:C206"/>
    <mergeCell ref="A207:C207"/>
    <mergeCell ref="A197:B199"/>
    <mergeCell ref="C197:E197"/>
    <mergeCell ref="C198:E199"/>
    <mergeCell ref="A200:A201"/>
    <mergeCell ref="B200:B201"/>
    <mergeCell ref="C200:E200"/>
    <mergeCell ref="A112:B114"/>
    <mergeCell ref="C112:E112"/>
    <mergeCell ref="C113:E113"/>
    <mergeCell ref="C114:E114"/>
    <mergeCell ref="A115:A116"/>
    <mergeCell ref="B115:B116"/>
    <mergeCell ref="C115:E115"/>
    <mergeCell ref="C116:E116"/>
    <mergeCell ref="A117:B117"/>
    <mergeCell ref="A118:B118"/>
    <mergeCell ref="A119:C119"/>
    <mergeCell ref="A120:C120"/>
    <mergeCell ref="A121:C121"/>
    <mergeCell ref="A189:B189"/>
    <mergeCell ref="A190:C190"/>
    <mergeCell ref="A191:C191"/>
    <mergeCell ref="A192:C192"/>
    <mergeCell ref="A193:E193"/>
    <mergeCell ref="A185:A186"/>
    <mergeCell ref="B185:B186"/>
    <mergeCell ref="C185:E185"/>
    <mergeCell ref="C186:E186"/>
    <mergeCell ref="A187:B187"/>
    <mergeCell ref="A178:E178"/>
    <mergeCell ref="A179:E179"/>
    <mergeCell ref="A180:E180"/>
    <mergeCell ref="A181:E181"/>
    <mergeCell ref="A182:B184"/>
    <mergeCell ref="C182:E182"/>
    <mergeCell ref="C183:E184"/>
    <mergeCell ref="A173:B173"/>
    <mergeCell ref="A174:B174"/>
    <mergeCell ref="A175:C175"/>
    <mergeCell ref="A176:C176"/>
    <mergeCell ref="A177:C177"/>
    <mergeCell ref="A168:B170"/>
    <mergeCell ref="C168:E168"/>
    <mergeCell ref="C169:E170"/>
    <mergeCell ref="A171:A172"/>
    <mergeCell ref="B171:B172"/>
    <mergeCell ref="C171:E171"/>
    <mergeCell ref="C172:E172"/>
    <mergeCell ref="A165:E165"/>
    <mergeCell ref="A166:E166"/>
    <mergeCell ref="A167:E167"/>
    <mergeCell ref="A160:B160"/>
    <mergeCell ref="A161:C161"/>
    <mergeCell ref="A162:C162"/>
    <mergeCell ref="A163:C163"/>
    <mergeCell ref="A164:E164"/>
    <mergeCell ref="A157:A158"/>
    <mergeCell ref="B157:B158"/>
    <mergeCell ref="C157:E157"/>
    <mergeCell ref="C158:E158"/>
    <mergeCell ref="A159:B159"/>
    <mergeCell ref="A111:E111"/>
    <mergeCell ref="C141:E142"/>
    <mergeCell ref="A154:B156"/>
    <mergeCell ref="C154:E154"/>
    <mergeCell ref="C155:E156"/>
    <mergeCell ref="A122:E122"/>
    <mergeCell ref="A123:E123"/>
    <mergeCell ref="A124:E124"/>
    <mergeCell ref="A125:E125"/>
    <mergeCell ref="C143:E143"/>
    <mergeCell ref="C144:E144"/>
    <mergeCell ref="A149:C149"/>
    <mergeCell ref="A150:E150"/>
    <mergeCell ref="A135:C135"/>
    <mergeCell ref="A145:B145"/>
    <mergeCell ref="A146:B146"/>
    <mergeCell ref="A147:C147"/>
    <mergeCell ref="A148:C148"/>
    <mergeCell ref="A140:B142"/>
    <mergeCell ref="C140:E140"/>
    <mergeCell ref="A143:A144"/>
    <mergeCell ref="B143:B144"/>
    <mergeCell ref="A151:E151"/>
    <mergeCell ref="A152:E152"/>
    <mergeCell ref="A105:E105"/>
    <mergeCell ref="A106:E106"/>
    <mergeCell ref="A107:D107"/>
    <mergeCell ref="A108:E108"/>
    <mergeCell ref="A109:E109"/>
    <mergeCell ref="A100:B100"/>
    <mergeCell ref="A101:B101"/>
    <mergeCell ref="A102:C102"/>
    <mergeCell ref="A103:E103"/>
    <mergeCell ref="A104:E104"/>
    <mergeCell ref="A97:A98"/>
    <mergeCell ref="B97:B98"/>
    <mergeCell ref="C97:E97"/>
    <mergeCell ref="C98:E98"/>
    <mergeCell ref="A99:B99"/>
    <mergeCell ref="A91:E91"/>
    <mergeCell ref="A92:E92"/>
    <mergeCell ref="A93:D93"/>
    <mergeCell ref="A94:E94"/>
    <mergeCell ref="A95:B96"/>
    <mergeCell ref="C95:E95"/>
    <mergeCell ref="C96:E96"/>
    <mergeCell ref="A86:B86"/>
    <mergeCell ref="A87:B87"/>
    <mergeCell ref="A88:C88"/>
    <mergeCell ref="A89:E89"/>
    <mergeCell ref="A90:E90"/>
    <mergeCell ref="A83:A84"/>
    <mergeCell ref="B83:B84"/>
    <mergeCell ref="C83:E83"/>
    <mergeCell ref="C84:E84"/>
    <mergeCell ref="A85:B85"/>
    <mergeCell ref="C67:E67"/>
    <mergeCell ref="C68:E68"/>
    <mergeCell ref="A65:D65"/>
    <mergeCell ref="A66:E66"/>
    <mergeCell ref="A77:E77"/>
    <mergeCell ref="A78:E78"/>
    <mergeCell ref="A79:D79"/>
    <mergeCell ref="A80:E80"/>
    <mergeCell ref="A81:B82"/>
    <mergeCell ref="C81:E81"/>
    <mergeCell ref="C82:E82"/>
    <mergeCell ref="A72:B72"/>
    <mergeCell ref="A73:B73"/>
    <mergeCell ref="A74:C74"/>
    <mergeCell ref="A75:E75"/>
    <mergeCell ref="A76:E76"/>
    <mergeCell ref="A6:E6"/>
    <mergeCell ref="A19:E19"/>
    <mergeCell ref="A20:E20"/>
    <mergeCell ref="A21:E21"/>
    <mergeCell ref="A7:E7"/>
    <mergeCell ref="A8:E8"/>
    <mergeCell ref="A9:E9"/>
    <mergeCell ref="A15:B15"/>
    <mergeCell ref="A16:B16"/>
    <mergeCell ref="A18:C18"/>
    <mergeCell ref="A11:B12"/>
    <mergeCell ref="C11:E11"/>
    <mergeCell ref="C12:E12"/>
    <mergeCell ref="A13:A14"/>
    <mergeCell ref="B13:B14"/>
    <mergeCell ref="C13:E13"/>
    <mergeCell ref="C14:E14"/>
    <mergeCell ref="A17:B17"/>
    <mergeCell ref="C54:E54"/>
    <mergeCell ref="A55:A56"/>
    <mergeCell ref="B55:B56"/>
    <mergeCell ref="C55:E55"/>
    <mergeCell ref="C56:E56"/>
    <mergeCell ref="A57:B57"/>
    <mergeCell ref="A58:B58"/>
    <mergeCell ref="A59:B59"/>
    <mergeCell ref="A126:B128"/>
    <mergeCell ref="C126:E126"/>
    <mergeCell ref="C127:E127"/>
    <mergeCell ref="A60:C60"/>
    <mergeCell ref="A61:E61"/>
    <mergeCell ref="A62:E62"/>
    <mergeCell ref="A63:E63"/>
    <mergeCell ref="A64:E64"/>
    <mergeCell ref="A53:B54"/>
    <mergeCell ref="C53:E53"/>
    <mergeCell ref="A69:A70"/>
    <mergeCell ref="B69:B70"/>
    <mergeCell ref="C69:E69"/>
    <mergeCell ref="C70:E70"/>
    <mergeCell ref="A71:B71"/>
    <mergeCell ref="A67:B68"/>
    <mergeCell ref="A153:E153"/>
    <mergeCell ref="C128:E128"/>
    <mergeCell ref="A129:A130"/>
    <mergeCell ref="B129:B130"/>
    <mergeCell ref="C129:E129"/>
    <mergeCell ref="C130:E130"/>
    <mergeCell ref="A136:E136"/>
    <mergeCell ref="A137:E137"/>
    <mergeCell ref="A138:E138"/>
    <mergeCell ref="A139:E139"/>
    <mergeCell ref="A131:B131"/>
    <mergeCell ref="A132:B132"/>
    <mergeCell ref="A133:C133"/>
    <mergeCell ref="A134:C134"/>
    <mergeCell ref="A22:E22"/>
    <mergeCell ref="A23:D23"/>
    <mergeCell ref="A24:E24"/>
    <mergeCell ref="A25:B26"/>
    <mergeCell ref="C25:E25"/>
    <mergeCell ref="C26:E26"/>
    <mergeCell ref="A27:A28"/>
    <mergeCell ref="B27:B28"/>
    <mergeCell ref="C27:E27"/>
    <mergeCell ref="C28:E28"/>
    <mergeCell ref="A29:B29"/>
    <mergeCell ref="A30:B30"/>
    <mergeCell ref="A31:B31"/>
    <mergeCell ref="A32:C32"/>
    <mergeCell ref="A33:E33"/>
    <mergeCell ref="A34:E34"/>
    <mergeCell ref="A35:E35"/>
    <mergeCell ref="A36:E36"/>
    <mergeCell ref="A37:D37"/>
    <mergeCell ref="A38:E38"/>
    <mergeCell ref="A39:B40"/>
    <mergeCell ref="C39:E39"/>
    <mergeCell ref="C40:E40"/>
    <mergeCell ref="A41:A42"/>
    <mergeCell ref="B41:B42"/>
    <mergeCell ref="C41:E41"/>
    <mergeCell ref="C42:E42"/>
    <mergeCell ref="A43:B43"/>
    <mergeCell ref="A49:E49"/>
    <mergeCell ref="A50:E50"/>
    <mergeCell ref="A51:D51"/>
    <mergeCell ref="A52:E52"/>
    <mergeCell ref="A44:B44"/>
    <mergeCell ref="A45:B45"/>
    <mergeCell ref="A46:C46"/>
    <mergeCell ref="A47:E47"/>
    <mergeCell ref="A48:E48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92"/>
  <sheetViews>
    <sheetView view="pageBreakPreview" topLeftCell="A13" zoomScale="91" zoomScaleNormal="100" zoomScaleSheetLayoutView="91" workbookViewId="0">
      <selection activeCell="A6" sqref="A6:E6"/>
    </sheetView>
  </sheetViews>
  <sheetFormatPr defaultRowHeight="15" x14ac:dyDescent="0.25"/>
  <cols>
    <col min="1" max="1" width="8.42578125" style="47" customWidth="1"/>
    <col min="2" max="2" width="11.28515625" style="67" customWidth="1"/>
    <col min="3" max="3" width="17.28515625" style="47" customWidth="1"/>
    <col min="4" max="4" width="45.7109375" style="47" customWidth="1"/>
    <col min="5" max="5" width="26.85546875" style="47" customWidth="1"/>
    <col min="6" max="24" width="9.140625" style="27" customWidth="1"/>
    <col min="25" max="237" width="9.140625" style="27"/>
    <col min="238" max="238" width="8.42578125" style="27" customWidth="1"/>
    <col min="239" max="239" width="11.28515625" style="27" customWidth="1"/>
    <col min="240" max="240" width="16.28515625" style="27" bestFit="1" customWidth="1"/>
    <col min="241" max="241" width="97.42578125" style="27" customWidth="1"/>
    <col min="242" max="242" width="26.85546875" style="27" customWidth="1"/>
    <col min="243" max="261" width="9.140625" style="27" hidden="1" customWidth="1"/>
    <col min="262" max="493" width="9.140625" style="27"/>
    <col min="494" max="494" width="8.42578125" style="27" customWidth="1"/>
    <col min="495" max="495" width="11.28515625" style="27" customWidth="1"/>
    <col min="496" max="496" width="16.28515625" style="27" bestFit="1" customWidth="1"/>
    <col min="497" max="497" width="97.42578125" style="27" customWidth="1"/>
    <col min="498" max="498" width="26.85546875" style="27" customWidth="1"/>
    <col min="499" max="517" width="0" style="27" hidden="1" customWidth="1"/>
    <col min="518" max="749" width="9.140625" style="27"/>
    <col min="750" max="750" width="8.42578125" style="27" customWidth="1"/>
    <col min="751" max="751" width="11.28515625" style="27" customWidth="1"/>
    <col min="752" max="752" width="16.28515625" style="27" bestFit="1" customWidth="1"/>
    <col min="753" max="753" width="97.42578125" style="27" customWidth="1"/>
    <col min="754" max="754" width="26.85546875" style="27" customWidth="1"/>
    <col min="755" max="773" width="0" style="27" hidden="1" customWidth="1"/>
    <col min="774" max="1005" width="9.140625" style="27"/>
    <col min="1006" max="1006" width="8.42578125" style="27" customWidth="1"/>
    <col min="1007" max="1007" width="11.28515625" style="27" customWidth="1"/>
    <col min="1008" max="1008" width="16.28515625" style="27" bestFit="1" customWidth="1"/>
    <col min="1009" max="1009" width="97.42578125" style="27" customWidth="1"/>
    <col min="1010" max="1010" width="26.85546875" style="27" customWidth="1"/>
    <col min="1011" max="1029" width="0" style="27" hidden="1" customWidth="1"/>
    <col min="1030" max="1261" width="9.140625" style="27"/>
    <col min="1262" max="1262" width="8.42578125" style="27" customWidth="1"/>
    <col min="1263" max="1263" width="11.28515625" style="27" customWidth="1"/>
    <col min="1264" max="1264" width="16.28515625" style="27" bestFit="1" customWidth="1"/>
    <col min="1265" max="1265" width="97.42578125" style="27" customWidth="1"/>
    <col min="1266" max="1266" width="26.85546875" style="27" customWidth="1"/>
    <col min="1267" max="1285" width="0" style="27" hidden="1" customWidth="1"/>
    <col min="1286" max="1517" width="9.140625" style="27"/>
    <col min="1518" max="1518" width="8.42578125" style="27" customWidth="1"/>
    <col min="1519" max="1519" width="11.28515625" style="27" customWidth="1"/>
    <col min="1520" max="1520" width="16.28515625" style="27" bestFit="1" customWidth="1"/>
    <col min="1521" max="1521" width="97.42578125" style="27" customWidth="1"/>
    <col min="1522" max="1522" width="26.85546875" style="27" customWidth="1"/>
    <col min="1523" max="1541" width="0" style="27" hidden="1" customWidth="1"/>
    <col min="1542" max="1773" width="9.140625" style="27"/>
    <col min="1774" max="1774" width="8.42578125" style="27" customWidth="1"/>
    <col min="1775" max="1775" width="11.28515625" style="27" customWidth="1"/>
    <col min="1776" max="1776" width="16.28515625" style="27" bestFit="1" customWidth="1"/>
    <col min="1777" max="1777" width="97.42578125" style="27" customWidth="1"/>
    <col min="1778" max="1778" width="26.85546875" style="27" customWidth="1"/>
    <col min="1779" max="1797" width="0" style="27" hidden="1" customWidth="1"/>
    <col min="1798" max="2029" width="9.140625" style="27"/>
    <col min="2030" max="2030" width="8.42578125" style="27" customWidth="1"/>
    <col min="2031" max="2031" width="11.28515625" style="27" customWidth="1"/>
    <col min="2032" max="2032" width="16.28515625" style="27" bestFit="1" customWidth="1"/>
    <col min="2033" max="2033" width="97.42578125" style="27" customWidth="1"/>
    <col min="2034" max="2034" width="26.85546875" style="27" customWidth="1"/>
    <col min="2035" max="2053" width="0" style="27" hidden="1" customWidth="1"/>
    <col min="2054" max="2285" width="9.140625" style="27"/>
    <col min="2286" max="2286" width="8.42578125" style="27" customWidth="1"/>
    <col min="2287" max="2287" width="11.28515625" style="27" customWidth="1"/>
    <col min="2288" max="2288" width="16.28515625" style="27" bestFit="1" customWidth="1"/>
    <col min="2289" max="2289" width="97.42578125" style="27" customWidth="1"/>
    <col min="2290" max="2290" width="26.85546875" style="27" customWidth="1"/>
    <col min="2291" max="2309" width="0" style="27" hidden="1" customWidth="1"/>
    <col min="2310" max="2541" width="9.140625" style="27"/>
    <col min="2542" max="2542" width="8.42578125" style="27" customWidth="1"/>
    <col min="2543" max="2543" width="11.28515625" style="27" customWidth="1"/>
    <col min="2544" max="2544" width="16.28515625" style="27" bestFit="1" customWidth="1"/>
    <col min="2545" max="2545" width="97.42578125" style="27" customWidth="1"/>
    <col min="2546" max="2546" width="26.85546875" style="27" customWidth="1"/>
    <col min="2547" max="2565" width="0" style="27" hidden="1" customWidth="1"/>
    <col min="2566" max="2797" width="9.140625" style="27"/>
    <col min="2798" max="2798" width="8.42578125" style="27" customWidth="1"/>
    <col min="2799" max="2799" width="11.28515625" style="27" customWidth="1"/>
    <col min="2800" max="2800" width="16.28515625" style="27" bestFit="1" customWidth="1"/>
    <col min="2801" max="2801" width="97.42578125" style="27" customWidth="1"/>
    <col min="2802" max="2802" width="26.85546875" style="27" customWidth="1"/>
    <col min="2803" max="2821" width="0" style="27" hidden="1" customWidth="1"/>
    <col min="2822" max="3053" width="9.140625" style="27"/>
    <col min="3054" max="3054" width="8.42578125" style="27" customWidth="1"/>
    <col min="3055" max="3055" width="11.28515625" style="27" customWidth="1"/>
    <col min="3056" max="3056" width="16.28515625" style="27" bestFit="1" customWidth="1"/>
    <col min="3057" max="3057" width="97.42578125" style="27" customWidth="1"/>
    <col min="3058" max="3058" width="26.85546875" style="27" customWidth="1"/>
    <col min="3059" max="3077" width="0" style="27" hidden="1" customWidth="1"/>
    <col min="3078" max="3309" width="9.140625" style="27"/>
    <col min="3310" max="3310" width="8.42578125" style="27" customWidth="1"/>
    <col min="3311" max="3311" width="11.28515625" style="27" customWidth="1"/>
    <col min="3312" max="3312" width="16.28515625" style="27" bestFit="1" customWidth="1"/>
    <col min="3313" max="3313" width="97.42578125" style="27" customWidth="1"/>
    <col min="3314" max="3314" width="26.85546875" style="27" customWidth="1"/>
    <col min="3315" max="3333" width="0" style="27" hidden="1" customWidth="1"/>
    <col min="3334" max="3565" width="9.140625" style="27"/>
    <col min="3566" max="3566" width="8.42578125" style="27" customWidth="1"/>
    <col min="3567" max="3567" width="11.28515625" style="27" customWidth="1"/>
    <col min="3568" max="3568" width="16.28515625" style="27" bestFit="1" customWidth="1"/>
    <col min="3569" max="3569" width="97.42578125" style="27" customWidth="1"/>
    <col min="3570" max="3570" width="26.85546875" style="27" customWidth="1"/>
    <col min="3571" max="3589" width="0" style="27" hidden="1" customWidth="1"/>
    <col min="3590" max="3821" width="9.140625" style="27"/>
    <col min="3822" max="3822" width="8.42578125" style="27" customWidth="1"/>
    <col min="3823" max="3823" width="11.28515625" style="27" customWidth="1"/>
    <col min="3824" max="3824" width="16.28515625" style="27" bestFit="1" customWidth="1"/>
    <col min="3825" max="3825" width="97.42578125" style="27" customWidth="1"/>
    <col min="3826" max="3826" width="26.85546875" style="27" customWidth="1"/>
    <col min="3827" max="3845" width="0" style="27" hidden="1" customWidth="1"/>
    <col min="3846" max="4077" width="9.140625" style="27"/>
    <col min="4078" max="4078" width="8.42578125" style="27" customWidth="1"/>
    <col min="4079" max="4079" width="11.28515625" style="27" customWidth="1"/>
    <col min="4080" max="4080" width="16.28515625" style="27" bestFit="1" customWidth="1"/>
    <col min="4081" max="4081" width="97.42578125" style="27" customWidth="1"/>
    <col min="4082" max="4082" width="26.85546875" style="27" customWidth="1"/>
    <col min="4083" max="4101" width="0" style="27" hidden="1" customWidth="1"/>
    <col min="4102" max="4333" width="9.140625" style="27"/>
    <col min="4334" max="4334" width="8.42578125" style="27" customWidth="1"/>
    <col min="4335" max="4335" width="11.28515625" style="27" customWidth="1"/>
    <col min="4336" max="4336" width="16.28515625" style="27" bestFit="1" customWidth="1"/>
    <col min="4337" max="4337" width="97.42578125" style="27" customWidth="1"/>
    <col min="4338" max="4338" width="26.85546875" style="27" customWidth="1"/>
    <col min="4339" max="4357" width="0" style="27" hidden="1" customWidth="1"/>
    <col min="4358" max="4589" width="9.140625" style="27"/>
    <col min="4590" max="4590" width="8.42578125" style="27" customWidth="1"/>
    <col min="4591" max="4591" width="11.28515625" style="27" customWidth="1"/>
    <col min="4592" max="4592" width="16.28515625" style="27" bestFit="1" customWidth="1"/>
    <col min="4593" max="4593" width="97.42578125" style="27" customWidth="1"/>
    <col min="4594" max="4594" width="26.85546875" style="27" customWidth="1"/>
    <col min="4595" max="4613" width="0" style="27" hidden="1" customWidth="1"/>
    <col min="4614" max="4845" width="9.140625" style="27"/>
    <col min="4846" max="4846" width="8.42578125" style="27" customWidth="1"/>
    <col min="4847" max="4847" width="11.28515625" style="27" customWidth="1"/>
    <col min="4848" max="4848" width="16.28515625" style="27" bestFit="1" customWidth="1"/>
    <col min="4849" max="4849" width="97.42578125" style="27" customWidth="1"/>
    <col min="4850" max="4850" width="26.85546875" style="27" customWidth="1"/>
    <col min="4851" max="4869" width="0" style="27" hidden="1" customWidth="1"/>
    <col min="4870" max="5101" width="9.140625" style="27"/>
    <col min="5102" max="5102" width="8.42578125" style="27" customWidth="1"/>
    <col min="5103" max="5103" width="11.28515625" style="27" customWidth="1"/>
    <col min="5104" max="5104" width="16.28515625" style="27" bestFit="1" customWidth="1"/>
    <col min="5105" max="5105" width="97.42578125" style="27" customWidth="1"/>
    <col min="5106" max="5106" width="26.85546875" style="27" customWidth="1"/>
    <col min="5107" max="5125" width="0" style="27" hidden="1" customWidth="1"/>
    <col min="5126" max="5357" width="9.140625" style="27"/>
    <col min="5358" max="5358" width="8.42578125" style="27" customWidth="1"/>
    <col min="5359" max="5359" width="11.28515625" style="27" customWidth="1"/>
    <col min="5360" max="5360" width="16.28515625" style="27" bestFit="1" customWidth="1"/>
    <col min="5361" max="5361" width="97.42578125" style="27" customWidth="1"/>
    <col min="5362" max="5362" width="26.85546875" style="27" customWidth="1"/>
    <col min="5363" max="5381" width="0" style="27" hidden="1" customWidth="1"/>
    <col min="5382" max="5613" width="9.140625" style="27"/>
    <col min="5614" max="5614" width="8.42578125" style="27" customWidth="1"/>
    <col min="5615" max="5615" width="11.28515625" style="27" customWidth="1"/>
    <col min="5616" max="5616" width="16.28515625" style="27" bestFit="1" customWidth="1"/>
    <col min="5617" max="5617" width="97.42578125" style="27" customWidth="1"/>
    <col min="5618" max="5618" width="26.85546875" style="27" customWidth="1"/>
    <col min="5619" max="5637" width="0" style="27" hidden="1" customWidth="1"/>
    <col min="5638" max="5869" width="9.140625" style="27"/>
    <col min="5870" max="5870" width="8.42578125" style="27" customWidth="1"/>
    <col min="5871" max="5871" width="11.28515625" style="27" customWidth="1"/>
    <col min="5872" max="5872" width="16.28515625" style="27" bestFit="1" customWidth="1"/>
    <col min="5873" max="5873" width="97.42578125" style="27" customWidth="1"/>
    <col min="5874" max="5874" width="26.85546875" style="27" customWidth="1"/>
    <col min="5875" max="5893" width="0" style="27" hidden="1" customWidth="1"/>
    <col min="5894" max="6125" width="9.140625" style="27"/>
    <col min="6126" max="6126" width="8.42578125" style="27" customWidth="1"/>
    <col min="6127" max="6127" width="11.28515625" style="27" customWidth="1"/>
    <col min="6128" max="6128" width="16.28515625" style="27" bestFit="1" customWidth="1"/>
    <col min="6129" max="6129" width="97.42578125" style="27" customWidth="1"/>
    <col min="6130" max="6130" width="26.85546875" style="27" customWidth="1"/>
    <col min="6131" max="6149" width="0" style="27" hidden="1" customWidth="1"/>
    <col min="6150" max="6381" width="9.140625" style="27"/>
    <col min="6382" max="6382" width="8.42578125" style="27" customWidth="1"/>
    <col min="6383" max="6383" width="11.28515625" style="27" customWidth="1"/>
    <col min="6384" max="6384" width="16.28515625" style="27" bestFit="1" customWidth="1"/>
    <col min="6385" max="6385" width="97.42578125" style="27" customWidth="1"/>
    <col min="6386" max="6386" width="26.85546875" style="27" customWidth="1"/>
    <col min="6387" max="6405" width="0" style="27" hidden="1" customWidth="1"/>
    <col min="6406" max="6637" width="9.140625" style="27"/>
    <col min="6638" max="6638" width="8.42578125" style="27" customWidth="1"/>
    <col min="6639" max="6639" width="11.28515625" style="27" customWidth="1"/>
    <col min="6640" max="6640" width="16.28515625" style="27" bestFit="1" customWidth="1"/>
    <col min="6641" max="6641" width="97.42578125" style="27" customWidth="1"/>
    <col min="6642" max="6642" width="26.85546875" style="27" customWidth="1"/>
    <col min="6643" max="6661" width="0" style="27" hidden="1" customWidth="1"/>
    <col min="6662" max="6893" width="9.140625" style="27"/>
    <col min="6894" max="6894" width="8.42578125" style="27" customWidth="1"/>
    <col min="6895" max="6895" width="11.28515625" style="27" customWidth="1"/>
    <col min="6896" max="6896" width="16.28515625" style="27" bestFit="1" customWidth="1"/>
    <col min="6897" max="6897" width="97.42578125" style="27" customWidth="1"/>
    <col min="6898" max="6898" width="26.85546875" style="27" customWidth="1"/>
    <col min="6899" max="6917" width="0" style="27" hidden="1" customWidth="1"/>
    <col min="6918" max="7149" width="9.140625" style="27"/>
    <col min="7150" max="7150" width="8.42578125" style="27" customWidth="1"/>
    <col min="7151" max="7151" width="11.28515625" style="27" customWidth="1"/>
    <col min="7152" max="7152" width="16.28515625" style="27" bestFit="1" customWidth="1"/>
    <col min="7153" max="7153" width="97.42578125" style="27" customWidth="1"/>
    <col min="7154" max="7154" width="26.85546875" style="27" customWidth="1"/>
    <col min="7155" max="7173" width="0" style="27" hidden="1" customWidth="1"/>
    <col min="7174" max="7405" width="9.140625" style="27"/>
    <col min="7406" max="7406" width="8.42578125" style="27" customWidth="1"/>
    <col min="7407" max="7407" width="11.28515625" style="27" customWidth="1"/>
    <col min="7408" max="7408" width="16.28515625" style="27" bestFit="1" customWidth="1"/>
    <col min="7409" max="7409" width="97.42578125" style="27" customWidth="1"/>
    <col min="7410" max="7410" width="26.85546875" style="27" customWidth="1"/>
    <col min="7411" max="7429" width="0" style="27" hidden="1" customWidth="1"/>
    <col min="7430" max="7661" width="9.140625" style="27"/>
    <col min="7662" max="7662" width="8.42578125" style="27" customWidth="1"/>
    <col min="7663" max="7663" width="11.28515625" style="27" customWidth="1"/>
    <col min="7664" max="7664" width="16.28515625" style="27" bestFit="1" customWidth="1"/>
    <col min="7665" max="7665" width="97.42578125" style="27" customWidth="1"/>
    <col min="7666" max="7666" width="26.85546875" style="27" customWidth="1"/>
    <col min="7667" max="7685" width="0" style="27" hidden="1" customWidth="1"/>
    <col min="7686" max="7917" width="9.140625" style="27"/>
    <col min="7918" max="7918" width="8.42578125" style="27" customWidth="1"/>
    <col min="7919" max="7919" width="11.28515625" style="27" customWidth="1"/>
    <col min="7920" max="7920" width="16.28515625" style="27" bestFit="1" customWidth="1"/>
    <col min="7921" max="7921" width="97.42578125" style="27" customWidth="1"/>
    <col min="7922" max="7922" width="26.85546875" style="27" customWidth="1"/>
    <col min="7923" max="7941" width="0" style="27" hidden="1" customWidth="1"/>
    <col min="7942" max="8173" width="9.140625" style="27"/>
    <col min="8174" max="8174" width="8.42578125" style="27" customWidth="1"/>
    <col min="8175" max="8175" width="11.28515625" style="27" customWidth="1"/>
    <col min="8176" max="8176" width="16.28515625" style="27" bestFit="1" customWidth="1"/>
    <col min="8177" max="8177" width="97.42578125" style="27" customWidth="1"/>
    <col min="8178" max="8178" width="26.85546875" style="27" customWidth="1"/>
    <col min="8179" max="8197" width="0" style="27" hidden="1" customWidth="1"/>
    <col min="8198" max="8429" width="9.140625" style="27"/>
    <col min="8430" max="8430" width="8.42578125" style="27" customWidth="1"/>
    <col min="8431" max="8431" width="11.28515625" style="27" customWidth="1"/>
    <col min="8432" max="8432" width="16.28515625" style="27" bestFit="1" customWidth="1"/>
    <col min="8433" max="8433" width="97.42578125" style="27" customWidth="1"/>
    <col min="8434" max="8434" width="26.85546875" style="27" customWidth="1"/>
    <col min="8435" max="8453" width="0" style="27" hidden="1" customWidth="1"/>
    <col min="8454" max="8685" width="9.140625" style="27"/>
    <col min="8686" max="8686" width="8.42578125" style="27" customWidth="1"/>
    <col min="8687" max="8687" width="11.28515625" style="27" customWidth="1"/>
    <col min="8688" max="8688" width="16.28515625" style="27" bestFit="1" customWidth="1"/>
    <col min="8689" max="8689" width="97.42578125" style="27" customWidth="1"/>
    <col min="8690" max="8690" width="26.85546875" style="27" customWidth="1"/>
    <col min="8691" max="8709" width="0" style="27" hidden="1" customWidth="1"/>
    <col min="8710" max="8941" width="9.140625" style="27"/>
    <col min="8942" max="8942" width="8.42578125" style="27" customWidth="1"/>
    <col min="8943" max="8943" width="11.28515625" style="27" customWidth="1"/>
    <col min="8944" max="8944" width="16.28515625" style="27" bestFit="1" customWidth="1"/>
    <col min="8945" max="8945" width="97.42578125" style="27" customWidth="1"/>
    <col min="8946" max="8946" width="26.85546875" style="27" customWidth="1"/>
    <col min="8947" max="8965" width="0" style="27" hidden="1" customWidth="1"/>
    <col min="8966" max="9197" width="9.140625" style="27"/>
    <col min="9198" max="9198" width="8.42578125" style="27" customWidth="1"/>
    <col min="9199" max="9199" width="11.28515625" style="27" customWidth="1"/>
    <col min="9200" max="9200" width="16.28515625" style="27" bestFit="1" customWidth="1"/>
    <col min="9201" max="9201" width="97.42578125" style="27" customWidth="1"/>
    <col min="9202" max="9202" width="26.85546875" style="27" customWidth="1"/>
    <col min="9203" max="9221" width="0" style="27" hidden="1" customWidth="1"/>
    <col min="9222" max="9453" width="9.140625" style="27"/>
    <col min="9454" max="9454" width="8.42578125" style="27" customWidth="1"/>
    <col min="9455" max="9455" width="11.28515625" style="27" customWidth="1"/>
    <col min="9456" max="9456" width="16.28515625" style="27" bestFit="1" customWidth="1"/>
    <col min="9457" max="9457" width="97.42578125" style="27" customWidth="1"/>
    <col min="9458" max="9458" width="26.85546875" style="27" customWidth="1"/>
    <col min="9459" max="9477" width="0" style="27" hidden="1" customWidth="1"/>
    <col min="9478" max="9709" width="9.140625" style="27"/>
    <col min="9710" max="9710" width="8.42578125" style="27" customWidth="1"/>
    <col min="9711" max="9711" width="11.28515625" style="27" customWidth="1"/>
    <col min="9712" max="9712" width="16.28515625" style="27" bestFit="1" customWidth="1"/>
    <col min="9713" max="9713" width="97.42578125" style="27" customWidth="1"/>
    <col min="9714" max="9714" width="26.85546875" style="27" customWidth="1"/>
    <col min="9715" max="9733" width="0" style="27" hidden="1" customWidth="1"/>
    <col min="9734" max="9965" width="9.140625" style="27"/>
    <col min="9966" max="9966" width="8.42578125" style="27" customWidth="1"/>
    <col min="9967" max="9967" width="11.28515625" style="27" customWidth="1"/>
    <col min="9968" max="9968" width="16.28515625" style="27" bestFit="1" customWidth="1"/>
    <col min="9969" max="9969" width="97.42578125" style="27" customWidth="1"/>
    <col min="9970" max="9970" width="26.85546875" style="27" customWidth="1"/>
    <col min="9971" max="9989" width="0" style="27" hidden="1" customWidth="1"/>
    <col min="9990" max="10221" width="9.140625" style="27"/>
    <col min="10222" max="10222" width="8.42578125" style="27" customWidth="1"/>
    <col min="10223" max="10223" width="11.28515625" style="27" customWidth="1"/>
    <col min="10224" max="10224" width="16.28515625" style="27" bestFit="1" customWidth="1"/>
    <col min="10225" max="10225" width="97.42578125" style="27" customWidth="1"/>
    <col min="10226" max="10226" width="26.85546875" style="27" customWidth="1"/>
    <col min="10227" max="10245" width="0" style="27" hidden="1" customWidth="1"/>
    <col min="10246" max="10477" width="9.140625" style="27"/>
    <col min="10478" max="10478" width="8.42578125" style="27" customWidth="1"/>
    <col min="10479" max="10479" width="11.28515625" style="27" customWidth="1"/>
    <col min="10480" max="10480" width="16.28515625" style="27" bestFit="1" customWidth="1"/>
    <col min="10481" max="10481" width="97.42578125" style="27" customWidth="1"/>
    <col min="10482" max="10482" width="26.85546875" style="27" customWidth="1"/>
    <col min="10483" max="10501" width="0" style="27" hidden="1" customWidth="1"/>
    <col min="10502" max="10733" width="9.140625" style="27"/>
    <col min="10734" max="10734" width="8.42578125" style="27" customWidth="1"/>
    <col min="10735" max="10735" width="11.28515625" style="27" customWidth="1"/>
    <col min="10736" max="10736" width="16.28515625" style="27" bestFit="1" customWidth="1"/>
    <col min="10737" max="10737" width="97.42578125" style="27" customWidth="1"/>
    <col min="10738" max="10738" width="26.85546875" style="27" customWidth="1"/>
    <col min="10739" max="10757" width="0" style="27" hidden="1" customWidth="1"/>
    <col min="10758" max="10989" width="9.140625" style="27"/>
    <col min="10990" max="10990" width="8.42578125" style="27" customWidth="1"/>
    <col min="10991" max="10991" width="11.28515625" style="27" customWidth="1"/>
    <col min="10992" max="10992" width="16.28515625" style="27" bestFit="1" customWidth="1"/>
    <col min="10993" max="10993" width="97.42578125" style="27" customWidth="1"/>
    <col min="10994" max="10994" width="26.85546875" style="27" customWidth="1"/>
    <col min="10995" max="11013" width="0" style="27" hidden="1" customWidth="1"/>
    <col min="11014" max="11245" width="9.140625" style="27"/>
    <col min="11246" max="11246" width="8.42578125" style="27" customWidth="1"/>
    <col min="11247" max="11247" width="11.28515625" style="27" customWidth="1"/>
    <col min="11248" max="11248" width="16.28515625" style="27" bestFit="1" customWidth="1"/>
    <col min="11249" max="11249" width="97.42578125" style="27" customWidth="1"/>
    <col min="11250" max="11250" width="26.85546875" style="27" customWidth="1"/>
    <col min="11251" max="11269" width="0" style="27" hidden="1" customWidth="1"/>
    <col min="11270" max="11501" width="9.140625" style="27"/>
    <col min="11502" max="11502" width="8.42578125" style="27" customWidth="1"/>
    <col min="11503" max="11503" width="11.28515625" style="27" customWidth="1"/>
    <col min="11504" max="11504" width="16.28515625" style="27" bestFit="1" customWidth="1"/>
    <col min="11505" max="11505" width="97.42578125" style="27" customWidth="1"/>
    <col min="11506" max="11506" width="26.85546875" style="27" customWidth="1"/>
    <col min="11507" max="11525" width="0" style="27" hidden="1" customWidth="1"/>
    <col min="11526" max="11757" width="9.140625" style="27"/>
    <col min="11758" max="11758" width="8.42578125" style="27" customWidth="1"/>
    <col min="11759" max="11759" width="11.28515625" style="27" customWidth="1"/>
    <col min="11760" max="11760" width="16.28515625" style="27" bestFit="1" customWidth="1"/>
    <col min="11761" max="11761" width="97.42578125" style="27" customWidth="1"/>
    <col min="11762" max="11762" width="26.85546875" style="27" customWidth="1"/>
    <col min="11763" max="11781" width="0" style="27" hidden="1" customWidth="1"/>
    <col min="11782" max="12013" width="9.140625" style="27"/>
    <col min="12014" max="12014" width="8.42578125" style="27" customWidth="1"/>
    <col min="12015" max="12015" width="11.28515625" style="27" customWidth="1"/>
    <col min="12016" max="12016" width="16.28515625" style="27" bestFit="1" customWidth="1"/>
    <col min="12017" max="12017" width="97.42578125" style="27" customWidth="1"/>
    <col min="12018" max="12018" width="26.85546875" style="27" customWidth="1"/>
    <col min="12019" max="12037" width="0" style="27" hidden="1" customWidth="1"/>
    <col min="12038" max="12269" width="9.140625" style="27"/>
    <col min="12270" max="12270" width="8.42578125" style="27" customWidth="1"/>
    <col min="12271" max="12271" width="11.28515625" style="27" customWidth="1"/>
    <col min="12272" max="12272" width="16.28515625" style="27" bestFit="1" customWidth="1"/>
    <col min="12273" max="12273" width="97.42578125" style="27" customWidth="1"/>
    <col min="12274" max="12274" width="26.85546875" style="27" customWidth="1"/>
    <col min="12275" max="12293" width="0" style="27" hidden="1" customWidth="1"/>
    <col min="12294" max="12525" width="9.140625" style="27"/>
    <col min="12526" max="12526" width="8.42578125" style="27" customWidth="1"/>
    <col min="12527" max="12527" width="11.28515625" style="27" customWidth="1"/>
    <col min="12528" max="12528" width="16.28515625" style="27" bestFit="1" customWidth="1"/>
    <col min="12529" max="12529" width="97.42578125" style="27" customWidth="1"/>
    <col min="12530" max="12530" width="26.85546875" style="27" customWidth="1"/>
    <col min="12531" max="12549" width="0" style="27" hidden="1" customWidth="1"/>
    <col min="12550" max="12781" width="9.140625" style="27"/>
    <col min="12782" max="12782" width="8.42578125" style="27" customWidth="1"/>
    <col min="12783" max="12783" width="11.28515625" style="27" customWidth="1"/>
    <col min="12784" max="12784" width="16.28515625" style="27" bestFit="1" customWidth="1"/>
    <col min="12785" max="12785" width="97.42578125" style="27" customWidth="1"/>
    <col min="12786" max="12786" width="26.85546875" style="27" customWidth="1"/>
    <col min="12787" max="12805" width="0" style="27" hidden="1" customWidth="1"/>
    <col min="12806" max="13037" width="9.140625" style="27"/>
    <col min="13038" max="13038" width="8.42578125" style="27" customWidth="1"/>
    <col min="13039" max="13039" width="11.28515625" style="27" customWidth="1"/>
    <col min="13040" max="13040" width="16.28515625" style="27" bestFit="1" customWidth="1"/>
    <col min="13041" max="13041" width="97.42578125" style="27" customWidth="1"/>
    <col min="13042" max="13042" width="26.85546875" style="27" customWidth="1"/>
    <col min="13043" max="13061" width="0" style="27" hidden="1" customWidth="1"/>
    <col min="13062" max="13293" width="9.140625" style="27"/>
    <col min="13294" max="13294" width="8.42578125" style="27" customWidth="1"/>
    <col min="13295" max="13295" width="11.28515625" style="27" customWidth="1"/>
    <col min="13296" max="13296" width="16.28515625" style="27" bestFit="1" customWidth="1"/>
    <col min="13297" max="13297" width="97.42578125" style="27" customWidth="1"/>
    <col min="13298" max="13298" width="26.85546875" style="27" customWidth="1"/>
    <col min="13299" max="13317" width="0" style="27" hidden="1" customWidth="1"/>
    <col min="13318" max="13549" width="9.140625" style="27"/>
    <col min="13550" max="13550" width="8.42578125" style="27" customWidth="1"/>
    <col min="13551" max="13551" width="11.28515625" style="27" customWidth="1"/>
    <col min="13552" max="13552" width="16.28515625" style="27" bestFit="1" customWidth="1"/>
    <col min="13553" max="13553" width="97.42578125" style="27" customWidth="1"/>
    <col min="13554" max="13554" width="26.85546875" style="27" customWidth="1"/>
    <col min="13555" max="13573" width="0" style="27" hidden="1" customWidth="1"/>
    <col min="13574" max="13805" width="9.140625" style="27"/>
    <col min="13806" max="13806" width="8.42578125" style="27" customWidth="1"/>
    <col min="13807" max="13807" width="11.28515625" style="27" customWidth="1"/>
    <col min="13808" max="13808" width="16.28515625" style="27" bestFit="1" customWidth="1"/>
    <col min="13809" max="13809" width="97.42578125" style="27" customWidth="1"/>
    <col min="13810" max="13810" width="26.85546875" style="27" customWidth="1"/>
    <col min="13811" max="13829" width="0" style="27" hidden="1" customWidth="1"/>
    <col min="13830" max="14061" width="9.140625" style="27"/>
    <col min="14062" max="14062" width="8.42578125" style="27" customWidth="1"/>
    <col min="14063" max="14063" width="11.28515625" style="27" customWidth="1"/>
    <col min="14064" max="14064" width="16.28515625" style="27" bestFit="1" customWidth="1"/>
    <col min="14065" max="14065" width="97.42578125" style="27" customWidth="1"/>
    <col min="14066" max="14066" width="26.85546875" style="27" customWidth="1"/>
    <col min="14067" max="14085" width="0" style="27" hidden="1" customWidth="1"/>
    <col min="14086" max="14317" width="9.140625" style="27"/>
    <col min="14318" max="14318" width="8.42578125" style="27" customWidth="1"/>
    <col min="14319" max="14319" width="11.28515625" style="27" customWidth="1"/>
    <col min="14320" max="14320" width="16.28515625" style="27" bestFit="1" customWidth="1"/>
    <col min="14321" max="14321" width="97.42578125" style="27" customWidth="1"/>
    <col min="14322" max="14322" width="26.85546875" style="27" customWidth="1"/>
    <col min="14323" max="14341" width="0" style="27" hidden="1" customWidth="1"/>
    <col min="14342" max="14573" width="9.140625" style="27"/>
    <col min="14574" max="14574" width="8.42578125" style="27" customWidth="1"/>
    <col min="14575" max="14575" width="11.28515625" style="27" customWidth="1"/>
    <col min="14576" max="14576" width="16.28515625" style="27" bestFit="1" customWidth="1"/>
    <col min="14577" max="14577" width="97.42578125" style="27" customWidth="1"/>
    <col min="14578" max="14578" width="26.85546875" style="27" customWidth="1"/>
    <col min="14579" max="14597" width="0" style="27" hidden="1" customWidth="1"/>
    <col min="14598" max="14829" width="9.140625" style="27"/>
    <col min="14830" max="14830" width="8.42578125" style="27" customWidth="1"/>
    <col min="14831" max="14831" width="11.28515625" style="27" customWidth="1"/>
    <col min="14832" max="14832" width="16.28515625" style="27" bestFit="1" customWidth="1"/>
    <col min="14833" max="14833" width="97.42578125" style="27" customWidth="1"/>
    <col min="14834" max="14834" width="26.85546875" style="27" customWidth="1"/>
    <col min="14835" max="14853" width="0" style="27" hidden="1" customWidth="1"/>
    <col min="14854" max="15085" width="9.140625" style="27"/>
    <col min="15086" max="15086" width="8.42578125" style="27" customWidth="1"/>
    <col min="15087" max="15087" width="11.28515625" style="27" customWidth="1"/>
    <col min="15088" max="15088" width="16.28515625" style="27" bestFit="1" customWidth="1"/>
    <col min="15089" max="15089" width="97.42578125" style="27" customWidth="1"/>
    <col min="15090" max="15090" width="26.85546875" style="27" customWidth="1"/>
    <col min="15091" max="15109" width="0" style="27" hidden="1" customWidth="1"/>
    <col min="15110" max="15341" width="9.140625" style="27"/>
    <col min="15342" max="15342" width="8.42578125" style="27" customWidth="1"/>
    <col min="15343" max="15343" width="11.28515625" style="27" customWidth="1"/>
    <col min="15344" max="15344" width="16.28515625" style="27" bestFit="1" customWidth="1"/>
    <col min="15345" max="15345" width="97.42578125" style="27" customWidth="1"/>
    <col min="15346" max="15346" width="26.85546875" style="27" customWidth="1"/>
    <col min="15347" max="15365" width="0" style="27" hidden="1" customWidth="1"/>
    <col min="15366" max="15597" width="9.140625" style="27"/>
    <col min="15598" max="15598" width="8.42578125" style="27" customWidth="1"/>
    <col min="15599" max="15599" width="11.28515625" style="27" customWidth="1"/>
    <col min="15600" max="15600" width="16.28515625" style="27" bestFit="1" customWidth="1"/>
    <col min="15601" max="15601" width="97.42578125" style="27" customWidth="1"/>
    <col min="15602" max="15602" width="26.85546875" style="27" customWidth="1"/>
    <col min="15603" max="15621" width="0" style="27" hidden="1" customWidth="1"/>
    <col min="15622" max="15853" width="9.140625" style="27"/>
    <col min="15854" max="15854" width="8.42578125" style="27" customWidth="1"/>
    <col min="15855" max="15855" width="11.28515625" style="27" customWidth="1"/>
    <col min="15856" max="15856" width="16.28515625" style="27" bestFit="1" customWidth="1"/>
    <col min="15857" max="15857" width="97.42578125" style="27" customWidth="1"/>
    <col min="15858" max="15858" width="26.85546875" style="27" customWidth="1"/>
    <col min="15859" max="15877" width="0" style="27" hidden="1" customWidth="1"/>
    <col min="15878" max="16109" width="9.140625" style="27"/>
    <col min="16110" max="16110" width="8.42578125" style="27" customWidth="1"/>
    <col min="16111" max="16111" width="11.28515625" style="27" customWidth="1"/>
    <col min="16112" max="16112" width="16.28515625" style="27" bestFit="1" customWidth="1"/>
    <col min="16113" max="16113" width="97.42578125" style="27" customWidth="1"/>
    <col min="16114" max="16114" width="26.85546875" style="27" customWidth="1"/>
    <col min="16115" max="16133" width="0" style="27" hidden="1" customWidth="1"/>
    <col min="16134" max="16384" width="9.140625" style="27"/>
  </cols>
  <sheetData>
    <row r="1" spans="1:5" ht="50.25" customHeight="1" x14ac:dyDescent="0.25">
      <c r="A1" s="26"/>
      <c r="B1" s="64"/>
      <c r="C1" s="26"/>
      <c r="D1" s="292" t="s">
        <v>187</v>
      </c>
      <c r="E1" s="292"/>
    </row>
    <row r="2" spans="1:5" ht="18" customHeight="1" x14ac:dyDescent="0.25">
      <c r="A2" s="26"/>
      <c r="B2" s="64"/>
      <c r="C2" s="26"/>
      <c r="D2" s="292" t="s">
        <v>8</v>
      </c>
      <c r="E2" s="292"/>
    </row>
    <row r="3" spans="1:5" ht="19.5" customHeight="1" x14ac:dyDescent="0.25">
      <c r="A3" s="26"/>
      <c r="B3" s="64"/>
      <c r="C3" s="26"/>
      <c r="D3" s="292" t="s">
        <v>39</v>
      </c>
      <c r="E3" s="292"/>
    </row>
    <row r="4" spans="1:5" ht="59.25" customHeight="1" x14ac:dyDescent="0.25">
      <c r="A4" s="265" t="s">
        <v>76</v>
      </c>
      <c r="B4" s="265"/>
      <c r="C4" s="265"/>
      <c r="D4" s="265"/>
      <c r="E4" s="265"/>
    </row>
    <row r="5" spans="1:5" ht="15" customHeight="1" x14ac:dyDescent="0.25">
      <c r="A5" s="291" t="s">
        <v>53</v>
      </c>
      <c r="B5" s="291"/>
      <c r="C5" s="291"/>
      <c r="D5" s="291"/>
      <c r="E5" s="291"/>
    </row>
    <row r="6" spans="1:5" ht="52.5" customHeight="1" x14ac:dyDescent="0.25">
      <c r="A6" s="291" t="s">
        <v>54</v>
      </c>
      <c r="B6" s="291"/>
      <c r="C6" s="291"/>
      <c r="D6" s="291"/>
      <c r="E6" s="291"/>
    </row>
    <row r="7" spans="1:5" ht="17.25" x14ac:dyDescent="0.25">
      <c r="A7" s="28"/>
      <c r="B7" s="65"/>
      <c r="C7" s="28"/>
      <c r="D7" s="29"/>
      <c r="E7" s="29"/>
    </row>
    <row r="8" spans="1:5" s="31" customFormat="1" ht="102.75" customHeight="1" x14ac:dyDescent="0.25">
      <c r="A8" s="293" t="s">
        <v>40</v>
      </c>
      <c r="B8" s="293"/>
      <c r="C8" s="25" t="s">
        <v>55</v>
      </c>
      <c r="D8" s="294" t="s">
        <v>56</v>
      </c>
      <c r="E8" s="30" t="s">
        <v>2</v>
      </c>
    </row>
    <row r="9" spans="1:5" s="31" customFormat="1" ht="61.5" customHeight="1" x14ac:dyDescent="0.25">
      <c r="A9" s="32" t="s">
        <v>57</v>
      </c>
      <c r="B9" s="66" t="s">
        <v>58</v>
      </c>
      <c r="C9" s="25" t="s">
        <v>59</v>
      </c>
      <c r="D9" s="294"/>
      <c r="E9" s="30" t="s">
        <v>78</v>
      </c>
    </row>
    <row r="10" spans="1:5" ht="52.5" customHeight="1" x14ac:dyDescent="0.25">
      <c r="A10" s="33">
        <v>1049</v>
      </c>
      <c r="B10" s="33"/>
      <c r="C10" s="33"/>
      <c r="D10" s="33" t="s">
        <v>60</v>
      </c>
      <c r="E10" s="34"/>
    </row>
    <row r="11" spans="1:5" s="36" customFormat="1" ht="61.5" customHeight="1" x14ac:dyDescent="0.25">
      <c r="A11" s="301"/>
      <c r="B11" s="301"/>
      <c r="C11" s="301"/>
      <c r="D11" s="35" t="s">
        <v>64</v>
      </c>
      <c r="E11" s="304">
        <f>SUM(E17+E22+E27+E32+E37+E42+E47+E53+E58+E63+E68+E73+E78+E83+E88)</f>
        <v>-2.0372681319713593E-10</v>
      </c>
    </row>
    <row r="12" spans="1:5" s="36" customFormat="1" ht="16.5" x14ac:dyDescent="0.25">
      <c r="A12" s="302"/>
      <c r="B12" s="302"/>
      <c r="C12" s="302"/>
      <c r="D12" s="37" t="s">
        <v>61</v>
      </c>
      <c r="E12" s="305"/>
    </row>
    <row r="13" spans="1:5" s="36" customFormat="1" ht="60" customHeight="1" x14ac:dyDescent="0.25">
      <c r="A13" s="302"/>
      <c r="B13" s="302"/>
      <c r="C13" s="302"/>
      <c r="D13" s="38" t="s">
        <v>65</v>
      </c>
      <c r="E13" s="305"/>
    </row>
    <row r="14" spans="1:5" s="39" customFormat="1" ht="16.5" x14ac:dyDescent="0.25">
      <c r="A14" s="302"/>
      <c r="B14" s="302"/>
      <c r="C14" s="302"/>
      <c r="D14" s="37" t="s">
        <v>44</v>
      </c>
      <c r="E14" s="305"/>
    </row>
    <row r="15" spans="1:5" s="40" customFormat="1" ht="99" customHeight="1" x14ac:dyDescent="0.25">
      <c r="A15" s="303"/>
      <c r="B15" s="303"/>
      <c r="C15" s="303"/>
      <c r="D15" s="38" t="s">
        <v>66</v>
      </c>
      <c r="E15" s="306"/>
    </row>
    <row r="16" spans="1:5" s="40" customFormat="1" ht="33" x14ac:dyDescent="0.25">
      <c r="A16" s="33"/>
      <c r="B16" s="33"/>
      <c r="C16" s="33"/>
      <c r="D16" s="33" t="s">
        <v>179</v>
      </c>
      <c r="E16" s="41"/>
    </row>
    <row r="17" spans="1:5" ht="73.5" customHeight="1" x14ac:dyDescent="0.25">
      <c r="A17" s="299"/>
      <c r="B17" s="295" t="s">
        <v>120</v>
      </c>
      <c r="C17" s="294"/>
      <c r="D17" s="2" t="s">
        <v>77</v>
      </c>
      <c r="E17" s="296">
        <v>-5000</v>
      </c>
    </row>
    <row r="18" spans="1:5" ht="33" x14ac:dyDescent="0.25">
      <c r="A18" s="300"/>
      <c r="B18" s="295"/>
      <c r="C18" s="294"/>
      <c r="D18" s="43" t="s">
        <v>180</v>
      </c>
      <c r="E18" s="297"/>
    </row>
    <row r="19" spans="1:5" ht="142.5" customHeight="1" x14ac:dyDescent="0.25">
      <c r="A19" s="300"/>
      <c r="B19" s="295"/>
      <c r="C19" s="294"/>
      <c r="D19" s="44" t="s">
        <v>182</v>
      </c>
      <c r="E19" s="297"/>
    </row>
    <row r="20" spans="1:5" s="45" customFormat="1" ht="16.5" x14ac:dyDescent="0.25">
      <c r="A20" s="300"/>
      <c r="B20" s="295"/>
      <c r="C20" s="294"/>
      <c r="D20" s="43" t="s">
        <v>181</v>
      </c>
      <c r="E20" s="297"/>
    </row>
    <row r="21" spans="1:5" s="46" customFormat="1" ht="67.5" customHeight="1" x14ac:dyDescent="0.25">
      <c r="A21" s="300"/>
      <c r="B21" s="295"/>
      <c r="C21" s="294"/>
      <c r="D21" s="44" t="s">
        <v>119</v>
      </c>
      <c r="E21" s="298"/>
    </row>
    <row r="22" spans="1:5" ht="99" customHeight="1" x14ac:dyDescent="0.25">
      <c r="A22" s="299"/>
      <c r="B22" s="295" t="s">
        <v>127</v>
      </c>
      <c r="C22" s="294"/>
      <c r="D22" s="2" t="s">
        <v>124</v>
      </c>
      <c r="E22" s="296">
        <v>-200400</v>
      </c>
    </row>
    <row r="23" spans="1:5" ht="33" x14ac:dyDescent="0.25">
      <c r="A23" s="300"/>
      <c r="B23" s="295"/>
      <c r="C23" s="294"/>
      <c r="D23" s="43" t="s">
        <v>180</v>
      </c>
      <c r="E23" s="297"/>
    </row>
    <row r="24" spans="1:5" ht="142.5" customHeight="1" x14ac:dyDescent="0.25">
      <c r="A24" s="300"/>
      <c r="B24" s="295"/>
      <c r="C24" s="294"/>
      <c r="D24" s="44" t="s">
        <v>125</v>
      </c>
      <c r="E24" s="297"/>
    </row>
    <row r="25" spans="1:5" s="45" customFormat="1" ht="16.5" x14ac:dyDescent="0.25">
      <c r="A25" s="300"/>
      <c r="B25" s="295"/>
      <c r="C25" s="294"/>
      <c r="D25" s="43" t="s">
        <v>181</v>
      </c>
      <c r="E25" s="297"/>
    </row>
    <row r="26" spans="1:5" s="46" customFormat="1" ht="67.5" customHeight="1" x14ac:dyDescent="0.25">
      <c r="A26" s="300"/>
      <c r="B26" s="295"/>
      <c r="C26" s="294"/>
      <c r="D26" s="44" t="s">
        <v>119</v>
      </c>
      <c r="E26" s="298"/>
    </row>
    <row r="27" spans="1:5" ht="99" customHeight="1" x14ac:dyDescent="0.25">
      <c r="A27" s="299"/>
      <c r="B27" s="295" t="s">
        <v>128</v>
      </c>
      <c r="C27" s="294"/>
      <c r="D27" s="2" t="s">
        <v>130</v>
      </c>
      <c r="E27" s="296">
        <v>-65960</v>
      </c>
    </row>
    <row r="28" spans="1:5" ht="33" x14ac:dyDescent="0.25">
      <c r="A28" s="300"/>
      <c r="B28" s="295"/>
      <c r="C28" s="294"/>
      <c r="D28" s="43" t="s">
        <v>180</v>
      </c>
      <c r="E28" s="297"/>
    </row>
    <row r="29" spans="1:5" ht="142.5" customHeight="1" x14ac:dyDescent="0.25">
      <c r="A29" s="300"/>
      <c r="B29" s="295"/>
      <c r="C29" s="294"/>
      <c r="D29" s="44" t="s">
        <v>129</v>
      </c>
      <c r="E29" s="297"/>
    </row>
    <row r="30" spans="1:5" s="45" customFormat="1" ht="16.5" x14ac:dyDescent="0.25">
      <c r="A30" s="300"/>
      <c r="B30" s="295"/>
      <c r="C30" s="294"/>
      <c r="D30" s="43" t="s">
        <v>181</v>
      </c>
      <c r="E30" s="297"/>
    </row>
    <row r="31" spans="1:5" s="46" customFormat="1" ht="67.5" customHeight="1" x14ac:dyDescent="0.25">
      <c r="A31" s="300"/>
      <c r="B31" s="295"/>
      <c r="C31" s="294"/>
      <c r="D31" s="44" t="s">
        <v>119</v>
      </c>
      <c r="E31" s="298"/>
    </row>
    <row r="32" spans="1:5" ht="49.5" x14ac:dyDescent="0.25">
      <c r="A32" s="299"/>
      <c r="B32" s="295" t="s">
        <v>132</v>
      </c>
      <c r="C32" s="294"/>
      <c r="D32" s="2" t="s">
        <v>133</v>
      </c>
      <c r="E32" s="296">
        <v>172000</v>
      </c>
    </row>
    <row r="33" spans="1:5" ht="33" x14ac:dyDescent="0.25">
      <c r="A33" s="300"/>
      <c r="B33" s="295"/>
      <c r="C33" s="294"/>
      <c r="D33" s="43" t="s">
        <v>180</v>
      </c>
      <c r="E33" s="297"/>
    </row>
    <row r="34" spans="1:5" ht="142.5" customHeight="1" x14ac:dyDescent="0.25">
      <c r="A34" s="300"/>
      <c r="B34" s="295"/>
      <c r="C34" s="294"/>
      <c r="D34" s="44" t="s">
        <v>183</v>
      </c>
      <c r="E34" s="297"/>
    </row>
    <row r="35" spans="1:5" s="45" customFormat="1" ht="16.5" x14ac:dyDescent="0.25">
      <c r="A35" s="300"/>
      <c r="B35" s="295"/>
      <c r="C35" s="294"/>
      <c r="D35" s="43" t="s">
        <v>181</v>
      </c>
      <c r="E35" s="297"/>
    </row>
    <row r="36" spans="1:5" s="46" customFormat="1" ht="67.5" customHeight="1" x14ac:dyDescent="0.25">
      <c r="A36" s="300"/>
      <c r="B36" s="295"/>
      <c r="C36" s="294"/>
      <c r="D36" s="44" t="s">
        <v>119</v>
      </c>
      <c r="E36" s="298"/>
    </row>
    <row r="37" spans="1:5" ht="49.5" x14ac:dyDescent="0.25">
      <c r="A37" s="299"/>
      <c r="B37" s="295" t="s">
        <v>134</v>
      </c>
      <c r="C37" s="294"/>
      <c r="D37" s="2" t="s">
        <v>135</v>
      </c>
      <c r="E37" s="296">
        <v>-114500</v>
      </c>
    </row>
    <row r="38" spans="1:5" ht="33" x14ac:dyDescent="0.25">
      <c r="A38" s="300"/>
      <c r="B38" s="295"/>
      <c r="C38" s="294"/>
      <c r="D38" s="43" t="s">
        <v>180</v>
      </c>
      <c r="E38" s="297"/>
    </row>
    <row r="39" spans="1:5" ht="93" customHeight="1" x14ac:dyDescent="0.25">
      <c r="A39" s="300"/>
      <c r="B39" s="295"/>
      <c r="C39" s="294"/>
      <c r="D39" s="44" t="s">
        <v>136</v>
      </c>
      <c r="E39" s="297"/>
    </row>
    <row r="40" spans="1:5" s="45" customFormat="1" ht="16.5" x14ac:dyDescent="0.25">
      <c r="A40" s="300"/>
      <c r="B40" s="295"/>
      <c r="C40" s="294"/>
      <c r="D40" s="43" t="s">
        <v>181</v>
      </c>
      <c r="E40" s="297"/>
    </row>
    <row r="41" spans="1:5" s="46" customFormat="1" ht="67.5" customHeight="1" x14ac:dyDescent="0.25">
      <c r="A41" s="300"/>
      <c r="B41" s="295"/>
      <c r="C41" s="294"/>
      <c r="D41" s="44" t="s">
        <v>119</v>
      </c>
      <c r="E41" s="298"/>
    </row>
    <row r="42" spans="1:5" ht="49.5" x14ac:dyDescent="0.25">
      <c r="A42" s="299"/>
      <c r="B42" s="295" t="s">
        <v>137</v>
      </c>
      <c r="C42" s="294"/>
      <c r="D42" s="2" t="s">
        <v>138</v>
      </c>
      <c r="E42" s="296">
        <v>-99043</v>
      </c>
    </row>
    <row r="43" spans="1:5" ht="33" x14ac:dyDescent="0.25">
      <c r="A43" s="300"/>
      <c r="B43" s="295"/>
      <c r="C43" s="294"/>
      <c r="D43" s="43" t="s">
        <v>180</v>
      </c>
      <c r="E43" s="297"/>
    </row>
    <row r="44" spans="1:5" ht="156.75" customHeight="1" x14ac:dyDescent="0.25">
      <c r="A44" s="300"/>
      <c r="B44" s="295"/>
      <c r="C44" s="294"/>
      <c r="D44" s="44" t="s">
        <v>139</v>
      </c>
      <c r="E44" s="297"/>
    </row>
    <row r="45" spans="1:5" s="45" customFormat="1" ht="16.5" x14ac:dyDescent="0.25">
      <c r="A45" s="300"/>
      <c r="B45" s="295"/>
      <c r="C45" s="294"/>
      <c r="D45" s="43" t="s">
        <v>181</v>
      </c>
      <c r="E45" s="297"/>
    </row>
    <row r="46" spans="1:5" s="46" customFormat="1" ht="67.5" customHeight="1" x14ac:dyDescent="0.25">
      <c r="A46" s="300"/>
      <c r="B46" s="295"/>
      <c r="C46" s="294"/>
      <c r="D46" s="44" t="s">
        <v>119</v>
      </c>
      <c r="E46" s="298"/>
    </row>
    <row r="47" spans="1:5" ht="49.5" x14ac:dyDescent="0.25">
      <c r="A47" s="299"/>
      <c r="B47" s="295" t="s">
        <v>141</v>
      </c>
      <c r="C47" s="294"/>
      <c r="D47" s="2" t="s">
        <v>142</v>
      </c>
      <c r="E47" s="296">
        <v>-201519.7</v>
      </c>
    </row>
    <row r="48" spans="1:5" ht="33" x14ac:dyDescent="0.25">
      <c r="A48" s="300"/>
      <c r="B48" s="295"/>
      <c r="C48" s="294"/>
      <c r="D48" s="43" t="s">
        <v>180</v>
      </c>
      <c r="E48" s="297"/>
    </row>
    <row r="49" spans="1:5" ht="156.75" customHeight="1" x14ac:dyDescent="0.25">
      <c r="A49" s="300"/>
      <c r="B49" s="295"/>
      <c r="C49" s="294"/>
      <c r="D49" s="44" t="s">
        <v>143</v>
      </c>
      <c r="E49" s="297"/>
    </row>
    <row r="50" spans="1:5" s="45" customFormat="1" ht="16.5" x14ac:dyDescent="0.25">
      <c r="A50" s="300"/>
      <c r="B50" s="295"/>
      <c r="C50" s="294"/>
      <c r="D50" s="43" t="s">
        <v>181</v>
      </c>
      <c r="E50" s="297"/>
    </row>
    <row r="51" spans="1:5" s="46" customFormat="1" ht="67.5" customHeight="1" x14ac:dyDescent="0.25">
      <c r="A51" s="300"/>
      <c r="B51" s="295"/>
      <c r="C51" s="294"/>
      <c r="D51" s="44" t="s">
        <v>119</v>
      </c>
      <c r="E51" s="298"/>
    </row>
    <row r="52" spans="1:5" s="42" customFormat="1" ht="33" x14ac:dyDescent="0.25">
      <c r="A52" s="41"/>
      <c r="B52" s="41"/>
      <c r="C52" s="41"/>
      <c r="D52" s="41" t="s">
        <v>67</v>
      </c>
      <c r="E52" s="41"/>
    </row>
    <row r="53" spans="1:5" ht="73.5" customHeight="1" x14ac:dyDescent="0.25">
      <c r="A53" s="299"/>
      <c r="B53" s="295" t="s">
        <v>80</v>
      </c>
      <c r="C53" s="294"/>
      <c r="D53" s="2" t="s">
        <v>77</v>
      </c>
      <c r="E53" s="296">
        <v>-126417.7</v>
      </c>
    </row>
    <row r="54" spans="1:5" ht="16.5" x14ac:dyDescent="0.25">
      <c r="A54" s="300"/>
      <c r="B54" s="295"/>
      <c r="C54" s="294"/>
      <c r="D54" s="43" t="s">
        <v>62</v>
      </c>
      <c r="E54" s="297"/>
    </row>
    <row r="55" spans="1:5" ht="66" x14ac:dyDescent="0.25">
      <c r="A55" s="300"/>
      <c r="B55" s="295"/>
      <c r="C55" s="294"/>
      <c r="D55" s="44" t="s">
        <v>74</v>
      </c>
      <c r="E55" s="297"/>
    </row>
    <row r="56" spans="1:5" s="45" customFormat="1" ht="33" x14ac:dyDescent="0.25">
      <c r="A56" s="300"/>
      <c r="B56" s="295"/>
      <c r="C56" s="294"/>
      <c r="D56" s="43" t="s">
        <v>63</v>
      </c>
      <c r="E56" s="297"/>
    </row>
    <row r="57" spans="1:5" s="46" customFormat="1" ht="67.5" customHeight="1" x14ac:dyDescent="0.25">
      <c r="A57" s="300"/>
      <c r="B57" s="295"/>
      <c r="C57" s="294"/>
      <c r="D57" s="44" t="s">
        <v>46</v>
      </c>
      <c r="E57" s="298"/>
    </row>
    <row r="58" spans="1:5" ht="73.5" customHeight="1" x14ac:dyDescent="0.25">
      <c r="A58" s="307"/>
      <c r="B58" s="295" t="s">
        <v>72</v>
      </c>
      <c r="C58" s="294"/>
      <c r="D58" s="2" t="s">
        <v>73</v>
      </c>
      <c r="E58" s="296">
        <v>100634.7</v>
      </c>
    </row>
    <row r="59" spans="1:5" ht="16.5" x14ac:dyDescent="0.25">
      <c r="A59" s="307"/>
      <c r="B59" s="295"/>
      <c r="C59" s="294"/>
      <c r="D59" s="43" t="s">
        <v>62</v>
      </c>
      <c r="E59" s="297"/>
    </row>
    <row r="60" spans="1:5" ht="66" x14ac:dyDescent="0.25">
      <c r="A60" s="307"/>
      <c r="B60" s="295"/>
      <c r="C60" s="294"/>
      <c r="D60" s="44" t="s">
        <v>74</v>
      </c>
      <c r="E60" s="297"/>
    </row>
    <row r="61" spans="1:5" s="45" customFormat="1" ht="33" x14ac:dyDescent="0.25">
      <c r="A61" s="307"/>
      <c r="B61" s="295"/>
      <c r="C61" s="294"/>
      <c r="D61" s="43" t="s">
        <v>63</v>
      </c>
      <c r="E61" s="297"/>
    </row>
    <row r="62" spans="1:5" s="46" customFormat="1" ht="67.5" customHeight="1" x14ac:dyDescent="0.25">
      <c r="A62" s="307"/>
      <c r="B62" s="295"/>
      <c r="C62" s="294"/>
      <c r="D62" s="44" t="s">
        <v>46</v>
      </c>
      <c r="E62" s="298"/>
    </row>
    <row r="63" spans="1:5" ht="57" customHeight="1" x14ac:dyDescent="0.25">
      <c r="A63" s="307"/>
      <c r="B63" s="295" t="s">
        <v>150</v>
      </c>
      <c r="C63" s="294"/>
      <c r="D63" s="2" t="s">
        <v>151</v>
      </c>
      <c r="E63" s="296">
        <v>-875000</v>
      </c>
    </row>
    <row r="64" spans="1:5" ht="16.5" x14ac:dyDescent="0.25">
      <c r="A64" s="307"/>
      <c r="B64" s="295"/>
      <c r="C64" s="294"/>
      <c r="D64" s="43" t="s">
        <v>62</v>
      </c>
      <c r="E64" s="297"/>
    </row>
    <row r="65" spans="1:5" ht="82.5" x14ac:dyDescent="0.25">
      <c r="A65" s="307"/>
      <c r="B65" s="295"/>
      <c r="C65" s="294"/>
      <c r="D65" s="44" t="s">
        <v>152</v>
      </c>
      <c r="E65" s="297"/>
    </row>
    <row r="66" spans="1:5" s="45" customFormat="1" ht="33" x14ac:dyDescent="0.25">
      <c r="A66" s="307"/>
      <c r="B66" s="295"/>
      <c r="C66" s="294"/>
      <c r="D66" s="43" t="s">
        <v>63</v>
      </c>
      <c r="E66" s="297"/>
    </row>
    <row r="67" spans="1:5" s="46" customFormat="1" ht="67.5" customHeight="1" x14ac:dyDescent="0.25">
      <c r="A67" s="307"/>
      <c r="B67" s="295"/>
      <c r="C67" s="294"/>
      <c r="D67" s="44" t="s">
        <v>46</v>
      </c>
      <c r="E67" s="298"/>
    </row>
    <row r="68" spans="1:5" ht="81.75" customHeight="1" x14ac:dyDescent="0.25">
      <c r="A68" s="307"/>
      <c r="B68" s="295" t="s">
        <v>154</v>
      </c>
      <c r="C68" s="294"/>
      <c r="D68" s="2" t="s">
        <v>155</v>
      </c>
      <c r="E68" s="296">
        <v>2150500</v>
      </c>
    </row>
    <row r="69" spans="1:5" ht="16.5" x14ac:dyDescent="0.25">
      <c r="A69" s="307"/>
      <c r="B69" s="295"/>
      <c r="C69" s="294"/>
      <c r="D69" s="43" t="s">
        <v>62</v>
      </c>
      <c r="E69" s="297"/>
    </row>
    <row r="70" spans="1:5" ht="115.5" x14ac:dyDescent="0.25">
      <c r="A70" s="307"/>
      <c r="B70" s="295"/>
      <c r="C70" s="294"/>
      <c r="D70" s="44" t="s">
        <v>156</v>
      </c>
      <c r="E70" s="297"/>
    </row>
    <row r="71" spans="1:5" s="45" customFormat="1" ht="33" x14ac:dyDescent="0.25">
      <c r="A71" s="307"/>
      <c r="B71" s="295"/>
      <c r="C71" s="294"/>
      <c r="D71" s="43" t="s">
        <v>63</v>
      </c>
      <c r="E71" s="297"/>
    </row>
    <row r="72" spans="1:5" s="46" customFormat="1" ht="67.5" customHeight="1" x14ac:dyDescent="0.25">
      <c r="A72" s="307"/>
      <c r="B72" s="295"/>
      <c r="C72" s="294"/>
      <c r="D72" s="44" t="s">
        <v>46</v>
      </c>
      <c r="E72" s="298"/>
    </row>
    <row r="73" spans="1:5" ht="48" customHeight="1" x14ac:dyDescent="0.25">
      <c r="A73" s="307"/>
      <c r="B73" s="295" t="s">
        <v>157</v>
      </c>
      <c r="C73" s="294"/>
      <c r="D73" s="2" t="s">
        <v>158</v>
      </c>
      <c r="E73" s="296">
        <v>-6251.1</v>
      </c>
    </row>
    <row r="74" spans="1:5" ht="16.5" x14ac:dyDescent="0.25">
      <c r="A74" s="307"/>
      <c r="B74" s="295"/>
      <c r="C74" s="294"/>
      <c r="D74" s="43" t="s">
        <v>62</v>
      </c>
      <c r="E74" s="297"/>
    </row>
    <row r="75" spans="1:5" ht="148.5" x14ac:dyDescent="0.25">
      <c r="A75" s="307"/>
      <c r="B75" s="295"/>
      <c r="C75" s="294"/>
      <c r="D75" s="44" t="s">
        <v>159</v>
      </c>
      <c r="E75" s="297"/>
    </row>
    <row r="76" spans="1:5" s="45" customFormat="1" ht="33" x14ac:dyDescent="0.25">
      <c r="A76" s="307"/>
      <c r="B76" s="295"/>
      <c r="C76" s="294"/>
      <c r="D76" s="43" t="s">
        <v>63</v>
      </c>
      <c r="E76" s="297"/>
    </row>
    <row r="77" spans="1:5" s="46" customFormat="1" ht="67.5" customHeight="1" x14ac:dyDescent="0.25">
      <c r="A77" s="307"/>
      <c r="B77" s="295"/>
      <c r="C77" s="294"/>
      <c r="D77" s="44" t="s">
        <v>46</v>
      </c>
      <c r="E77" s="298"/>
    </row>
    <row r="78" spans="1:5" ht="48" customHeight="1" x14ac:dyDescent="0.25">
      <c r="A78" s="307"/>
      <c r="B78" s="295" t="s">
        <v>165</v>
      </c>
      <c r="C78" s="294"/>
      <c r="D78" s="2" t="s">
        <v>158</v>
      </c>
      <c r="E78" s="296">
        <v>-523208.9</v>
      </c>
    </row>
    <row r="79" spans="1:5" ht="16.5" x14ac:dyDescent="0.25">
      <c r="A79" s="307"/>
      <c r="B79" s="295"/>
      <c r="C79" s="294"/>
      <c r="D79" s="43" t="s">
        <v>62</v>
      </c>
      <c r="E79" s="297"/>
    </row>
    <row r="80" spans="1:5" ht="82.5" x14ac:dyDescent="0.25">
      <c r="A80" s="307"/>
      <c r="B80" s="295"/>
      <c r="C80" s="294"/>
      <c r="D80" s="44" t="s">
        <v>166</v>
      </c>
      <c r="E80" s="297"/>
    </row>
    <row r="81" spans="1:5" s="45" customFormat="1" ht="33" x14ac:dyDescent="0.25">
      <c r="A81" s="307"/>
      <c r="B81" s="295"/>
      <c r="C81" s="294"/>
      <c r="D81" s="43" t="s">
        <v>63</v>
      </c>
      <c r="E81" s="297"/>
    </row>
    <row r="82" spans="1:5" s="46" customFormat="1" ht="67.5" customHeight="1" x14ac:dyDescent="0.25">
      <c r="A82" s="307"/>
      <c r="B82" s="295"/>
      <c r="C82" s="294"/>
      <c r="D82" s="44" t="s">
        <v>46</v>
      </c>
      <c r="E82" s="298"/>
    </row>
    <row r="83" spans="1:5" ht="48" customHeight="1" x14ac:dyDescent="0.25">
      <c r="A83" s="307"/>
      <c r="B83" s="295" t="s">
        <v>174</v>
      </c>
      <c r="C83" s="294"/>
      <c r="D83" s="2" t="s">
        <v>158</v>
      </c>
      <c r="E83" s="296">
        <v>-53263.199999999997</v>
      </c>
    </row>
    <row r="84" spans="1:5" ht="16.5" x14ac:dyDescent="0.25">
      <c r="A84" s="307"/>
      <c r="B84" s="295"/>
      <c r="C84" s="294"/>
      <c r="D84" s="43" t="s">
        <v>62</v>
      </c>
      <c r="E84" s="297"/>
    </row>
    <row r="85" spans="1:5" ht="148.5" x14ac:dyDescent="0.25">
      <c r="A85" s="307"/>
      <c r="B85" s="295"/>
      <c r="C85" s="294"/>
      <c r="D85" s="44" t="s">
        <v>175</v>
      </c>
      <c r="E85" s="297"/>
    </row>
    <row r="86" spans="1:5" s="45" customFormat="1" ht="33" x14ac:dyDescent="0.25">
      <c r="A86" s="307"/>
      <c r="B86" s="295"/>
      <c r="C86" s="294"/>
      <c r="D86" s="43" t="s">
        <v>63</v>
      </c>
      <c r="E86" s="297"/>
    </row>
    <row r="87" spans="1:5" s="46" customFormat="1" ht="67.5" customHeight="1" x14ac:dyDescent="0.25">
      <c r="A87" s="307"/>
      <c r="B87" s="295"/>
      <c r="C87" s="294"/>
      <c r="D87" s="44" t="s">
        <v>46</v>
      </c>
      <c r="E87" s="298"/>
    </row>
    <row r="88" spans="1:5" ht="48" customHeight="1" x14ac:dyDescent="0.25">
      <c r="A88" s="307"/>
      <c r="B88" s="295" t="s">
        <v>170</v>
      </c>
      <c r="C88" s="294"/>
      <c r="D88" s="2" t="s">
        <v>158</v>
      </c>
      <c r="E88" s="296">
        <v>-152571.1</v>
      </c>
    </row>
    <row r="89" spans="1:5" ht="16.5" x14ac:dyDescent="0.25">
      <c r="A89" s="307"/>
      <c r="B89" s="295"/>
      <c r="C89" s="294"/>
      <c r="D89" s="43" t="s">
        <v>62</v>
      </c>
      <c r="E89" s="297"/>
    </row>
    <row r="90" spans="1:5" ht="148.5" x14ac:dyDescent="0.25">
      <c r="A90" s="307"/>
      <c r="B90" s="295"/>
      <c r="C90" s="294"/>
      <c r="D90" s="44" t="s">
        <v>171</v>
      </c>
      <c r="E90" s="297"/>
    </row>
    <row r="91" spans="1:5" s="45" customFormat="1" ht="33" x14ac:dyDescent="0.25">
      <c r="A91" s="307"/>
      <c r="B91" s="295"/>
      <c r="C91" s="294"/>
      <c r="D91" s="43" t="s">
        <v>63</v>
      </c>
      <c r="E91" s="297"/>
    </row>
    <row r="92" spans="1:5" s="46" customFormat="1" ht="67.5" customHeight="1" x14ac:dyDescent="0.25">
      <c r="A92" s="307"/>
      <c r="B92" s="295"/>
      <c r="C92" s="294"/>
      <c r="D92" s="44" t="s">
        <v>46</v>
      </c>
      <c r="E92" s="298"/>
    </row>
  </sheetData>
  <mergeCells count="72">
    <mergeCell ref="A88:A92"/>
    <mergeCell ref="B88:B92"/>
    <mergeCell ref="C88:C92"/>
    <mergeCell ref="E88:E92"/>
    <mergeCell ref="A78:A82"/>
    <mergeCell ref="B78:B82"/>
    <mergeCell ref="C78:C82"/>
    <mergeCell ref="E78:E82"/>
    <mergeCell ref="A83:A87"/>
    <mergeCell ref="B83:B87"/>
    <mergeCell ref="C83:C87"/>
    <mergeCell ref="E83:E87"/>
    <mergeCell ref="A68:A72"/>
    <mergeCell ref="B68:B72"/>
    <mergeCell ref="C68:C72"/>
    <mergeCell ref="E68:E72"/>
    <mergeCell ref="A73:A77"/>
    <mergeCell ref="B73:B77"/>
    <mergeCell ref="C73:C77"/>
    <mergeCell ref="E73:E77"/>
    <mergeCell ref="A63:A67"/>
    <mergeCell ref="B63:B67"/>
    <mergeCell ref="C63:C67"/>
    <mergeCell ref="E63:E67"/>
    <mergeCell ref="B58:B62"/>
    <mergeCell ref="C58:C62"/>
    <mergeCell ref="E58:E62"/>
    <mergeCell ref="A58:A62"/>
    <mergeCell ref="A42:A46"/>
    <mergeCell ref="B42:B46"/>
    <mergeCell ref="C42:C46"/>
    <mergeCell ref="E42:E46"/>
    <mergeCell ref="A47:A51"/>
    <mergeCell ref="B47:B51"/>
    <mergeCell ref="C47:C51"/>
    <mergeCell ref="E47:E51"/>
    <mergeCell ref="A32:A36"/>
    <mergeCell ref="B32:B36"/>
    <mergeCell ref="C32:C36"/>
    <mergeCell ref="E32:E36"/>
    <mergeCell ref="A37:A41"/>
    <mergeCell ref="B37:B41"/>
    <mergeCell ref="C37:C41"/>
    <mergeCell ref="E37:E41"/>
    <mergeCell ref="B22:B26"/>
    <mergeCell ref="C22:C26"/>
    <mergeCell ref="E22:E26"/>
    <mergeCell ref="A27:A31"/>
    <mergeCell ref="B27:B31"/>
    <mergeCell ref="C27:C31"/>
    <mergeCell ref="E27:E31"/>
    <mergeCell ref="A6:E6"/>
    <mergeCell ref="A8:B8"/>
    <mergeCell ref="D8:D9"/>
    <mergeCell ref="B53:B57"/>
    <mergeCell ref="C53:C57"/>
    <mergeCell ref="E53:E57"/>
    <mergeCell ref="A53:A57"/>
    <mergeCell ref="A11:A15"/>
    <mergeCell ref="B11:B15"/>
    <mergeCell ref="C11:C15"/>
    <mergeCell ref="E11:E15"/>
    <mergeCell ref="A17:A21"/>
    <mergeCell ref="B17:B21"/>
    <mergeCell ref="C17:C21"/>
    <mergeCell ref="E17:E21"/>
    <mergeCell ref="A22:A26"/>
    <mergeCell ref="A5:E5"/>
    <mergeCell ref="D1:E1"/>
    <mergeCell ref="D2:E2"/>
    <mergeCell ref="D3:E3"/>
    <mergeCell ref="A4:E4"/>
  </mergeCells>
  <pageMargins left="0.7" right="0.7" top="0.75" bottom="0.75" header="0.3" footer="0.3"/>
  <pageSetup paperSize="9" orientation="landscape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3-1</vt:lpstr>
      <vt:lpstr>3-2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https://mul.gov.am/tasks/docs/attachment.php?id=491388&amp;fn=Nor_havelvats.xlsx&amp;out=1&amp;token=297fb0f11fc63150d926</cp:keywords>
</cp:coreProperties>
</file>