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20" windowWidth="12120" windowHeight="9120" activeTab="3"/>
  </bookViews>
  <sheets>
    <sheet name="12.02.2012(1)" sheetId="73" r:id="rId1"/>
    <sheet name="12.02.2012(2)" sheetId="70" r:id="rId2"/>
    <sheet name="12.02.2012(3)" sheetId="71" r:id="rId3"/>
    <sheet name="12.02.2012(4)" sheetId="67" r:id="rId4"/>
  </sheets>
  <calcPr calcId="125725"/>
</workbook>
</file>

<file path=xl/calcChain.xml><?xml version="1.0" encoding="utf-8"?>
<calcChain xmlns="http://schemas.openxmlformats.org/spreadsheetml/2006/main">
  <c r="C17" i="73"/>
  <c r="C19" s="1"/>
  <c r="C10" i="67"/>
  <c r="C11" l="1"/>
  <c r="C14" i="70" l="1"/>
  <c r="C10" s="1"/>
  <c r="C12" i="71"/>
  <c r="C9" s="1"/>
  <c r="C17" l="1"/>
  <c r="C18" s="1"/>
  <c r="C16" i="70"/>
  <c r="C17" s="1"/>
  <c r="C12" i="67" l="1"/>
</calcChain>
</file>

<file path=xl/sharedStrings.xml><?xml version="1.0" encoding="utf-8"?>
<sst xmlns="http://schemas.openxmlformats.org/spreadsheetml/2006/main" count="67" uniqueCount="43">
  <si>
    <t>Հավելված N 1</t>
  </si>
  <si>
    <t>ՀՀ կառավարության  թ.</t>
  </si>
  <si>
    <t>որոշման</t>
  </si>
  <si>
    <t>Գումարը                                              (դրամ)</t>
  </si>
  <si>
    <t>Ծախսերը</t>
  </si>
  <si>
    <t>Գրասենյակային նյութեր և հագուստ</t>
  </si>
  <si>
    <t>Ընդամենը</t>
  </si>
  <si>
    <t>N             ը/կ</t>
  </si>
  <si>
    <t xml:space="preserve">1) հանձնաժողովի նախագահի                                                                                           </t>
  </si>
  <si>
    <t xml:space="preserve">Փաստացի սոցիալական ապահովության վճարներ     </t>
  </si>
  <si>
    <t>ՆԱԽԱՀԱՇԻՎ</t>
  </si>
  <si>
    <t>1) հանձնաժողովի նախագահի</t>
  </si>
  <si>
    <t>Փաստացի սոցիալական ապահովության վճարներ</t>
  </si>
  <si>
    <t xml:space="preserve">Կապի ծառայություններ </t>
  </si>
  <si>
    <t>Տրանսպորտային նյութեր</t>
  </si>
  <si>
    <t>Հավելված N 3</t>
  </si>
  <si>
    <t>Հավելված N 2</t>
  </si>
  <si>
    <t>Աշխատողների աշխատավարձեր և հավելավճարներ                                                                          այդ թվում`</t>
  </si>
  <si>
    <t>Աշխատողների աշխատավարձեր և հավելավճարներ                                                       այդ թվում`</t>
  </si>
  <si>
    <t>ընդամենը`</t>
  </si>
  <si>
    <t xml:space="preserve"> </t>
  </si>
  <si>
    <t>2) հանձնաժողովի քարտուղարի</t>
  </si>
  <si>
    <t>3) հանձնաժողովի անդամների                                                                                                             (5անդամ x 32500դրամ)</t>
  </si>
  <si>
    <t>Հավելված N 4</t>
  </si>
  <si>
    <t xml:space="preserve"> ՀՀ կենտրոնական ընտրական հանձնաժողովի   աշխատակազմի կենտրոնական ապարատի աշխատավարձ                                                                                         </t>
  </si>
  <si>
    <t>Ընդամենը`</t>
  </si>
  <si>
    <t xml:space="preserve">2) հանձնաժողովի նախագահի տեղակալի                                                                                           </t>
  </si>
  <si>
    <t xml:space="preserve">3) հանձնաժողովի քարտուղարի                                                                                            </t>
  </si>
  <si>
    <t>4) հանձնաժողովի անդամներ (4 անդամ x 225000դրամ)</t>
  </si>
  <si>
    <t>Գործուղման ծախսեր</t>
  </si>
  <si>
    <t>19 ընտրատարածքային ընտրական հանձնաժողովներ                                                                                                                (19 x 2460500)</t>
  </si>
  <si>
    <t>Գրասենյակային նյութեր և հագուստ                                                                            (ընտրողների ցուցակներ, 106349 ընտրող  x 3,9դրամ)</t>
  </si>
  <si>
    <t>Կապի ծառայություններ                                                                                               (ընտրողների ծանուցագրեր, 82603 ընտրող  x 98.75դրամ)</t>
  </si>
  <si>
    <t xml:space="preserve">Այլ ծախսեր                                                                                                                                          </t>
  </si>
  <si>
    <t>ա/</t>
  </si>
  <si>
    <t>բ/</t>
  </si>
  <si>
    <t>ձևաթղթերի տպագրություն</t>
  </si>
  <si>
    <t>քվեաթերթիկների տպագրություն (106349 ընտրող +106349 x 0.03 x 5 դրամ)</t>
  </si>
  <si>
    <t>84 տեղամասային ընտրական հանձնաժողովների ծախսեր                                                                   (84 x 336000)</t>
  </si>
  <si>
    <t xml:space="preserve">N 14, 15, 16, 17, 20, 21, 23, 24, 25, 27, 29, 31, 32, 33, 35, 36, 37, 38, 40 ԸՆՏՐԱՏԱՐԱԾՔԱՅԻՆ ԸՆՏՐԱԿԱՆ ՀԱՆՁՆԱԺՈՂՈՎՆԵՐԻ ԾԱԽՍԵՐԻ ԿԱՊՎԱԾ ԱՐԱԳԱԾՈՏՆԻ ՄԱՐԶԻ ՍԱՐԱԼԱՆՋ, ԶԱՐԻՆՋԱ, ԿՈՇ, ՀԱԿՈ, ԱՐԱՐԱՏԻ ՄԱՐԶԻ  ԱՐԵՎՇԱՏ, ՌԱՆՉՊԱՐ, ԴՎԻՆ, ՄՐԳԱՎԵՏ, ՇԱՀՈՒՄՅԱՆ, ԱՐՄԱՎԻՐԻ ՄԱՐԶԻ ԱՐԱԳԱԾ, ՖԵՐԻԿ, ՇԱՀՈՒՄՅԱՆ, ԱՐՇԱԼՈՒՅՍ, ԴԱԼԱՐԻԿ, ԱԼԱՇԿԵՐՏ, ՆՈՐԱՊԱՏ ՀԱՄԱՅՆՔՆԵՐԻ ՂԵԿԱՎԱՐՆԵՐԻ, ԳԵՂԱՐՔՈՒՆԻՔԻ ՄԱՐԶԻ ՆՈՐԱԲԱԿ ՀԱՄԱՅՆՔԻ ԱՎԱԳԱՆՈՒ ԱՆԴԱՄՆԵՐԻ, ԳԵՂԱՄԱԲԱԿ, ԶՈԼԱՔԱՐ, ԿՈՏԱՅՔԻ ՄԱՐԶԻ ՀՐԱԶԴԱՆ, ՀԱՏԻՍ, ՍԵՎԱԲԵՐԴ, ՔԱՆԱՔԵՌԱՎԱՆ, ԼՈՌՈՒ ՄԱՐԶԻ ՍՊԻՏԱԿ, ՉԿԱԼՈՎ, ԲԼԱԳՈԴԱՐՆՈՅԵ ՀԱՄԱՅՆՔՆԵՐԻ ՂԵԿԱՎԱՐՆԵՐԻ, ԱՐԾՆԻ ՀԱՄԱՅՆՔԻ ՂԵԿԱՎԱՐԻ ԵՎ ԱՎԱԳԱՆՈՒ ԱՆԴԱՄՆԵՐԻ, ՇԻՐԱԿԻ ՄԱՐԶԻ ՇԻՐԱԿ, ԳԱՌՆԱՌԻՃ, ՎԱՀՐԱՄԱԲԵՐԴ,  ԲԱՍԵՆ, ՊԵՄԶԱՇԵՆ, ԳԵՂԱՆԻՍՏ ՀԱՄԱՅՆՔՆԵՐԻ ՂԵԿԱՎԱՐՆԵՐԻ, ՆԱՀԱՊԵՏԱՎԱՆ ՀԱՄԱՅՆՔԻ ՂԵԿԱՎԱՐԻ ԵՎ ԱՎԱԳԱՆՈՒ ԱՆԴԱՄՆԵՐԻ, ԱՐԵՎԻԿ ՀԱՄԱՅՆՔԻ ԱՎԱԳԱՆՈՒ ԱՆԴԱՄՆԵՐԻ,  ՍՅՈՒՆԻՔԻ ՄԱՐԶԻ ԽՆՁՈՐԵՍԿ, ԱՐԾՎԱՆԻԿ, ՎԱՐԴԱՎԱՆՔ ՀԱՄԱՅՆՔՆԵՐԻ ՂԵԿԱՎԱՐՆԵՐԻ ԵՎ ԱՎԱԳԱՆԻՆԵՐԻ ԱՆԴԱՄՆԵՐԻ, ԿՈՒՐԻՍ ՀԱՄԱՅՆՔԻ ԱՎԱԳԱՆՈՒ ԱՆԴԱՄՆԵՐԻ, ՏԱՎՈՒՇԻ ՄԱՐԶԻ ԽԱՇԹԱՌԱԿ ՀԱՄԱՅՆՔԻ ՂԵԿԱՎԱՐԻ 2012 ԹՎԱԿԱՆԻ ՓԵՏՐՎԱՐԻ 12-Ի ՀԵՐԹԱԿԱՆ ԸՆՏՐՈՒԹՅՈՒՆՆԵՐԻ ՆԱԽԱՊԱՏՐԱՍՏՄԱՆ ԵՎ ԱՆՑԿԱՑՄԱՆ ՀԵՏ </t>
  </si>
  <si>
    <t xml:space="preserve">ՀԱՅԱՍՏԱՆԻ ՀԱՆՐԱՊԵՏՈՒԹՅԱՆ ԿԵՆՏՐՈՆԱԿԱՆ ԸՆՏՐԱԿԱՆ ՀԱՆՁՆԱԺՈՂՈՎԻ ԾԱԽՍԵՐԻ ԿԱՊՎԱԾ ԱՐԱԳԱԾՈՏՆԻ ՄԱՐԶԻ ՍԱՐԱԼԱՆՋ, ԶԱՐԻՆՋԱ, ԿՈՇ, ՀԱԿՈ, ԱՐԱՐԱՏԻ ՄԱՐԶԻ  ԱՐԵՎՇԱՏ, ՌԱՆՉՊԱՐ, ԴՎԻՆ, ՄՐԳԱՎԵՏ, ՇԱՀՈՒՄՅԱՆ, ԱՐՄԱՎԻՐԻ ՄԱՐԶԻ ԱՐԱԳԱԾ, ՖԵՐԻԿ, ՇԱՀՈՒՄՅԱՆ, ԱՐՇԱԼՈՒՅՍ, ԴԱԼԱՐԻԿ, ԱԼԱՇԿԵՐՏ, ՆՈՐԱՊԱՏ ՀԱՄԱՅՆՔՆԵՐԻ ՂԵԿԱՎԱՐՆԵՐԻ, ԳԵՂԱՐՔՈՒՆԻՔԻ ՄԱՐԶԻ ՆՈՐԱԲԱԿ ՀԱՄԱՅՆՔԻ ԱՎԱԳԱՆՈՒ ԱՆԴԱՄՆԵՐԻ, ԳԵՂԱՄԱԲԱԿ, ԶՈԼԱՔԱՐ, ԿՈՏԱՅՔԻ ՄԱՐԶԻ ՀՐԱԶԴԱՆ, ՀԱՏԻՍ, ՍԵՎԱԲԵՐԴ, ՔԱՆԱՔԵՌԱՎԱՆ, ԼՈՌՈՒ ՄԱՐԶԻ ՍՊԻՏԱԿ, ՉԿԱԼՈՎ, ԲԼԱԳՈԴԱՐՆՈՅԵ ՀԱՄԱՅՆՔՆԵՐԻ ՂԵԿԱՎԱՐՆԵՐԻ, ԱՐԾՆԻ ՀԱՄԱՅՆՔԻ ՂԵԿԱՎԱՐԻ ԵՎ ԱՎԱԳԱՆՈՒ ԱՆԴԱՄՆԵՐԻ, ՇԻՐԱԿԻ ՄԱՐԶԻ ՇԻՐԱԿ, ԳԱՌՆԱՌԻՃ, ՎԱՀՐԱՄԱԲԵՐԴ,  ԲԱՍԵՆ, ՊԵՄԶԱՇԵՆ, ԳԵՂԱՆԻՍՏ ՀԱՄԱՅՆՔՆԵՐԻ ՂԵԿԱՎԱՐՆԵՐԻ, ՆԱՀԱՊԵՏԱՎԱՆ ՀԱՄԱՅՆՔԻ ՂԵԿԱՎԱՐԻ ԵՎ ԱՎԱԳԱՆՈՒ ԱՆԴԱՄՆԵՐԻ, ԱՐԵՎԻԿ ՀԱՄԱՅՆՔԻ ԱՎԱԳԱՆՈՒ ԱՆԴԱՄՆԵՐԻ,  ՍՅՈՒՆԻՔԻ ՄԱՐԶԻ ԽՆՁՈՐԵՍԿ, ԱՐԾՎԱՆԻԿ, ՎԱՐԴԱՎԱՆՔ ՀԱՄԱՅՆՔՆԵՐԻ ՂԵԿԱՎԱՐՆԵՐԻ ԵՎ ԱՎԱԳԱՆԻՆԵՐԻ ԱՆԴԱՄՆԵՐԻ, ԿՈՒՐԻՍ ՀԱՄԱՅՆՔԻ ԱՎԱԳԱՆՈՒ ԱՆԴԱՄՆԵՐԻ, ՏԱՎՈՒՇԻ ՄԱՐԶԻ ԽԱՇԹԱՌԱԿ ՀԱՄԱՅՆՔԻ ՂԵԿԱՎԱՐԻ 2012 ԹՎԱԿԱՆԻ ՓԵՏՐՎԱՐԻ 12-Ի ՀԵՐԹԱԿԱՆ ԸՆՏՐՈՒԹՅՈՒՆՆԵՐԻ ՆԱԽԱՊԱՏՐԱՍՏՄԱՆ ԵՎ ԱՆՑԿԱՑՄԱՆ ՀԵՏ </t>
  </si>
  <si>
    <t xml:space="preserve">ՏԵՂԱՄԱՍԱՅԻՆ ԸՆՏՐԱԿԱՆ ՀԱՆՁՆԱԺՈՂՈՎԻ ԾԱԽՍԵՐԻ  ԿԱՊՎԱԾ  ԱՐԱԳԱԾՈՏՆԻ ՄԱՐԶԻ ՍԱՐԱԼԱՆՋ, ԶԱՐԻՆՋԱ, ԿՈՇ, ՀԱԿՈ, ԱՐԱՐԱՏԻ ՄԱՐԶԻ  ԱՐԵՎՇԱՏ, ՌԱՆՉՊԱՐ, ԴՎԻՆ, ՄՐԳԱՎԵՏ, ՇԱՀՈՒՄՅԱՆ, ԱՐՄԱՎԻՐԻ ՄԱՐԶԻ ԱՐԱԳԱԾ, ՖԵՐԻԿ, ՇԱՀՈՒՄՅԱՆ, ԱՐՇԱԼՈՒՅՍ, ԴԱԼԱՐԻԿ, ԱԼԱՇԿԵՐՏ, ՆՈՐԱՊԱՏ ՀԱՄԱՅՆՔՆԵՐԻ ՂԵԿԱՎԱՐՆԵՐԻ, ԳԵՂԱՐՔՈՒՆԻՔԻ ՄԱՐԶԻ ՆՈՐԱԲԱԿ ՀԱՄԱՅՆՔԻ ԱՎԱԳԱՆՈՒ ԱՆԴԱՄՆԵՐԻ, ԳԵՂԱՄԱԲԱԿ, ԶՈԼԱՔԱՐ, ԿՈՏԱՅՔԻ ՄԱՐԶԻ ՀՐԱԶԴԱՆ, ՀԱՏԻՍ, ՍԵՎԱԲԵՐԴ, ՔԱՆԱՔԵՌԱՎԱՆ, ԼՈՌՈՒ ՄԱՐԶԻ ՍՊԻՏԱԿ, ՉԿԱԼՈՎ, ԲԼԱԳՈԴԱՐՆՈՅԵ ՀԱՄԱՅՆՔՆԵՐԻ ՂԵԿԱՎԱՐՆԵՐԻ, ԱՐԾՆԻ ՀԱՄԱՅՆՔԻ ՂԵԿԱՎԱՐԻ ԵՎ ԱՎԱԳԱՆՈՒ ԱՆԴԱՄՆԵՐԻ, ՇԻՐԱԿԻ ՄԱՐԶԻ ՇԻՐԱԿ, ԳԱՌՆԱՌԻՃ, ՎԱՀՐԱՄԱԲԵՐԴ,  ԲԱՍԵՆ, ՊԵՄԶԱՇԵՆ, ԳԵՂԱՆԻՍՏ ՀԱՄԱՅՆՔՆԵՐԻ ՂԵԿԱՎԱՐՆԵՐԻ, ՆԱՀԱՊԵՏԱՎԱՆ ՀԱՄԱՅՆՔԻ ՂԵԿԱՎԱՐԻ ԵՎ ԱՎԱԳԱՆՈՒ ԱՆԴԱՄՆԵՐԻ,  ԱՐԵՎԻԿ ՀԱՄԱՅՆՔԻ ԱՎԱԳԱՆՈՒ ԱՆԴԱՄՆԵՐԻ,  ՍՅՈՒՆԻՔԻ ՄԱՐԶԻ ԽՆՁՈՐԵՍԿ, ԱՐԾՎԱՆԻԿ, ՎԱՐԴԱՎԱՆՔ ՀԱՄԱՅՆՔՆԵՐԻ ՂԵԿԱՎԱՐՆԵՐԻ ԵՎ ԱՎԱԳԱՆԻՆԵՐԻ ԱՆԴԱՄՆԵՐԻ, ԿՈՒՐԻՍ ՀԱՄԱՅՆՔԻ ԱՎԱԳԱՆՈՒ ԱՆԴԱՄՆԵՐԻ, ՏԱՎՈՒՇԻ ՄԱՐԶԻ ԽԱՇԹԱՌԱԿ ՀԱՄԱՅՆՔԻ ՂԵԿԱՎԱՐԻ 2012 ԹՎԱԿԱՆԻ ՓԵՏՐՎԱՐԻ 12-Ի ՀԵՐԹԱԿԱՆ ԸՆՏՐՈՒԹՅՈՒՆՆԵՐԻ ՆԱԽԱՊԱՏՐԱՍՏՄԱՆ ԵՎ ԱՆՑԿԱՑՄԱՆ ՀԵՏ </t>
  </si>
  <si>
    <t xml:space="preserve"> ՀԱՅԱՍՏԱՆԻ ՀԱՆՐԱՊԵՏՈՒԹՅԱՆ ԿԱՌԱՎԱՐՈՒԹՅԱՆՆ ԱՌԸՆԹԵՐ ՀԱՅԱՍՏԱՆԻ ՀԱՆՐԱՊԵՏՈՒԹՅԱՆ  ՈՍՏԻԿԱՆՈՒԹՅԱՆ  ԾԱԽՍԵՐԻ   ԿԱՊՎԱԾ  ԱՐԱԳԱԾՈՏՆԻ ՄԱՐԶԻ ՍԱՐԱԼԱՆՋ, ԶԱՐԻՆՋԱ, ԿՈՇ, ՀԱԿՈ, ԱՐԱՐԱՏԻ ՄԱՐԶԻ  ԱՐԵՎՇԱՏ, ՌԱՆՉՊԱՐ, ԴՎԻՆ, ՄՐԳԱՎԵՏ, ՇԱՀՈՒՄՅԱՆ, ԱՐՄԱՎԻՐԻ ՄԱՐԶԻ ԱՐԱԳԱԾ, ՖԵՐԻԿ, ՇԱՀՈՒՄՅԱՆ, ԱՐՇԱԼՈՒՅՍ, ԴԱԼԱՐԻԿ, ԱԼԱՇԿԵՐՏ, ՆՈՐԱՊԱՏ ՀԱՄԱՅՆՔՆԵՐԻ ՂԵԿԱՎԱՐՆԵՐԻ, ԳԵՂԱՐՔՈՒՆԻՔԻ ՄԱՐԶԻ ՆՈՐԱԲԱԿ ՀԱՄԱՅՆՔԻ ԱՎԱԳԱՆՈՒ ԱՆԴԱՄՆԵՐԻ, ԳԵՂԱՄԱԲԱԿ, ԶՈԼԱՔԱՐ, ԿՈՏԱՅՔԻ ՄԱՐԶԻ ՀՐԱԶԴԱՆ, ՀԱՏԻՍ, ՍԵՎԱԲԵՐԴ, ՔԱՆԱՔԵՌԱՎԱՆ, ԼՈՌՈՒ ՄԱՐԶԻ ՍՊԻՏԱԿ, ՉԿԱԼՈՎ, ԲԼԱԳՈԴԱՐՆՈՅԵ ՀԱՄԱՅՆՔՆԵՐԻ ՂԵԿԱՎԱՐՆԵՐԻ, ԱՐԾՆԻ ՀԱՄԱՅՆՔԻ ՂԵԿԱՎԱՐԻ ԵՎ ԱՎԱԳԱՆՈՒ ԱՆԴԱՄՆԵՐԻ, ՇԻՐԱԿԻ ՄԱՐԶԻ ՇԻՐԱԿ, ԳԱՌՆԱՌԻՃ, ՎԱՀՐԱՄԱԲԵՐԴ,  ԲԱՍԵՆ, ՊԵՄԶԱՇԵՆ, ԳԵՂԱՆԻՍՏ ՀԱՄԱՅՆՔՆԵՐԻ ՂԵԿԱՎԱՐՆԵՐԻ, ՆԱՀԱՊԵՏԱՎԱՆ ՀԱՄԱՅՆՔԻ ՂԵԿԱՎԱՐԻ ԵՎ ԱՎԱԳԱՆՈՒ ԱՆԴԱՄՆԵՐԻ,  ԱՐԵՎԻԿ ՀԱՄԱՅՆՔԻ ԱՎԱԳԱՆՈՒ ԱՆԴԱՄՆԵՐԻ, ՍՅՈՒՆԻՔԻ ՄԱՐԶԻ ԽՆՁՈՐԵՍԿ, ԱՐԾՎԱՆԻԿ, ՎԱՐԴԱՎԱՆՔ ՀԱՄԱՅՆՔՆԵՐԻ ՂԵԿԱՎԱՐՆԵՐԻ ԵՎ ԱՎԱԳԱՆԻՆԵՐԻ ԱՆԴԱՄՆԵՐԻ, ԿՈՒՐԻՍ ՀԱՄԱՅՆՔԻ ԱՎԱԳԱՆՈՒ ԱՆԴԱՄՆԵՐԻ, ՏԱՎՈՒՇԻ ՄԱՐԶԻ ԽԱՇԹԱՌԱԿ ՀԱՄԱՅՆՔԻ ՂԵԿԱՎԱՐԻ 2012 ԹՎԱԿԱՆԻ ՓԵՏՐՎԱՐԻ 12-Ի ՀԵՐԹԱԿԱՆ ԸՆՏՐՈՒԹՅՈՒՆՆԵՐԻ ՆԱԽԱՊԱՏՐԱՍՏՄԱՆ ԵՎ ԱՆՑԿԱՑՄԱՆ ՀԵՏ </t>
  </si>
</sst>
</file>

<file path=xl/styles.xml><?xml version="1.0" encoding="utf-8"?>
<styleSheet xmlns="http://schemas.openxmlformats.org/spreadsheetml/2006/main">
  <fonts count="4">
    <font>
      <sz val="10"/>
      <name val="Arial"/>
    </font>
    <font>
      <sz val="8"/>
      <name val="GHEA Grapalat"/>
      <family val="3"/>
    </font>
    <font>
      <sz val="10"/>
      <name val="GHEA Grapalat"/>
      <family val="3"/>
    </font>
    <font>
      <sz val="10"/>
      <color indexed="8"/>
      <name val="GHEA Grapalat"/>
      <family val="3"/>
    </font>
  </fonts>
  <fills count="3">
    <fill>
      <patternFill patternType="none"/>
    </fill>
    <fill>
      <patternFill patternType="gray125"/>
    </fill>
    <fill>
      <patternFill patternType="solid">
        <fgColor indexed="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26">
    <xf numFmtId="0" fontId="0" fillId="0" borderId="0" xfId="0"/>
    <xf numFmtId="0" fontId="1" fillId="0" borderId="0" xfId="0" applyFont="1" applyAlignment="1">
      <alignment vertical="center" wrapText="1"/>
    </xf>
    <xf numFmtId="0" fontId="2" fillId="0" borderId="0" xfId="0" applyFont="1" applyAlignment="1">
      <alignment vertical="center" wrapText="1"/>
    </xf>
    <xf numFmtId="0" fontId="1" fillId="0" borderId="1" xfId="0" applyFont="1" applyBorder="1" applyAlignment="1">
      <alignment vertical="center" wrapText="1"/>
    </xf>
    <xf numFmtId="0" fontId="2" fillId="0" borderId="0" xfId="0" applyFont="1" applyBorder="1" applyAlignment="1">
      <alignment vertical="center" wrapText="1"/>
    </xf>
    <xf numFmtId="0" fontId="2" fillId="0" borderId="0" xfId="0" applyFont="1" applyBorder="1" applyAlignment="1">
      <alignment horizontal="center" vertical="center" wrapText="1"/>
    </xf>
    <xf numFmtId="1" fontId="2" fillId="0" borderId="0" xfId="0" applyNumberFormat="1" applyFont="1" applyBorder="1" applyAlignment="1">
      <alignment horizontal="center" vertical="center" wrapText="1"/>
    </xf>
    <xf numFmtId="1" fontId="2" fillId="0" borderId="0" xfId="0" applyNumberFormat="1" applyFont="1" applyAlignment="1">
      <alignment horizontal="center" vertical="center" wrapText="1"/>
    </xf>
    <xf numFmtId="1" fontId="2" fillId="0" borderId="0" xfId="0" applyNumberFormat="1" applyFont="1" applyAlignment="1">
      <alignment vertical="center" wrapText="1"/>
    </xf>
    <xf numFmtId="0" fontId="2" fillId="0" borderId="1" xfId="0" applyFont="1" applyBorder="1" applyAlignment="1">
      <alignment horizontal="center" vertical="center" wrapText="1"/>
    </xf>
    <xf numFmtId="1" fontId="2" fillId="0" borderId="1" xfId="0" applyNumberFormat="1" applyFont="1" applyBorder="1" applyAlignment="1">
      <alignment horizontal="center" vertical="center" wrapText="1"/>
    </xf>
    <xf numFmtId="0" fontId="3" fillId="0" borderId="1" xfId="0" applyFont="1" applyBorder="1" applyAlignment="1">
      <alignment vertical="center" wrapText="1"/>
    </xf>
    <xf numFmtId="0" fontId="2" fillId="0" borderId="1" xfId="0" applyFont="1" applyBorder="1" applyAlignment="1">
      <alignment vertical="center" wrapText="1"/>
    </xf>
    <xf numFmtId="1" fontId="2"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2" fillId="0" borderId="1" xfId="0" applyFont="1" applyBorder="1" applyAlignment="1">
      <alignment horizontal="left" vertical="center" wrapText="1"/>
    </xf>
    <xf numFmtId="1" fontId="1" fillId="0" borderId="0" xfId="0" applyNumberFormat="1" applyFont="1" applyAlignment="1">
      <alignment vertical="center" wrapText="1"/>
    </xf>
    <xf numFmtId="0" fontId="1" fillId="0" borderId="2" xfId="0" applyFont="1" applyBorder="1" applyAlignment="1">
      <alignment vertical="center" wrapText="1"/>
    </xf>
    <xf numFmtId="1" fontId="2" fillId="0" borderId="0" xfId="0" applyNumberFormat="1" applyFont="1" applyBorder="1" applyAlignment="1">
      <alignment vertical="center" wrapText="1"/>
    </xf>
    <xf numFmtId="0" fontId="2" fillId="0" borderId="0" xfId="0" applyFont="1" applyBorder="1" applyAlignment="1">
      <alignment horizontal="left" vertical="center" wrapText="1"/>
    </xf>
    <xf numFmtId="0" fontId="2" fillId="0" borderId="0" xfId="0" applyFont="1" applyAlignment="1">
      <alignment horizontal="center" vertical="center" wrapText="1"/>
    </xf>
    <xf numFmtId="3" fontId="1" fillId="0" borderId="0" xfId="0" applyNumberFormat="1" applyFont="1" applyAlignment="1">
      <alignment vertical="center" wrapText="1"/>
    </xf>
    <xf numFmtId="0" fontId="2" fillId="0" borderId="0" xfId="0" applyFont="1" applyAlignment="1">
      <alignment horizontal="right" vertical="center" wrapText="1"/>
    </xf>
    <xf numFmtId="0" fontId="2" fillId="0" borderId="0" xfId="0" applyFont="1" applyAlignment="1">
      <alignment horizontal="center" vertical="center" wrapText="1"/>
    </xf>
    <xf numFmtId="3" fontId="2" fillId="0" borderId="0" xfId="0" applyNumberFormat="1" applyFont="1" applyAlignment="1">
      <alignment horizontal="center" vertical="center" wrapText="1"/>
    </xf>
    <xf numFmtId="0" fontId="1" fillId="0" borderId="0"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20"/>
  <sheetViews>
    <sheetView workbookViewId="0">
      <selection activeCell="A7" sqref="A7:C7"/>
    </sheetView>
  </sheetViews>
  <sheetFormatPr defaultRowHeight="13.5"/>
  <cols>
    <col min="1" max="1" width="4.5703125" style="2" customWidth="1"/>
    <col min="2" max="2" width="76.5703125" style="2" customWidth="1"/>
    <col min="3" max="3" width="14" style="2" customWidth="1"/>
    <col min="4" max="4" width="9.140625" style="2"/>
    <col min="5" max="5" width="9.42578125" style="2" bestFit="1" customWidth="1"/>
    <col min="6" max="16384" width="9.140625" style="2"/>
  </cols>
  <sheetData>
    <row r="1" spans="1:11" s="1" customFormat="1" ht="15" customHeight="1">
      <c r="A1" s="2"/>
      <c r="B1" s="2"/>
      <c r="C1" s="7" t="s">
        <v>0</v>
      </c>
    </row>
    <row r="2" spans="1:11" s="1" customFormat="1" ht="15" customHeight="1">
      <c r="A2" s="2"/>
      <c r="B2" s="22" t="s">
        <v>1</v>
      </c>
      <c r="C2" s="22"/>
    </row>
    <row r="3" spans="1:11" s="1" customFormat="1" ht="15" customHeight="1">
      <c r="A3" s="2"/>
      <c r="B3" s="2"/>
      <c r="C3" s="7" t="s">
        <v>2</v>
      </c>
    </row>
    <row r="4" spans="1:11" s="1" customFormat="1" ht="15" customHeight="1">
      <c r="A4" s="2"/>
      <c r="B4" s="2"/>
      <c r="C4" s="2"/>
    </row>
    <row r="5" spans="1:11" s="1" customFormat="1" ht="15" customHeight="1">
      <c r="A5" s="2"/>
      <c r="B5" s="2"/>
      <c r="C5" s="2"/>
      <c r="F5" s="1" t="s">
        <v>20</v>
      </c>
    </row>
    <row r="6" spans="1:11" s="1" customFormat="1" ht="15" customHeight="1">
      <c r="A6" s="23" t="s">
        <v>10</v>
      </c>
      <c r="B6" s="23"/>
      <c r="C6" s="23"/>
    </row>
    <row r="7" spans="1:11" s="1" customFormat="1" ht="213" customHeight="1">
      <c r="A7" s="24" t="s">
        <v>40</v>
      </c>
      <c r="B7" s="24"/>
      <c r="C7" s="24"/>
    </row>
    <row r="8" spans="1:11" s="1" customFormat="1" ht="26.25" customHeight="1">
      <c r="A8" s="2"/>
      <c r="B8" s="2"/>
      <c r="C8" s="2"/>
      <c r="F8" s="25"/>
      <c r="G8" s="25"/>
      <c r="H8" s="25"/>
      <c r="I8" s="25"/>
      <c r="J8" s="25"/>
      <c r="K8" s="25"/>
    </row>
    <row r="9" spans="1:11" s="1" customFormat="1" ht="29.25" customHeight="1">
      <c r="A9" s="9" t="s">
        <v>7</v>
      </c>
      <c r="B9" s="9" t="s">
        <v>4</v>
      </c>
      <c r="C9" s="10" t="s">
        <v>3</v>
      </c>
    </row>
    <row r="10" spans="1:11" s="1" customFormat="1" ht="31.5" customHeight="1">
      <c r="A10" s="9">
        <v>1</v>
      </c>
      <c r="B10" s="12" t="s">
        <v>24</v>
      </c>
      <c r="C10" s="10">
        <v>3547597</v>
      </c>
      <c r="F10" s="16"/>
    </row>
    <row r="11" spans="1:11" s="1" customFormat="1" ht="24.95" customHeight="1">
      <c r="A11" s="9">
        <v>2</v>
      </c>
      <c r="B11" s="14" t="s">
        <v>9</v>
      </c>
      <c r="C11" s="10">
        <v>202534</v>
      </c>
    </row>
    <row r="12" spans="1:11" s="1" customFormat="1" ht="24.95" customHeight="1">
      <c r="A12" s="9">
        <v>3</v>
      </c>
      <c r="B12" s="14" t="s">
        <v>29</v>
      </c>
      <c r="C12" s="10">
        <v>100000</v>
      </c>
    </row>
    <row r="13" spans="1:11" s="1" customFormat="1" ht="24.95" customHeight="1">
      <c r="A13" s="9">
        <v>4</v>
      </c>
      <c r="B13" s="12" t="s">
        <v>13</v>
      </c>
      <c r="C13" s="10">
        <v>50000</v>
      </c>
    </row>
    <row r="14" spans="1:11" ht="24.95" customHeight="1">
      <c r="A14" s="9">
        <v>5</v>
      </c>
      <c r="B14" s="12" t="s">
        <v>5</v>
      </c>
      <c r="C14" s="10">
        <v>50000</v>
      </c>
    </row>
    <row r="15" spans="1:11" ht="24.95" customHeight="1">
      <c r="A15" s="9">
        <v>6</v>
      </c>
      <c r="B15" s="12" t="s">
        <v>14</v>
      </c>
      <c r="C15" s="10">
        <v>250000</v>
      </c>
    </row>
    <row r="16" spans="1:11" ht="24.95" customHeight="1">
      <c r="A16" s="9">
        <v>7</v>
      </c>
      <c r="B16" s="12" t="s">
        <v>33</v>
      </c>
      <c r="C16" s="12"/>
    </row>
    <row r="17" spans="1:3" ht="24.95" customHeight="1">
      <c r="A17" s="9" t="s">
        <v>34</v>
      </c>
      <c r="B17" s="12" t="s">
        <v>37</v>
      </c>
      <c r="C17" s="10">
        <f>109539*5</f>
        <v>547695</v>
      </c>
    </row>
    <row r="18" spans="1:3" ht="24.95" customHeight="1">
      <c r="A18" s="9" t="s">
        <v>35</v>
      </c>
      <c r="B18" s="12" t="s">
        <v>36</v>
      </c>
      <c r="C18" s="10">
        <v>417500</v>
      </c>
    </row>
    <row r="19" spans="1:3" ht="24.95" customHeight="1">
      <c r="A19" s="12"/>
      <c r="B19" s="9" t="s">
        <v>25</v>
      </c>
      <c r="C19" s="10">
        <f>SUM(C10:C18)</f>
        <v>5165326</v>
      </c>
    </row>
    <row r="20" spans="1:3" ht="24.95" customHeight="1"/>
  </sheetData>
  <mergeCells count="4">
    <mergeCell ref="B2:C2"/>
    <mergeCell ref="A6:C6"/>
    <mergeCell ref="A7:C7"/>
    <mergeCell ref="F8:K8"/>
  </mergeCells>
  <pageMargins left="0.31496062992125984" right="0.11811023622047245" top="0.35433070866141736" bottom="0.15748031496062992"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dimension ref="A1:J17"/>
  <sheetViews>
    <sheetView workbookViewId="0">
      <selection activeCell="A7" sqref="A7:C7"/>
    </sheetView>
  </sheetViews>
  <sheetFormatPr defaultRowHeight="13.5"/>
  <cols>
    <col min="1" max="1" width="4.5703125" style="2" customWidth="1"/>
    <col min="2" max="2" width="70.5703125" style="2" customWidth="1"/>
    <col min="3" max="3" width="17.140625" style="2" customWidth="1"/>
    <col min="4" max="16384" width="9.140625" style="2"/>
  </cols>
  <sheetData>
    <row r="1" spans="1:10" s="1" customFormat="1" ht="15" customHeight="1">
      <c r="A1" s="2"/>
      <c r="B1" s="2"/>
      <c r="C1" s="7" t="s">
        <v>16</v>
      </c>
    </row>
    <row r="2" spans="1:10" s="1" customFormat="1" ht="15" customHeight="1">
      <c r="A2" s="2"/>
      <c r="B2" s="22" t="s">
        <v>1</v>
      </c>
      <c r="C2" s="22"/>
    </row>
    <row r="3" spans="1:10" s="1" customFormat="1" ht="15" customHeight="1">
      <c r="A3" s="2"/>
      <c r="B3" s="2"/>
      <c r="C3" s="7" t="s">
        <v>2</v>
      </c>
    </row>
    <row r="4" spans="1:10" s="1" customFormat="1" ht="15" customHeight="1">
      <c r="A4" s="2"/>
      <c r="B4" s="2"/>
      <c r="C4" s="2"/>
    </row>
    <row r="5" spans="1:10" s="1" customFormat="1" ht="15" customHeight="1">
      <c r="A5" s="2"/>
      <c r="B5" s="2"/>
      <c r="C5" s="2"/>
      <c r="E5" s="1" t="s">
        <v>20</v>
      </c>
    </row>
    <row r="6" spans="1:10" s="1" customFormat="1" ht="15" customHeight="1">
      <c r="A6" s="23" t="s">
        <v>10</v>
      </c>
      <c r="B6" s="23"/>
      <c r="C6" s="23"/>
    </row>
    <row r="7" spans="1:10" s="1" customFormat="1" ht="198" customHeight="1">
      <c r="A7" s="23" t="s">
        <v>39</v>
      </c>
      <c r="B7" s="23"/>
      <c r="C7" s="23"/>
    </row>
    <row r="8" spans="1:10" s="1" customFormat="1" ht="15" customHeight="1">
      <c r="A8" s="2"/>
      <c r="B8" s="2"/>
      <c r="C8" s="2"/>
      <c r="E8" s="25"/>
      <c r="F8" s="25"/>
      <c r="G8" s="25"/>
      <c r="H8" s="25"/>
      <c r="I8" s="25"/>
      <c r="J8" s="25"/>
    </row>
    <row r="9" spans="1:10" s="1" customFormat="1" ht="29.25" customHeight="1">
      <c r="A9" s="9" t="s">
        <v>7</v>
      </c>
      <c r="B9" s="9" t="s">
        <v>4</v>
      </c>
      <c r="C9" s="10" t="s">
        <v>3</v>
      </c>
    </row>
    <row r="10" spans="1:10" s="1" customFormat="1" ht="31.5" customHeight="1">
      <c r="A10" s="9">
        <v>1</v>
      </c>
      <c r="B10" s="11" t="s">
        <v>18</v>
      </c>
      <c r="C10" s="10">
        <f>C11+C12+C13+C14</f>
        <v>2250000</v>
      </c>
    </row>
    <row r="11" spans="1:10" s="1" customFormat="1" ht="24.95" customHeight="1">
      <c r="A11" s="9"/>
      <c r="B11" s="12" t="s">
        <v>8</v>
      </c>
      <c r="C11" s="10">
        <v>450000</v>
      </c>
    </row>
    <row r="12" spans="1:10" s="1" customFormat="1" ht="24.95" customHeight="1">
      <c r="A12" s="9"/>
      <c r="B12" s="12" t="s">
        <v>26</v>
      </c>
      <c r="C12" s="10">
        <v>450000</v>
      </c>
    </row>
    <row r="13" spans="1:10" s="1" customFormat="1" ht="24.95" customHeight="1">
      <c r="A13" s="9"/>
      <c r="B13" s="12" t="s">
        <v>27</v>
      </c>
      <c r="C13" s="10">
        <v>450000</v>
      </c>
    </row>
    <row r="14" spans="1:10" s="1" customFormat="1" ht="24.95" customHeight="1">
      <c r="A14" s="9"/>
      <c r="B14" s="12" t="s">
        <v>28</v>
      </c>
      <c r="C14" s="10">
        <f>4*225000</f>
        <v>900000</v>
      </c>
    </row>
    <row r="15" spans="1:10" s="1" customFormat="1" ht="24.95" customHeight="1">
      <c r="A15" s="9">
        <v>2</v>
      </c>
      <c r="B15" s="14" t="s">
        <v>9</v>
      </c>
      <c r="C15" s="10">
        <v>210500</v>
      </c>
    </row>
    <row r="16" spans="1:10" s="1" customFormat="1" ht="24.95" customHeight="1">
      <c r="A16" s="12"/>
      <c r="B16" s="12" t="s">
        <v>6</v>
      </c>
      <c r="C16" s="10">
        <f>C15+C10</f>
        <v>2460500</v>
      </c>
    </row>
    <row r="17" spans="1:3" ht="27">
      <c r="A17" s="12"/>
      <c r="B17" s="12" t="s">
        <v>30</v>
      </c>
      <c r="C17" s="10">
        <f>19*C16</f>
        <v>46749500</v>
      </c>
    </row>
  </sheetData>
  <mergeCells count="4">
    <mergeCell ref="B2:C2"/>
    <mergeCell ref="A6:C6"/>
    <mergeCell ref="A7:C7"/>
    <mergeCell ref="E8:J8"/>
  </mergeCells>
  <pageMargins left="0.31496062992125984" right="0.19685039370078741" top="0.35433070866141736" bottom="0.15748031496062992" header="0.31496062992125984" footer="0.31496062992125984"/>
  <pageSetup paperSize="9" fitToWidth="0" fitToHeight="0" orientation="portrait" r:id="rId1"/>
</worksheet>
</file>

<file path=xl/worksheets/sheet3.xml><?xml version="1.0" encoding="utf-8"?>
<worksheet xmlns="http://schemas.openxmlformats.org/spreadsheetml/2006/main" xmlns:r="http://schemas.openxmlformats.org/officeDocument/2006/relationships">
  <dimension ref="A1:C27"/>
  <sheetViews>
    <sheetView workbookViewId="0">
      <selection activeCell="A6" sqref="A6:C6"/>
    </sheetView>
  </sheetViews>
  <sheetFormatPr defaultRowHeight="12.75"/>
  <cols>
    <col min="1" max="1" width="4.5703125" style="1" customWidth="1"/>
    <col min="2" max="2" width="67.140625" style="1" customWidth="1"/>
    <col min="3" max="3" width="22" style="16" customWidth="1"/>
    <col min="4" max="16384" width="9.140625" style="1"/>
  </cols>
  <sheetData>
    <row r="1" spans="1:3" ht="15" customHeight="1">
      <c r="A1" s="2"/>
      <c r="B1" s="2"/>
      <c r="C1" s="7" t="s">
        <v>15</v>
      </c>
    </row>
    <row r="2" spans="1:3" ht="15" customHeight="1">
      <c r="A2" s="2"/>
      <c r="B2" s="22" t="s">
        <v>1</v>
      </c>
      <c r="C2" s="22"/>
    </row>
    <row r="3" spans="1:3" ht="15" customHeight="1">
      <c r="A3" s="2"/>
      <c r="B3" s="2"/>
      <c r="C3" s="7" t="s">
        <v>2</v>
      </c>
    </row>
    <row r="4" spans="1:3" ht="15" customHeight="1">
      <c r="A4" s="23"/>
      <c r="B4" s="23"/>
      <c r="C4" s="23"/>
    </row>
    <row r="5" spans="1:3" ht="15" customHeight="1">
      <c r="A5" s="23" t="s">
        <v>10</v>
      </c>
      <c r="B5" s="23"/>
      <c r="C5" s="23"/>
    </row>
    <row r="6" spans="1:3" ht="201" customHeight="1">
      <c r="A6" s="23" t="s">
        <v>41</v>
      </c>
      <c r="B6" s="23"/>
      <c r="C6" s="23"/>
    </row>
    <row r="7" spans="1:3" ht="15" customHeight="1">
      <c r="A7" s="23"/>
      <c r="B7" s="23"/>
      <c r="C7" s="23"/>
    </row>
    <row r="8" spans="1:3" ht="28.5" customHeight="1">
      <c r="A8" s="9" t="s">
        <v>7</v>
      </c>
      <c r="B8" s="9" t="s">
        <v>4</v>
      </c>
      <c r="C8" s="10" t="s">
        <v>3</v>
      </c>
    </row>
    <row r="9" spans="1:3" ht="32.25" customHeight="1">
      <c r="A9" s="9">
        <v>1</v>
      </c>
      <c r="B9" s="11" t="s">
        <v>17</v>
      </c>
      <c r="C9" s="10">
        <f>C10+C11+C12</f>
        <v>260000</v>
      </c>
    </row>
    <row r="10" spans="1:3" ht="24.95" customHeight="1">
      <c r="A10" s="9"/>
      <c r="B10" s="12" t="s">
        <v>11</v>
      </c>
      <c r="C10" s="10">
        <v>65000</v>
      </c>
    </row>
    <row r="11" spans="1:3" ht="24.95" customHeight="1">
      <c r="A11" s="9"/>
      <c r="B11" s="12" t="s">
        <v>21</v>
      </c>
      <c r="C11" s="13">
        <v>32500</v>
      </c>
    </row>
    <row r="12" spans="1:3" ht="30.75" customHeight="1">
      <c r="A12" s="9"/>
      <c r="B12" s="12" t="s">
        <v>22</v>
      </c>
      <c r="C12" s="13">
        <f>5*32500</f>
        <v>162500</v>
      </c>
    </row>
    <row r="13" spans="1:3" ht="24.95" customHeight="1">
      <c r="A13" s="9">
        <v>2</v>
      </c>
      <c r="B13" s="14" t="s">
        <v>12</v>
      </c>
      <c r="C13" s="13">
        <v>67000</v>
      </c>
    </row>
    <row r="14" spans="1:3" ht="24.95" customHeight="1">
      <c r="A14" s="9">
        <v>3</v>
      </c>
      <c r="B14" s="12" t="s">
        <v>13</v>
      </c>
      <c r="C14" s="10">
        <v>1000</v>
      </c>
    </row>
    <row r="15" spans="1:3" ht="24.95" customHeight="1">
      <c r="A15" s="9">
        <v>4</v>
      </c>
      <c r="B15" s="12" t="s">
        <v>5</v>
      </c>
      <c r="C15" s="10">
        <v>3000</v>
      </c>
    </row>
    <row r="16" spans="1:3" ht="24.95" customHeight="1">
      <c r="A16" s="9">
        <v>5</v>
      </c>
      <c r="B16" s="12" t="s">
        <v>14</v>
      </c>
      <c r="C16" s="10">
        <v>5000</v>
      </c>
    </row>
    <row r="17" spans="1:3" ht="24.95" customHeight="1">
      <c r="A17" s="9"/>
      <c r="B17" s="15" t="s">
        <v>19</v>
      </c>
      <c r="C17" s="10">
        <f>SUM(C10:C16)</f>
        <v>336000</v>
      </c>
    </row>
    <row r="18" spans="1:3" ht="27.75" customHeight="1">
      <c r="A18" s="3"/>
      <c r="B18" s="12" t="s">
        <v>38</v>
      </c>
      <c r="C18" s="10">
        <f>84*C17</f>
        <v>28224000</v>
      </c>
    </row>
    <row r="19" spans="1:3" ht="19.5" customHeight="1">
      <c r="A19" s="4"/>
      <c r="B19" s="19"/>
      <c r="C19" s="6"/>
    </row>
    <row r="20" spans="1:3" ht="19.5" customHeight="1">
      <c r="A20" s="4"/>
      <c r="B20" s="19"/>
      <c r="C20" s="6"/>
    </row>
    <row r="21" spans="1:3" ht="19.5" customHeight="1">
      <c r="A21" s="4"/>
      <c r="B21" s="19"/>
      <c r="C21" s="6"/>
    </row>
    <row r="22" spans="1:3" ht="19.5" customHeight="1">
      <c r="A22" s="4"/>
      <c r="B22" s="19"/>
      <c r="C22" s="6"/>
    </row>
    <row r="23" spans="1:3" ht="19.5" customHeight="1">
      <c r="A23" s="4"/>
      <c r="B23" s="19"/>
      <c r="C23" s="6"/>
    </row>
    <row r="24" spans="1:3" ht="19.5" customHeight="1">
      <c r="A24" s="4"/>
      <c r="B24" s="19"/>
      <c r="C24" s="6"/>
    </row>
    <row r="25" spans="1:3" ht="23.25" customHeight="1"/>
    <row r="26" spans="1:3" ht="16.5" customHeight="1"/>
    <row r="27" spans="1:3" ht="19.5" customHeight="1"/>
  </sheetData>
  <mergeCells count="5">
    <mergeCell ref="A7:C7"/>
    <mergeCell ref="B2:C2"/>
    <mergeCell ref="A4:C4"/>
    <mergeCell ref="A5:C5"/>
    <mergeCell ref="A6:C6"/>
  </mergeCells>
  <pageMargins left="0.51181102362204722" right="0.31496062992125984"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dimension ref="A1:E13"/>
  <sheetViews>
    <sheetView tabSelected="1" workbookViewId="0">
      <selection activeCell="A7" sqref="A7:C7"/>
    </sheetView>
  </sheetViews>
  <sheetFormatPr defaultRowHeight="13.5"/>
  <cols>
    <col min="1" max="1" width="4.42578125" style="2" customWidth="1"/>
    <col min="2" max="2" width="66.85546875" style="2" customWidth="1"/>
    <col min="3" max="3" width="14.85546875" style="8" customWidth="1"/>
    <col min="4" max="4" width="9.140625" style="2"/>
    <col min="5" max="5" width="9.42578125" style="2" bestFit="1" customWidth="1"/>
    <col min="6" max="16384" width="9.140625" style="2"/>
  </cols>
  <sheetData>
    <row r="1" spans="1:5" s="1" customFormat="1" ht="15" customHeight="1">
      <c r="A1" s="2"/>
      <c r="B1" s="2"/>
      <c r="C1" s="7" t="s">
        <v>23</v>
      </c>
    </row>
    <row r="2" spans="1:5" s="1" customFormat="1" ht="15" customHeight="1">
      <c r="A2" s="2"/>
      <c r="B2" s="22" t="s">
        <v>1</v>
      </c>
      <c r="C2" s="22"/>
    </row>
    <row r="3" spans="1:5" s="1" customFormat="1" ht="15" customHeight="1">
      <c r="A3" s="2"/>
      <c r="B3" s="2"/>
      <c r="C3" s="7" t="s">
        <v>2</v>
      </c>
    </row>
    <row r="4" spans="1:5" s="1" customFormat="1" ht="15" customHeight="1">
      <c r="A4" s="2"/>
      <c r="B4" s="2"/>
      <c r="C4" s="8"/>
    </row>
    <row r="5" spans="1:5" s="1" customFormat="1" ht="15" customHeight="1">
      <c r="A5" s="23" t="s">
        <v>10</v>
      </c>
      <c r="B5" s="23"/>
      <c r="C5" s="23"/>
    </row>
    <row r="6" spans="1:5" s="1" customFormat="1" ht="15" customHeight="1">
      <c r="A6" s="20"/>
      <c r="B6" s="20"/>
      <c r="C6" s="7"/>
    </row>
    <row r="7" spans="1:5" s="1" customFormat="1" ht="234" customHeight="1">
      <c r="A7" s="23" t="s">
        <v>42</v>
      </c>
      <c r="B7" s="23"/>
      <c r="C7" s="23"/>
      <c r="D7" s="2"/>
    </row>
    <row r="8" spans="1:5" s="1" customFormat="1" ht="15" customHeight="1">
      <c r="A8" s="2"/>
      <c r="B8" s="2"/>
      <c r="C8" s="8"/>
    </row>
    <row r="9" spans="1:5" s="1" customFormat="1" ht="30" customHeight="1">
      <c r="A9" s="9" t="s">
        <v>7</v>
      </c>
      <c r="B9" s="9" t="s">
        <v>4</v>
      </c>
      <c r="C9" s="10" t="s">
        <v>3</v>
      </c>
    </row>
    <row r="10" spans="1:5" s="1" customFormat="1" ht="37.5" customHeight="1">
      <c r="A10" s="9">
        <v>1</v>
      </c>
      <c r="B10" s="12" t="s">
        <v>32</v>
      </c>
      <c r="C10" s="10">
        <f>82603*98.75</f>
        <v>8157046.25</v>
      </c>
    </row>
    <row r="11" spans="1:5" s="1" customFormat="1" ht="35.25" customHeight="1">
      <c r="A11" s="9">
        <v>2</v>
      </c>
      <c r="B11" s="12" t="s">
        <v>31</v>
      </c>
      <c r="C11" s="10">
        <f>106349*3.9</f>
        <v>414761.1</v>
      </c>
      <c r="D11" s="17"/>
    </row>
    <row r="12" spans="1:5" s="1" customFormat="1" ht="24.95" customHeight="1">
      <c r="A12" s="9"/>
      <c r="B12" s="15" t="s">
        <v>6</v>
      </c>
      <c r="C12" s="10">
        <f>SUM(C10:C11)</f>
        <v>8571807.3499999996</v>
      </c>
      <c r="E12" s="21"/>
    </row>
    <row r="13" spans="1:5" ht="15" customHeight="1">
      <c r="A13" s="5"/>
      <c r="B13" s="4"/>
      <c r="C13" s="18"/>
    </row>
  </sheetData>
  <mergeCells count="3">
    <mergeCell ref="B2:C2"/>
    <mergeCell ref="A5:C5"/>
    <mergeCell ref="A7:C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12.02.2012(1)</vt:lpstr>
      <vt:lpstr>12.02.2012(2)</vt:lpstr>
      <vt:lpstr>12.02.2012(3)</vt:lpstr>
      <vt:lpstr>12.02.2012(4)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Levon Grigoryan</dc:creator>
  <cp:lastModifiedBy>GoharM</cp:lastModifiedBy>
  <cp:lastPrinted>2012-01-19T13:28:57Z</cp:lastPrinted>
  <dcterms:created xsi:type="dcterms:W3CDTF">1996-10-14T23:33:28Z</dcterms:created>
  <dcterms:modified xsi:type="dcterms:W3CDTF">2012-01-24T10:37:22Z</dcterms:modified>
</cp:coreProperties>
</file>