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985" windowWidth="14805" windowHeight="5130" tabRatio="889" firstSheet="3" activeTab="3"/>
  </bookViews>
  <sheets>
    <sheet name="Aragatsotn" sheetId="3" state="hidden" r:id="rId1"/>
    <sheet name="Aragac crag" sheetId="16" state="hidden" r:id="rId2"/>
    <sheet name="Ararat crag" sheetId="17" state="hidden" r:id="rId3"/>
    <sheet name="Lori cra" sheetId="42" r:id="rId4"/>
    <sheet name="Armavir crag" sheetId="18" state="hidden" r:id="rId5"/>
    <sheet name="Gexarquniq" sheetId="27" state="hidden" r:id="rId6"/>
    <sheet name="Gexarq cra" sheetId="32" state="hidden" r:id="rId7"/>
    <sheet name="Lori crag" sheetId="20" state="hidden" r:id="rId8"/>
    <sheet name="Kotayq crag" sheetId="21" state="hidden" r:id="rId9"/>
    <sheet name="Shirak crag" sheetId="22" state="hidden" r:id="rId10"/>
    <sheet name="Syunik crag" sheetId="23" state="hidden" r:id="rId11"/>
    <sheet name="Vayoc dzor crag" sheetId="24" state="hidden" r:id="rId12"/>
    <sheet name="ԸՆԴԱՄԵՆԸ" sheetId="26" state="hidden" r:id="rId13"/>
    <sheet name="Tavush crag" sheetId="25" state="hidden" r:id="rId14"/>
    <sheet name="Gnum" sheetId="15" state="hidden" r:id="rId15"/>
    <sheet name="Sheet1" sheetId="43" r:id="rId16"/>
  </sheets>
  <calcPr calcId="145621"/>
</workbook>
</file>

<file path=xl/calcChain.xml><?xml version="1.0" encoding="utf-8"?>
<calcChain xmlns="http://schemas.openxmlformats.org/spreadsheetml/2006/main">
  <c r="C17" i="43" l="1"/>
  <c r="D17" i="43"/>
  <c r="H149" i="22" l="1"/>
  <c r="I83" i="32"/>
  <c r="J83" i="32"/>
  <c r="K83" i="32"/>
  <c r="H83" i="32"/>
  <c r="I57" i="32"/>
  <c r="J57" i="32"/>
  <c r="K57" i="32"/>
  <c r="H57" i="32"/>
  <c r="D69" i="27"/>
  <c r="E69" i="27"/>
  <c r="F69" i="27"/>
  <c r="C69" i="27"/>
  <c r="D52" i="27"/>
  <c r="E52" i="27"/>
  <c r="F52" i="27"/>
  <c r="C52" i="27"/>
  <c r="I205" i="32"/>
  <c r="J205" i="32"/>
  <c r="K205" i="32"/>
  <c r="I180" i="32"/>
  <c r="J180" i="32"/>
  <c r="K180" i="32"/>
  <c r="C181" i="32" s="1"/>
  <c r="C21" i="27"/>
  <c r="C22" i="27"/>
  <c r="C23" i="27"/>
  <c r="C24" i="27"/>
  <c r="C25" i="27"/>
  <c r="C26" i="27"/>
  <c r="C27" i="27"/>
  <c r="C28" i="27"/>
  <c r="H102" i="32" s="1"/>
  <c r="C29" i="27"/>
  <c r="C30" i="27"/>
  <c r="C31" i="27"/>
  <c r="C32" i="27"/>
  <c r="C33" i="27"/>
  <c r="H31" i="32" s="1"/>
  <c r="C34" i="27"/>
  <c r="C35" i="27"/>
  <c r="C36" i="27"/>
  <c r="C38" i="27"/>
  <c r="C39" i="27"/>
  <c r="H180" i="32" s="1"/>
  <c r="C40" i="27"/>
  <c r="C42" i="27"/>
  <c r="C43" i="27"/>
  <c r="C44" i="27"/>
  <c r="C45" i="27"/>
  <c r="C46" i="27"/>
  <c r="H129" i="32" s="1"/>
  <c r="C47" i="27"/>
  <c r="C20" i="27"/>
  <c r="H116" i="32" s="1"/>
  <c r="C17" i="27"/>
  <c r="C14" i="27"/>
  <c r="C15" i="27"/>
  <c r="C16" i="27"/>
  <c r="H192" i="32" s="1"/>
  <c r="C13" i="27"/>
  <c r="C12" i="27"/>
  <c r="H18" i="32" s="1"/>
  <c r="C11" i="27"/>
  <c r="H153" i="32" s="1"/>
  <c r="H205" i="32"/>
  <c r="I218" i="32"/>
  <c r="J218" i="32"/>
  <c r="K218" i="32"/>
  <c r="C219" i="32" s="1"/>
  <c r="H218" i="32"/>
  <c r="I192" i="32"/>
  <c r="J192" i="32"/>
  <c r="K192" i="32"/>
  <c r="I166" i="32"/>
  <c r="J166" i="32"/>
  <c r="K166" i="32"/>
  <c r="C167" i="32" s="1"/>
  <c r="H166" i="32"/>
  <c r="I153" i="32"/>
  <c r="J153" i="32"/>
  <c r="K153" i="32"/>
  <c r="C154" i="32" s="1"/>
  <c r="I129" i="32"/>
  <c r="J129" i="32"/>
  <c r="K129" i="32"/>
  <c r="I116" i="32"/>
  <c r="J116" i="32"/>
  <c r="K116" i="32"/>
  <c r="I102" i="32"/>
  <c r="J102" i="32"/>
  <c r="K102" i="32"/>
  <c r="I70" i="32"/>
  <c r="J70" i="32"/>
  <c r="K70" i="32"/>
  <c r="H70" i="32"/>
  <c r="D48" i="27"/>
  <c r="E48" i="27"/>
  <c r="F48" i="27"/>
  <c r="C48" i="27"/>
  <c r="D18" i="27"/>
  <c r="E18" i="27"/>
  <c r="F18" i="27"/>
  <c r="I44" i="32"/>
  <c r="J44" i="32"/>
  <c r="K44" i="32"/>
  <c r="H44" i="32"/>
  <c r="I31" i="32"/>
  <c r="J31" i="32"/>
  <c r="K31" i="32"/>
  <c r="I18" i="32"/>
  <c r="J18" i="32"/>
  <c r="K18" i="32"/>
  <c r="F9" i="27"/>
  <c r="F7" i="27" s="1"/>
  <c r="F65" i="27"/>
  <c r="E65" i="27"/>
  <c r="D65" i="27"/>
  <c r="C65" i="27"/>
  <c r="E9" i="27"/>
  <c r="E7" i="27" s="1"/>
  <c r="D9" i="27"/>
  <c r="D7" i="27"/>
  <c r="C206" i="32"/>
  <c r="C193" i="32"/>
  <c r="F19" i="3"/>
  <c r="C19" i="3"/>
  <c r="C8" i="3" s="1"/>
  <c r="D19" i="3"/>
  <c r="D13" i="3"/>
  <c r="E13" i="3"/>
  <c r="F13" i="3"/>
  <c r="C13" i="3"/>
  <c r="C10" i="3"/>
  <c r="E10" i="3"/>
  <c r="F10" i="3"/>
  <c r="F8" i="3" s="1"/>
  <c r="G10" i="26" s="1"/>
  <c r="H63" i="16"/>
  <c r="I63" i="16"/>
  <c r="I91" i="16"/>
  <c r="I19" i="16"/>
  <c r="I79" i="16"/>
  <c r="C80" i="16" s="1"/>
  <c r="H79" i="16"/>
  <c r="I13" i="23"/>
  <c r="G13" i="23"/>
  <c r="H13" i="25"/>
  <c r="I13" i="25"/>
  <c r="G13" i="25"/>
  <c r="H18" i="18"/>
  <c r="I18" i="18"/>
  <c r="G18" i="18"/>
  <c r="E14" i="15"/>
  <c r="H28" i="24"/>
  <c r="I28" i="24"/>
  <c r="G28" i="24"/>
  <c r="H53" i="24"/>
  <c r="I53" i="24"/>
  <c r="G53" i="24"/>
  <c r="I164" i="22"/>
  <c r="C165" i="22" s="1"/>
  <c r="G164" i="22"/>
  <c r="H164" i="22"/>
  <c r="H61" i="22"/>
  <c r="I61" i="22"/>
  <c r="G61" i="22"/>
  <c r="H52" i="16"/>
  <c r="I52" i="16"/>
  <c r="C53" i="16" s="1"/>
  <c r="G52" i="16"/>
  <c r="G122" i="18"/>
  <c r="H95" i="18"/>
  <c r="I95" i="18"/>
  <c r="G95" i="18"/>
  <c r="I83" i="18"/>
  <c r="C84" i="18" s="1"/>
  <c r="G83" i="18"/>
  <c r="I70" i="18"/>
  <c r="C71" i="18" s="1"/>
  <c r="G70" i="18"/>
  <c r="H58" i="18"/>
  <c r="I58" i="18"/>
  <c r="C59" i="18" s="1"/>
  <c r="G58" i="18"/>
  <c r="I36" i="18"/>
  <c r="G36" i="18"/>
  <c r="H105" i="23"/>
  <c r="I105" i="23"/>
  <c r="G105" i="23"/>
  <c r="I14" i="24"/>
  <c r="G14" i="24"/>
  <c r="H118" i="16"/>
  <c r="I118" i="16"/>
  <c r="C119" i="16"/>
  <c r="G118" i="16"/>
  <c r="H105" i="16"/>
  <c r="I105" i="16"/>
  <c r="G105" i="16"/>
  <c r="H91" i="16"/>
  <c r="G91" i="16"/>
  <c r="G79" i="16"/>
  <c r="G63" i="16"/>
  <c r="I35" i="16"/>
  <c r="G35" i="16"/>
  <c r="G19" i="16"/>
  <c r="E19" i="3"/>
  <c r="E8" i="3"/>
  <c r="E13" i="15"/>
  <c r="D10" i="3"/>
  <c r="D8" i="3"/>
  <c r="E10" i="26" s="1"/>
  <c r="I108" i="25"/>
  <c r="C109" i="25" s="1"/>
  <c r="G108" i="25"/>
  <c r="I95" i="25"/>
  <c r="C96" i="25" s="1"/>
  <c r="G95" i="25"/>
  <c r="H19" i="16"/>
  <c r="H35" i="16"/>
  <c r="I82" i="25"/>
  <c r="C83" i="25" s="1"/>
  <c r="G82" i="25"/>
  <c r="H69" i="25"/>
  <c r="I69" i="25"/>
  <c r="C70" i="25" s="1"/>
  <c r="G69" i="25"/>
  <c r="H45" i="25"/>
  <c r="I45" i="25"/>
  <c r="G45" i="25"/>
  <c r="I31" i="25"/>
  <c r="G31" i="25"/>
  <c r="H175" i="25"/>
  <c r="I175" i="25"/>
  <c r="G175" i="25"/>
  <c r="H180" i="20"/>
  <c r="I180" i="20"/>
  <c r="G180" i="20"/>
  <c r="H120" i="21"/>
  <c r="I120" i="21"/>
  <c r="G120" i="21"/>
  <c r="H130" i="24"/>
  <c r="G130" i="24"/>
  <c r="I130" i="24"/>
  <c r="H162" i="25"/>
  <c r="I162" i="25"/>
  <c r="G162" i="25"/>
  <c r="H149" i="25"/>
  <c r="I149" i="25"/>
  <c r="G149" i="25"/>
  <c r="I136" i="25"/>
  <c r="G136" i="25"/>
  <c r="H121" i="25"/>
  <c r="I121" i="25"/>
  <c r="C122" i="25" s="1"/>
  <c r="G121" i="25"/>
  <c r="H118" i="24"/>
  <c r="I118" i="24"/>
  <c r="C119" i="24"/>
  <c r="G118" i="24"/>
  <c r="I92" i="24"/>
  <c r="C93" i="24" s="1"/>
  <c r="G92" i="24"/>
  <c r="I79" i="24"/>
  <c r="G79" i="24"/>
  <c r="I66" i="24"/>
  <c r="C67" i="24" s="1"/>
  <c r="G66" i="24"/>
  <c r="H80" i="23"/>
  <c r="I80" i="23"/>
  <c r="C81" i="23"/>
  <c r="G80" i="23"/>
  <c r="I63" i="23"/>
  <c r="G63" i="23"/>
  <c r="I37" i="23"/>
  <c r="C38" i="23" s="1"/>
  <c r="G37" i="23"/>
  <c r="I16" i="22"/>
  <c r="G16" i="22"/>
  <c r="I17" i="21"/>
  <c r="G17" i="21"/>
  <c r="H137" i="22"/>
  <c r="I137" i="22"/>
  <c r="C138" i="22" s="1"/>
  <c r="G137" i="22"/>
  <c r="I124" i="22"/>
  <c r="C125" i="22" s="1"/>
  <c r="G124" i="22"/>
  <c r="H111" i="22"/>
  <c r="I111" i="22"/>
  <c r="C112" i="22" s="1"/>
  <c r="G111" i="22"/>
  <c r="I97" i="22"/>
  <c r="C98" i="22" s="1"/>
  <c r="G97" i="22"/>
  <c r="H75" i="22"/>
  <c r="I75" i="22"/>
  <c r="G75" i="22"/>
  <c r="I47" i="22"/>
  <c r="G47" i="22"/>
  <c r="H29" i="22"/>
  <c r="I29" i="22"/>
  <c r="G29" i="22"/>
  <c r="H108" i="21"/>
  <c r="I108" i="21"/>
  <c r="C109" i="21"/>
  <c r="G108" i="21"/>
  <c r="I80" i="21"/>
  <c r="I67" i="21"/>
  <c r="G67" i="21"/>
  <c r="H54" i="21"/>
  <c r="I54" i="21"/>
  <c r="C55" i="21" s="1"/>
  <c r="G54" i="21"/>
  <c r="I37" i="21"/>
  <c r="G37" i="21"/>
  <c r="H167" i="20"/>
  <c r="I167" i="20"/>
  <c r="G167" i="20"/>
  <c r="H153" i="20"/>
  <c r="I153" i="20"/>
  <c r="G153" i="20"/>
  <c r="G142" i="20"/>
  <c r="I129" i="20"/>
  <c r="C130" i="20" s="1"/>
  <c r="G129" i="20"/>
  <c r="I116" i="20"/>
  <c r="C117" i="20" s="1"/>
  <c r="G116" i="20"/>
  <c r="I103" i="20"/>
  <c r="C104" i="20" s="1"/>
  <c r="G103" i="20"/>
  <c r="H90" i="20"/>
  <c r="I90" i="20"/>
  <c r="C91" i="20" s="1"/>
  <c r="G90" i="20"/>
  <c r="I70" i="20"/>
  <c r="G70" i="20"/>
  <c r="I57" i="20"/>
  <c r="G57" i="20"/>
  <c r="I44" i="20"/>
  <c r="G44" i="20"/>
  <c r="H29" i="20"/>
  <c r="I29" i="20"/>
  <c r="I17" i="20"/>
  <c r="G17" i="20"/>
  <c r="G29" i="20"/>
  <c r="I125" i="17"/>
  <c r="C126" i="17" s="1"/>
  <c r="G125" i="17"/>
  <c r="I122" i="18"/>
  <c r="C123" i="18" s="1"/>
  <c r="H109" i="18"/>
  <c r="I109" i="18"/>
  <c r="C110" i="18" s="1"/>
  <c r="G109" i="18"/>
  <c r="I112" i="17"/>
  <c r="G112" i="17"/>
  <c r="I99" i="17"/>
  <c r="G99" i="17"/>
  <c r="H86" i="17"/>
  <c r="I86" i="17"/>
  <c r="G86" i="17"/>
  <c r="H64" i="17"/>
  <c r="I64" i="17"/>
  <c r="G64" i="17"/>
  <c r="I36" i="17"/>
  <c r="G18" i="17"/>
  <c r="H50" i="17"/>
  <c r="I50" i="17"/>
  <c r="G50" i="17"/>
  <c r="H18" i="17"/>
  <c r="I18" i="17"/>
  <c r="C36" i="16"/>
  <c r="G36" i="17"/>
  <c r="H70" i="20"/>
  <c r="G80" i="21"/>
  <c r="H122" i="18"/>
  <c r="H82" i="25"/>
  <c r="H79" i="24"/>
  <c r="H63" i="23"/>
  <c r="H97" i="22"/>
  <c r="E52" i="15"/>
  <c r="E48" i="15"/>
  <c r="E44" i="15"/>
  <c r="E40" i="15"/>
  <c r="I149" i="22"/>
  <c r="G149" i="22"/>
  <c r="E36" i="15"/>
  <c r="E32" i="15"/>
  <c r="E28" i="15"/>
  <c r="E24" i="15"/>
  <c r="E20" i="15"/>
  <c r="E19" i="15"/>
  <c r="E18" i="15"/>
  <c r="H95" i="25"/>
  <c r="H13" i="23"/>
  <c r="H36" i="17"/>
  <c r="H14" i="24"/>
  <c r="H31" i="25"/>
  <c r="H108" i="25"/>
  <c r="H92" i="24"/>
  <c r="H16" i="22"/>
  <c r="H83" i="18"/>
  <c r="H36" i="18"/>
  <c r="H70" i="18"/>
  <c r="H136" i="25"/>
  <c r="H66" i="24"/>
  <c r="H17" i="20"/>
  <c r="H37" i="21"/>
  <c r="H99" i="17"/>
  <c r="H112" i="17"/>
  <c r="H125" i="17"/>
  <c r="H47" i="22"/>
  <c r="H124" i="22"/>
  <c r="H17" i="21"/>
  <c r="H67" i="21"/>
  <c r="H80" i="21"/>
  <c r="H37" i="23"/>
  <c r="H44" i="20"/>
  <c r="H57" i="20"/>
  <c r="H129" i="20"/>
  <c r="H116" i="20"/>
  <c r="H103" i="20"/>
  <c r="E31" i="15"/>
  <c r="E27" i="15"/>
  <c r="E23" i="15"/>
  <c r="E16" i="15"/>
  <c r="E17" i="15"/>
  <c r="E47" i="15"/>
  <c r="H104" i="24"/>
  <c r="I104" i="24"/>
  <c r="H92" i="23"/>
  <c r="I92" i="23"/>
  <c r="G92" i="23"/>
  <c r="G104" i="24"/>
  <c r="E35" i="15"/>
  <c r="E38" i="15"/>
  <c r="E37" i="15" s="1"/>
  <c r="E43" i="15"/>
  <c r="E42" i="15"/>
  <c r="E50" i="15"/>
  <c r="E49" i="15" s="1"/>
  <c r="E51" i="15"/>
  <c r="E46" i="15"/>
  <c r="E45" i="15"/>
  <c r="E30" i="15"/>
  <c r="E29" i="15" s="1"/>
  <c r="E26" i="15"/>
  <c r="E25" i="15" s="1"/>
  <c r="E41" i="15"/>
  <c r="E34" i="15"/>
  <c r="E33" i="15"/>
  <c r="H92" i="21"/>
  <c r="G92" i="21"/>
  <c r="I92" i="21"/>
  <c r="E22" i="15"/>
  <c r="E21" i="15" s="1"/>
  <c r="E39" i="15"/>
  <c r="E15" i="15"/>
  <c r="C80" i="24"/>
  <c r="C54" i="24"/>
  <c r="C64" i="23"/>
  <c r="I50" i="23"/>
  <c r="C51" i="23" s="1"/>
  <c r="H50" i="23"/>
  <c r="G50" i="23"/>
  <c r="C81" i="21"/>
  <c r="C68" i="21"/>
  <c r="C38" i="21"/>
  <c r="I142" i="20"/>
  <c r="C143" i="20" s="1"/>
  <c r="H142" i="20"/>
  <c r="C100" i="17"/>
  <c r="I138" i="17"/>
  <c r="C139" i="17"/>
  <c r="H138" i="17"/>
  <c r="G138" i="17"/>
  <c r="C113" i="17"/>
  <c r="C87" i="17"/>
  <c r="C106" i="16"/>
  <c r="F10" i="26" l="1"/>
  <c r="F11" i="26" s="1"/>
  <c r="G12" i="26" s="1"/>
  <c r="E11" i="26"/>
  <c r="E12" i="26" s="1"/>
  <c r="C9" i="27"/>
  <c r="C7" i="27" s="1"/>
  <c r="E12" i="15"/>
  <c r="E11" i="15" s="1"/>
  <c r="E10" i="15" s="1"/>
  <c r="C18" i="27"/>
  <c r="F12" i="26" l="1"/>
</calcChain>
</file>

<file path=xl/sharedStrings.xml><?xml version="1.0" encoding="utf-8"?>
<sst xmlns="http://schemas.openxmlformats.org/spreadsheetml/2006/main" count="2559" uniqueCount="489">
  <si>
    <t>ԸՆԴԱՄԵՆԸ</t>
  </si>
  <si>
    <t>Հ/Հ</t>
  </si>
  <si>
    <t>-ի  N       -Ն որոշման</t>
  </si>
  <si>
    <t>ՀՀ կառավարության 2012 թվականի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</si>
  <si>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</si>
  <si>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</si>
  <si>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</si>
  <si>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</si>
  <si>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</si>
  <si>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</si>
  <si>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</si>
  <si>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Շենքերի և շինությունների շինարարություն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</si>
  <si>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</si>
  <si>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</si>
  <si>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</si>
  <si>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</si>
  <si>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</si>
  <si>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ԳԵՂԱՐՔՈՒՆԻՔԻ ՄԱՐԶՊԵՏԱՐԱՆԻՆ ՀԱՏԿԱՑՎԱԾ ԳՈՒՄԱՐՆԵՐԻ ԲԱՇԽՈՒՄԸ</t>
  </si>
  <si>
    <t xml:space="preserve"> Հավելված N 4</t>
  </si>
  <si>
    <t>Վարչական սարքավորումներ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</si>
  <si>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</si>
  <si>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</si>
  <si>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</si>
  <si>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</si>
  <si>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</si>
  <si>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</si>
  <si>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</si>
  <si>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</si>
  <si>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</si>
  <si>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</si>
  <si>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</si>
  <si>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</si>
  <si>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</si>
  <si>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</si>
  <si>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</si>
  <si>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</si>
  <si>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</si>
  <si>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</si>
  <si>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</si>
  <si>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</si>
  <si>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</si>
  <si>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</si>
  <si>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</si>
  <si>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</si>
  <si>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</si>
  <si>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</si>
  <si>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</si>
  <si>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</si>
  <si>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</si>
  <si>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</si>
  <si>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</si>
  <si>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</si>
  <si>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</si>
  <si>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</si>
  <si>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</si>
  <si>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</si>
  <si>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</si>
  <si>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</si>
  <si>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</si>
  <si>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</si>
  <si>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</si>
  <si>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</si>
  <si>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</si>
  <si>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</si>
  <si>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</si>
  <si>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</si>
  <si>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</si>
  <si>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</si>
  <si>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</si>
  <si>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</si>
  <si>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</si>
  <si>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</si>
  <si>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</si>
  <si>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</si>
  <si>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</si>
  <si>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</si>
  <si>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</si>
  <si>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</si>
  <si>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</si>
  <si>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</si>
  <si>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</si>
  <si>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</si>
  <si>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</si>
  <si>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</si>
  <si>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</si>
  <si>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</si>
  <si>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</si>
  <si>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</si>
  <si>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</si>
  <si>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</si>
  <si>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</si>
  <si>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</si>
  <si>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</si>
  <si>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</si>
  <si>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</si>
  <si>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</si>
  <si>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</si>
  <si>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</si>
  <si>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</si>
  <si>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</si>
  <si>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</si>
  <si>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</si>
  <si>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</si>
  <si>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</si>
  <si>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</si>
  <si>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</si>
  <si>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</si>
  <si>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</si>
  <si>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</si>
  <si>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</si>
  <si>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</si>
  <si>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</si>
  <si>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</si>
  <si>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</si>
  <si>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</si>
  <si>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</si>
  <si>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</si>
  <si>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</si>
  <si>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</si>
  <si>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</si>
  <si>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</si>
  <si>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</si>
  <si>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</si>
  <si>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</si>
  <si>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</si>
  <si>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</si>
  <si>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</si>
  <si>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</si>
  <si>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</si>
  <si>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</si>
  <si>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</si>
  <si>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</si>
  <si>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</si>
  <si>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</si>
  <si>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</si>
  <si>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</si>
  <si>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</si>
  <si>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</si>
  <si>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</si>
  <si>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</si>
  <si>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</si>
  <si>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</si>
  <si>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</si>
  <si>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</si>
  <si>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</si>
  <si>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</si>
  <si>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</si>
  <si>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</si>
  <si>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</si>
  <si>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</si>
  <si>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</si>
  <si>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</si>
  <si>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</si>
  <si>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</si>
  <si>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Ներդրումներ՝ ՀՀ Գեղարքունիքի մարզի մշակութային  շենքերի կապիտալ վերանորոգման նպատակով 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</si>
  <si>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</si>
  <si>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</si>
  <si>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</si>
  <si>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Աջակցություն ՀՀ Գեղարքունիքի մարզի համայնքներին կրթական օբյեկտների շենքային պայմանների բարելավման համար</t>
  </si>
  <si>
    <t>Ոռոգման համակարգեր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</si>
  <si>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</si>
  <si>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</si>
  <si>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</si>
  <si>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</si>
  <si>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</si>
  <si>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</si>
  <si>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</si>
  <si>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</si>
  <si>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</si>
  <si>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</si>
  <si>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</si>
  <si>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</si>
  <si>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</si>
  <si>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</si>
  <si>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</si>
  <si>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</si>
  <si>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</si>
  <si>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</si>
  <si>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</si>
  <si>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</si>
  <si>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</si>
  <si>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</si>
  <si>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</si>
  <si>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</si>
  <si>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</si>
  <si>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</si>
  <si>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</si>
  <si>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</si>
  <si>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</si>
  <si>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</si>
  <si>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</si>
  <si>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</si>
  <si>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</si>
  <si>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</si>
  <si>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</si>
  <si>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</si>
  <si>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</si>
  <si>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</si>
  <si>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</si>
  <si>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</si>
  <si>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</si>
  <si>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</si>
  <si>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</si>
  <si>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</si>
  <si>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</si>
  <si>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</si>
  <si>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</si>
  <si>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</si>
  <si>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</si>
  <si>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</si>
  <si>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</si>
  <si>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</si>
  <si>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</si>
  <si>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</si>
  <si>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</si>
  <si>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</si>
  <si>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</si>
  <si>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</si>
  <si>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</si>
  <si>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</si>
  <si>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</si>
  <si>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</si>
  <si>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</si>
  <si>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</si>
  <si>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</si>
  <si>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</si>
  <si>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</si>
  <si>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</si>
  <si>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</si>
  <si>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</si>
  <si>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</si>
  <si>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</si>
  <si>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</si>
  <si>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</si>
  <si>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>Ծաղկունք համայնքի խմելու ջրագծի կառուցում</t>
  </si>
  <si>
    <t>Ձորագյուղ համայնքի մանկապարտեզի վերանորոգում</t>
  </si>
  <si>
    <t>Կապիտալ սուբվենցիա համայնքներին</t>
  </si>
  <si>
    <t>Այլ կապիտալ դրամաշնորհներ</t>
  </si>
  <si>
    <t>1,1</t>
  </si>
  <si>
    <t>1,2</t>
  </si>
  <si>
    <t>1,3</t>
  </si>
  <si>
    <t>2,1</t>
  </si>
  <si>
    <t>2,2</t>
  </si>
  <si>
    <t>2,3</t>
  </si>
  <si>
    <t>2,4</t>
  </si>
  <si>
    <t>2,5</t>
  </si>
  <si>
    <t>2,6</t>
  </si>
  <si>
    <t>2,7</t>
  </si>
  <si>
    <t>2,8</t>
  </si>
  <si>
    <t>2,9</t>
  </si>
  <si>
    <t>2,10</t>
  </si>
  <si>
    <t>2,11</t>
  </si>
  <si>
    <t>2,12</t>
  </si>
  <si>
    <t>2,13</t>
  </si>
  <si>
    <t>2,14</t>
  </si>
  <si>
    <t>2,15</t>
  </si>
  <si>
    <t>2,16</t>
  </si>
  <si>
    <t>2,17</t>
  </si>
  <si>
    <t>2,18</t>
  </si>
  <si>
    <t>2,19</t>
  </si>
  <si>
    <t>2,20</t>
  </si>
  <si>
    <t>2,21</t>
  </si>
  <si>
    <t>2,22</t>
  </si>
  <si>
    <t>2,23</t>
  </si>
  <si>
    <t>2,24</t>
  </si>
  <si>
    <t>2,25</t>
  </si>
  <si>
    <t>2,26</t>
  </si>
  <si>
    <t>2,27</t>
  </si>
  <si>
    <t>2,28</t>
  </si>
  <si>
    <t>3,1</t>
  </si>
  <si>
    <t>1,4</t>
  </si>
  <si>
    <t>1,5</t>
  </si>
  <si>
    <t>1,6</t>
  </si>
  <si>
    <t>1,7</t>
  </si>
  <si>
    <t>Բժշկական բազմաֆունկցիոնալ մահճակալ</t>
  </si>
  <si>
    <t>Դահլիճի նստարան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</si>
  <si>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</si>
  <si>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</si>
  <si>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</si>
  <si>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</si>
  <si>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Ը001 Տարածքային ծառայություններ . ՀՀ  Արագածոտնի մարզպետարան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</si>
  <si>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</si>
  <si>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</si>
  <si>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</si>
  <si>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</si>
  <si>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</si>
  <si>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</si>
  <si>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</si>
  <si>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</si>
  <si>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</si>
  <si>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</si>
  <si>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</si>
  <si>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</si>
  <si>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</si>
  <si>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</si>
  <si>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</si>
  <si>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</si>
  <si>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</si>
  <si>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</si>
  <si>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</si>
  <si>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</si>
  <si>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</si>
  <si>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</si>
  <si>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</si>
  <si>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</si>
  <si>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</si>
  <si>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</si>
  <si>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</si>
  <si>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</si>
  <si>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</si>
  <si>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</si>
  <si>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</si>
  <si>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</si>
  <si>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</si>
  <si>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</si>
  <si>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</si>
  <si>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</si>
  <si>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ՀՀ Արարատի մարզի թվով 4 մշակութային օբյեկտ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</si>
  <si>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</si>
  <si>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</si>
  <si>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</si>
  <si>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</si>
  <si>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</si>
  <si>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</si>
  <si>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</si>
  <si>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</si>
  <si>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</si>
  <si>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</si>
  <si>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</si>
  <si>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</si>
  <si>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</si>
  <si>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</si>
  <si>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3,2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</si>
  <si>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</si>
  <si>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</si>
  <si>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</si>
  <si>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</si>
  <si>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</si>
  <si>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</si>
  <si>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>ՀՀ Տավուշի  մարզի թվով 3 մշակութային օբյեկտ</t>
  </si>
  <si>
    <t>Պետական անհատույց աջակցություն ՀՀ համայնքներում բնակիչների կողմից իրականացված աշխատանքների դիմաց</t>
  </si>
  <si>
    <t>Աջակցություն ՀՀ Սյունիքի մարզի համայնքներին</t>
  </si>
  <si>
    <t>Ը001    Տարածքային ծառայություններ. ՀՀ  Արմավիրի մարզպետարան</t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</si>
  <si>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</si>
  <si>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</si>
  <si>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ՀՀ Շիրակի մարզի թվով 4 մշակութային օբյեկտ</t>
  </si>
  <si>
    <t>ՀՀ Շիրակի մարզի թվով 1 առողջապահական օբյեկտներ</t>
  </si>
  <si>
    <t>Ը001   Տարածքային ծառայություններ. ՀՀ  Շիրակի մարզպետարան</t>
  </si>
  <si>
    <t>ս</t>
  </si>
  <si>
    <t>ՀՀ Շիրակի մարզպետի ենթակայության թվով 13 հանրակրթական դպրոց</t>
  </si>
  <si>
    <t>ՀՀ Սյունիքի մարզպետի ենթակայության թվով 9 հանրակրթական դպրոց</t>
  </si>
  <si>
    <t>Աջակցություն ՀՀ Վայոց ձորի մարզի համայնքի բնակչությանը</t>
  </si>
  <si>
    <t>Աջակցություն ՀՀ Գեղարքունիքի մարզի համայնքի բնակչությանը</t>
  </si>
  <si>
    <t>ՀՀ Արագծոտնի մարզպետի ենթակայության թվով 13 հանրակրթական դպրոցներ</t>
  </si>
  <si>
    <t>Պետական անհատույց աջակցություն ՀՀ համայնքների ոռոգման ջրագծերի կառուցման, գազաֆիկացման և սպորտդպրոցի վերանորոգման աշխատանքների իրականացման համար</t>
  </si>
  <si>
    <t>ՀՀ Արագծոտնի մարզի թվով 5 մշակութային օբյեկտ</t>
  </si>
  <si>
    <t>Ավան համայնքի խմելու ջրի կապտաժի կառուցում</t>
  </si>
  <si>
    <t>Առաջին եռամսյակ</t>
  </si>
  <si>
    <t xml:space="preserve">Եղնիկ համայնքի դպրոցի վերանորոգում </t>
  </si>
  <si>
    <t>Դավթաշեն համայնքի մշակույթի տան վերանորոգում</t>
  </si>
  <si>
    <t>Արտենի համայնքի թիվ 1 դպրոցի պատուհանների վերանորոգում</t>
  </si>
  <si>
    <t>Կաքավաձոր համայնքի դպրոցի սպորտդահլիճի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</si>
  <si>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Ավան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</si>
  <si>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Ն. Սասնաշեն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</si>
  <si>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Թաթուլ համայնքին աջակցության ցուցաբերում</t>
  </si>
  <si>
    <t xml:space="preserve">ՀՀ կառավարության 2013 թվականի
-ի  N       -Ն որոշման 
</t>
  </si>
  <si>
    <t>Վարդաձոր համայնքի մշակույթի տան հիմնանորոգում</t>
  </si>
  <si>
    <t>Ծովակ համայնքի միջնակարգ դպրոցի վերանորոգում</t>
  </si>
  <si>
    <t>Վ.Գետաշեն համայնքի մանկապարտեզի վերանորոգում</t>
  </si>
  <si>
    <t>Վարդենիս համայնքի բազմաբնակարան շենքերի տանիքների վերանորոգում</t>
  </si>
  <si>
    <t>Մարտունի  համայնքի բազմաբնակարան շենքերի տանիքների վերանորոգում</t>
  </si>
  <si>
    <t>Վարդենիկ համայնքի մշակույթի տան վերանորոգում</t>
  </si>
  <si>
    <t>Չկալովկա համայնքի մշակույթի տան վերանորոգում</t>
  </si>
  <si>
    <t>Վաղաշեն համայնքի մանկապարտեզի հիմնանորոգում</t>
  </si>
  <si>
    <t>Սևան համայնքի Գագարինավան թաղամասի գազիֆիկացում</t>
  </si>
  <si>
    <t>Վարսեր համայնքի ճանապարհի ասֆալտապատում</t>
  </si>
  <si>
    <t>Գեղհովիտ համայնքի ջրահեռացման գծի կառուցում</t>
  </si>
  <si>
    <t>Գավառ համայնքի մանկատան զբոսայգու վերակառուցում</t>
  </si>
  <si>
    <t>Շորժա համայնքի համայնքային կենտրոնի կառուցում</t>
  </si>
  <si>
    <t>Դրախտիկ համայնքի դպրոցի վերանորոգում</t>
  </si>
  <si>
    <t>Ն.Գետաշեն համայնքի մշակույթի տան վերանորոգում</t>
  </si>
  <si>
    <t>Ն.Գետաշեն համայնքի ոռոգման ջրագծի կառուցում</t>
  </si>
  <si>
    <t>Սևան քաղաքի Նալբանդյան փողոցիվ թիվ 36 բնակելի վթարային շենքի 2-րդ մուտքի բնակիչներին ֆինանսական աջակցության ցուցաբերում</t>
  </si>
  <si>
    <t>Ձորագյուղ համայնքի ամբուլատորիայի վերանորոգում</t>
  </si>
  <si>
    <t>ՀԱՅԱՍՏԱՆԻ ՀԱՆՐԱՊԵՏՈՒԹՅԱՆ ԿԱՌԱՎԱՐՈՒԹՅԱՆ 2012 ԹՎԱԿԱՆԻ ԴԵԿՏԵՄԲԵՐԻ 20-Ի N 1616-Ն ՈՐՈՇՄԱՆ N 11 ՀԱՎԵԼՎԱԾԻ N 11.52  ԱՂՅՈՒՍԱԿՈՒՄ  ԿԱՏԱՐՎՈՂ ԼՐԱՑՈՒՄՆԵՐԸ</t>
  </si>
  <si>
    <t xml:space="preserve">Ներդրումներ՝ ՀՀ Գեղարքունիքի մարզի առողջապահական  շենքերի կապիտալ վերանորոգման նպատակով </t>
  </si>
  <si>
    <t>ՀՀ Գեղարքունիքի մարզի թվով 1 առողջապահական օբյեկտ</t>
  </si>
  <si>
    <t xml:space="preserve"> ՀՀ Գեղարքունիքի մարզի համայնքներում բազմաբնակարան բնակելի շենքերի տանիքների նորոգում և մարզպետարանի վարչական շենքի համար գույքի ձեռքբերում</t>
  </si>
  <si>
    <t>Ավտոճանապարհների քայքայված ծածկի նորոգում, մաշված ծածկի փոխարինում և Գավառ համայնքի մանկատան զբոսայգու վերակառուցում</t>
  </si>
  <si>
    <t>Պետական անհատույց աջակցություն՝ Այգուտ և Սևան համայնքների բնակիչներին բնակարանային ապահովման նպատակով</t>
  </si>
  <si>
    <t>4,1</t>
  </si>
  <si>
    <t>4,2</t>
  </si>
  <si>
    <t>4,3</t>
  </si>
  <si>
    <t>4,4</t>
  </si>
  <si>
    <t>4,5</t>
  </si>
  <si>
    <t>5,1</t>
  </si>
  <si>
    <t>ՀՀ կառավարության 2013 թվականի</t>
  </si>
  <si>
    <t>4,6</t>
  </si>
  <si>
    <t>4,7</t>
  </si>
  <si>
    <t>4,8</t>
  </si>
  <si>
    <t>4,9</t>
  </si>
  <si>
    <t xml:space="preserve">Պետական անհատույց աջակցություն՝ մարզի համայնքների մշակութային համույթների համար մշակութային գույքի ձեռքբերման նպատակով </t>
  </si>
  <si>
    <t>Գանձակ գյուղի խորքային հորի հորատում</t>
  </si>
  <si>
    <t>Լիճք համայնքի մեկ թաղամասի գազիֆիկացում</t>
  </si>
  <si>
    <t>Վ.Գետաշեն համայնքի մշակույթի տան ջեռուցում</t>
  </si>
  <si>
    <t>Ծակքար համայնքի մշակույթի տան հիմնանորոգում</t>
  </si>
  <si>
    <t>Լանջաղբյուր համայնքի մշակույթի տան վերանորոգում</t>
  </si>
  <si>
    <t>Կարմիրգյուղ համայնքի մշակույթի տան վերանորոգում</t>
  </si>
  <si>
    <t>Լճաշեն համայնքի մարզադպրոցի վերանորոգում</t>
  </si>
  <si>
    <t>Ճամբարակ համայնքի ավագ դպրոցի վերանորոգում</t>
  </si>
  <si>
    <t>Նորատուս համայնքի թիվ 2 դպրոցի հիմնանորոգում</t>
  </si>
  <si>
    <t>Սևան համայնքի բազմաբնակարան շենքերի 
տանիքների վերանորոգում</t>
  </si>
  <si>
    <t>Ճամբարակ համայնքի բազմաբնակարան շենքերի 
տանիքների վերանորոգում</t>
  </si>
  <si>
    <t>Հայրավանք համայնքի կոլխոզնիկների փողոցի ասֆալտապատում</t>
  </si>
  <si>
    <t>Կարմիրգյուղ համայնքի ճանապարհի ասֆալտապատում</t>
  </si>
  <si>
    <t>Կարճաղբյուր համայնքի դպրոց տանող ճանապարհի ասֆալտապատում</t>
  </si>
  <si>
    <t xml:space="preserve">Այգուտ գյուղի սողանքային գոտում գտնվող բնակիչներին ֆինանսական աջակցության ցուցաբերում </t>
  </si>
  <si>
    <t>Սևան համայնքի  թիվ 1 &lt;&lt;Բողբոջ&gt;&gt; մանկապարտեզի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</si>
  <si>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Լանջաղբյուր համայնքին աջակցության ցուցաբերում</t>
  </si>
  <si>
    <t>Աջակցություն ՀՀ Գեղարքունիքի մարզի համայնքներին</t>
  </si>
  <si>
    <t>Մարզպետարանի համար գույքի ձեռքբերում</t>
  </si>
  <si>
    <t>7,1</t>
  </si>
  <si>
    <t>ՀՀ կառ. 04.10.12թ. N 1392-Ն որոշում</t>
  </si>
  <si>
    <t>Նոր նախաձեռնություն</t>
  </si>
  <si>
    <t>ՀՀ կառ. N 711-Ն</t>
  </si>
  <si>
    <t>Գավառ համայնքի Ձորավար Անդրանիկ և Գրիգոր Նարեկացի փողոցների ասֆալտապատում</t>
  </si>
  <si>
    <t>4,10</t>
  </si>
  <si>
    <t>4,11</t>
  </si>
  <si>
    <t>Գավառ համայնքի &lt;&lt;Գավառի արվեստի դպրոց&gt;&gt;  և &lt;&lt;Գավառի Հենրիկ Թալալյանի անվան երաժշտական դպրոց&gt;&gt; ՀՈԱԿ-ների համար երաժշտական գործիքների ձեռք բերման նպատակով Գավառ համայնքին սուբվենցիայի տրամադրում</t>
  </si>
  <si>
    <t>Սարուխան համայնքի &lt;&lt;Սարուխան գյուղի արվեստի դպրոց&gt;&gt;  ՀՈԱԿ-ի համար երաժշտական գործիքների ձեռք բերման նպատակով Սարուխան համայնքին սուբվենցիայի տրամադրում</t>
  </si>
  <si>
    <t>Գանձակ համայնքի &lt;&lt;Գանձակ գյուղի երաժշտական դպրոց&gt;&gt; ՀՈԱԿ-ի համար երաժշտական գործիքներ ձեռք բերման նպատակով Գանձակ համայնքին սուբվենցիայի տրամադրում</t>
  </si>
  <si>
    <t>Վարդենիս համայնքի &lt;&lt;Վարդենիս քաղաքի թիվ 1 մանկական երաժշտական դպրոց&gt;&gt;  և &lt;&lt; Վարդենիս քաղաքի թիվ2 մանկական երաժշտական դպրոց &gt;&gt; ՀՈԱԿ-ների համար երաժշտական գործիքների ձեռք բերման նպատակով Վարդենիս համայնքին սուբվենցիայի տրամադրում</t>
  </si>
  <si>
    <t>Կարմիրգյուղ համայնքի &lt;&lt;Գեղարքունիքի մարզի Կարմիրգյուղի մանկական արվեստի դպրոց դպրոց&gt;&gt; ՀՈԱԿ-ի համար երաժշտական գործիքներ ձեռք բերման նպատակով Կարմիրգյուղ համայնքին սուբվենցիայի տրամադրում</t>
  </si>
  <si>
    <t>Սևան  համայնքի &lt;&lt;Հովհաննես Այվազովսկու անվան արվեստի դպրոց&gt;&gt;  և &lt;&lt;Երաժշտական դպրոց&gt;&gt; ՀՈԱԿ-ների համար երաժշտական գործիքներ ձեռք բերման նպատակով Սևան համայնքին սուբվենցիայի տրամադրում</t>
  </si>
  <si>
    <t>Մարտունի համայնքի &lt;&lt;Մարտունու երաժշտական դպրոց&gt;&gt; ՀՈԱԿ-ի համար երաժշտական գործիքների ձեռք բերման նպատակով Մարտունի  համայնքին սուբվենցիայի տրամադրում</t>
  </si>
  <si>
    <t>Վարդենիկ համայնքի &lt;&lt;ՀՀ Գեղարքունիքի մարզի Վարդենիկ գյուղի երաժշտական դպրոց&gt;&gt; ՀՈԱԿ-ի համար երաժշտական գործիքների ձեռք բերման նպատակով Վարդենիկ  համայնքին սուբվենցիայի տրամադրում</t>
  </si>
  <si>
    <t>Ճամբարակ համայնքի &lt;&lt;Երաժշտական դպրոց&gt;&gt; ՀՈԱԿ-ի համար երաժշտական գործիքների ձեռք բերման նպատակով Ճամբարակ  համայնքին սուբվենցիայի տրամադրում</t>
  </si>
  <si>
    <t>Նորատուս համայնքի &lt;&lt;Նորատուսի արվեստի դպրոց &gt;&gt; ՀՈԱԿ-ի համար երաժշտական գործիքների ձեռք բերման նպատակով Նորատուս  համայնքին սուբվենցիայի տրամադրում</t>
  </si>
  <si>
    <t>Կապիտալ սուբվենցիաներ համայնքներին</t>
  </si>
  <si>
    <t>ԾՏ02</t>
  </si>
  <si>
    <t>ԾՏ09</t>
  </si>
  <si>
    <t>ԾՏ10</t>
  </si>
  <si>
    <t>ԾՏ11</t>
  </si>
  <si>
    <t>ԾՏ12</t>
  </si>
  <si>
    <t>ԾՏ13</t>
  </si>
  <si>
    <t>ԵԿ17</t>
  </si>
  <si>
    <t>ԵԿ07</t>
  </si>
  <si>
    <t>ԱՁ12</t>
  </si>
  <si>
    <t>ԱՁ13</t>
  </si>
  <si>
    <t>ԱՁ14</t>
  </si>
  <si>
    <t>ԱՁ15</t>
  </si>
  <si>
    <t>ԱՁ16</t>
  </si>
  <si>
    <t>ԱՁ17</t>
  </si>
  <si>
    <t>1134 Գյուղական կարողությունների ստեղծման ծրագիր</t>
  </si>
  <si>
    <t>Գյուղական տարածքներում տնտեսական ակտիվության խթանում</t>
  </si>
  <si>
    <t>1146 Հանրակրթության ծրագիր</t>
  </si>
  <si>
    <t>Հանրակարթական մակարդակում սովորողների ընդգրկվածության, գրագիտության և համակողմանի զարգացման բարձր մակարդակի ապահովում</t>
  </si>
  <si>
    <t xml:space="preserve"> 1168 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</si>
  <si>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</si>
  <si>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</si>
  <si>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</si>
  <si>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 xml:space="preserve"> 1150 Հիվանդանոցային բուժօգնության ծրագիր</t>
  </si>
  <si>
    <t>Հիվանդացության և մահացության կրճատում</t>
  </si>
  <si>
    <t>&lt;&lt;Հայաստանի Հանրապետության 2010-2014 թվականների սերմնաբուծության և սերմարտադրության զարգացման ծրագրի&gt;&gt; շրջանակներում 2011 թվականի Հայաստանի Հանրապետության մարզերին 1:2 փոխհարաբերությամբ տրամադրված աշնանացան ցորենի առաջին վերարտադրության սերմացուի գումարի վերադարձման նպատակով &lt;&lt;Սերմերի գործակալություն&gt;&gt; ՊՈԱԿ-ին գումարի տրամադրում</t>
  </si>
  <si>
    <t>1. Տրանսֆերտ ստացող ՊՈԱԿ-երի քանակը</t>
  </si>
  <si>
    <t xml:space="preserve">Աջակցություն &lt;&lt;Սերմերի գործակալություն&gt;&gt; ՊՈԱԿ-ին </t>
  </si>
  <si>
    <t>Պետական անհատույց աջակցություն &lt;&lt;Սերմերի գործակալություն&gt;&gt; ՊՈԱԿ-ին  աշնանացան ցորենի առաջին վերարտադրության սերմացուի գումարի վերադարձման համար</t>
  </si>
  <si>
    <t xml:space="preserve">Պետական անհատույց աջակցություն համայնքներին &lt;&lt;Համայնքների գյուղատնտեսական ռեսուրսների կառավարման և մրցունակության&gt;&gt; ծրագրի իրականացման համար </t>
  </si>
  <si>
    <t>Ընթացիկ դրամաշնորհներ պետական և համայնքային ոչ առևտրային կազմակերպություններին</t>
  </si>
  <si>
    <t>Հավելված N 1</t>
  </si>
  <si>
    <t>ԾՏ14</t>
  </si>
  <si>
    <t>ՀԱՅԱՍՏԱՆԻ ՀԱՆՐԱՊԵՏՈՒԹՅԱՆ ԿԱՌԱՎԱՐՈՒԹՅԱՆ 2012 ԹՎԱԿԱՆԻ ԴԵԿՏԵՄԲԵՐԻ 20-Ի N 1616-Ն ՈՐՈՇՄԱՆ N 11 ՀԱՎԵԼՎԱԾԻ N 11.53  ԱՂՅՈՒՍԱԿՈՒՄ  ԿԱՏԱՐՎՈՂ  ԼՐԱՑՈՒՄԸ</t>
  </si>
  <si>
    <t>Աջակցություն ՀՀ   Լոռու մարզի Գուգարք համայնքին</t>
  </si>
  <si>
    <t>NN</t>
  </si>
  <si>
    <t>Ազգանունը, անունը, հայրանունը</t>
  </si>
  <si>
    <t>Տրամադրվող աջակցության չափ (հազ. դրամ)</t>
  </si>
  <si>
    <t>Ընտանիքի անդամների թիվը</t>
  </si>
  <si>
    <t xml:space="preserve">      Ընդամենը</t>
  </si>
  <si>
    <t>Հավելված N 2</t>
  </si>
  <si>
    <t>Հովհաննիսյան Սահակ Սամվելի</t>
  </si>
  <si>
    <t>Հակոբյան Վահե Զավենի</t>
  </si>
  <si>
    <t xml:space="preserve">Բաբախանյան Վանիկ Վռամի </t>
  </si>
  <si>
    <t xml:space="preserve">Չոբանյան Արթուր Սոսի </t>
  </si>
  <si>
    <t>Սոսյան Արտակ Դավթի</t>
  </si>
  <si>
    <t>Շեկոյան Հարություն Համլետի</t>
  </si>
  <si>
    <t>Ց ՈՒ Ց Ա Կ</t>
  </si>
  <si>
    <t>ԱՆՀԱՏՈՒՅՑ ՊԵՏԱԿԱՆ ՖԻՆԱՆՍԱԿԱՆ ԱՋԱԿՑՈՒԹՅՈՒՆ ՍՏԱՑՈՂ ԸՆՏԱՆԻՔՆԵՐԻ</t>
  </si>
  <si>
    <t xml:space="preserve"> Անհատույց պետական աջակցություն՝ հրդեհից տուժված ընտանիքների բնակարանային պայմանների բարելավման համար</t>
  </si>
  <si>
    <t>1. Տրանսֆերտ ստացող ընտանիքների քանակը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</si>
</sst>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</numFmts>
  <fonts count="4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GHEA Mariam"/>
      <family val="3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b/>
      <sz val="12"/>
      <name val="GHEA Mariam"/>
      <family val="3"/>
    </font>
    <font>
      <u/>
      <sz val="11"/>
      <color indexed="8"/>
      <name val="GHEA Mariam"/>
      <family val="3"/>
    </font>
    <font>
      <u/>
      <sz val="11"/>
      <color indexed="8"/>
      <name val="Courier New"/>
      <family val="3"/>
    </font>
    <font>
      <b/>
      <sz val="11"/>
      <color indexed="8"/>
      <name val="GHEA Mariam"/>
      <family val="3"/>
    </font>
    <font>
      <sz val="12"/>
      <color indexed="8"/>
      <name val="GHEA Mariam"/>
      <family val="3"/>
    </font>
    <font>
      <b/>
      <sz val="12"/>
      <color indexed="8"/>
      <name val="GHEA Mariam"/>
      <family val="3"/>
    </font>
    <font>
      <sz val="11"/>
      <color indexed="8"/>
      <name val="Arial Unicode"/>
      <family val="2"/>
    </font>
    <font>
      <sz val="11"/>
      <name val="Calibri"/>
      <family val="2"/>
    </font>
    <font>
      <sz val="10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1"/>
      <color rgb="FF000000"/>
      <name val="GHEA Mariam"/>
      <family val="3"/>
    </font>
    <font>
      <b/>
      <sz val="11"/>
      <color rgb="FF000000"/>
      <name val="GHEA Mariam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1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1" fillId="0" borderId="0"/>
    <xf numFmtId="0" fontId="41" fillId="0" borderId="0"/>
    <xf numFmtId="0" fontId="7" fillId="0" borderId="0"/>
    <xf numFmtId="0" fontId="1" fillId="0" borderId="0"/>
    <xf numFmtId="0" fontId="1" fillId="0" borderId="0"/>
    <xf numFmtId="0" fontId="42" fillId="0" borderId="0"/>
    <xf numFmtId="0" fontId="11" fillId="0" borderId="0"/>
    <xf numFmtId="0" fontId="1" fillId="0" borderId="0"/>
    <xf numFmtId="0" fontId="41" fillId="0" borderId="0"/>
    <xf numFmtId="0" fontId="1" fillId="0" borderId="0"/>
    <xf numFmtId="0" fontId="7" fillId="0" borderId="0"/>
  </cellStyleXfs>
  <cellXfs count="784">
    <xf numFmtId="0" fontId="0" fillId="0" borderId="0" xfId="0"/>
    <xf numFmtId="165" fontId="5" fillId="0" borderId="1" xfId="0" applyNumberFormat="1" applyFont="1" applyFill="1" applyBorder="1" applyAlignment="1">
      <alignment horizontal="center" vertical="center" wrapText="1"/>
    </xf>
    <xf numFmtId="165" fontId="3" fillId="2" borderId="1" xfId="5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7" fontId="3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9" applyFont="1" applyBorder="1" applyAlignment="1">
      <alignment horizontal="center" vertical="center" wrapText="1"/>
    </xf>
    <xf numFmtId="167" fontId="3" fillId="2" borderId="1" xfId="10" applyNumberFormat="1" applyFont="1" applyFill="1" applyBorder="1" applyAlignment="1">
      <alignment horizontal="center" vertical="center" wrapText="1"/>
    </xf>
    <xf numFmtId="167" fontId="5" fillId="2" borderId="1" xfId="10" applyNumberFormat="1" applyFont="1" applyFill="1" applyBorder="1" applyAlignment="1">
      <alignment horizontal="center" vertical="center" wrapText="1"/>
    </xf>
    <xf numFmtId="165" fontId="3" fillId="0" borderId="1" xfId="9" applyNumberFormat="1" applyFont="1" applyBorder="1" applyAlignment="1">
      <alignment horizontal="center" vertical="center"/>
    </xf>
    <xf numFmtId="165" fontId="5" fillId="2" borderId="1" xfId="10" applyNumberFormat="1" applyFont="1" applyFill="1" applyBorder="1" applyAlignment="1">
      <alignment horizontal="center" vertical="center" wrapText="1"/>
    </xf>
    <xf numFmtId="0" fontId="12" fillId="2" borderId="1" xfId="9" applyFont="1" applyFill="1" applyBorder="1" applyAlignment="1">
      <alignment horizontal="center" vertical="center"/>
    </xf>
    <xf numFmtId="165" fontId="5" fillId="2" borderId="1" xfId="5" applyNumberFormat="1" applyFont="1" applyFill="1" applyBorder="1" applyAlignment="1">
      <alignment horizontal="center" vertical="center" wrapText="1"/>
    </xf>
    <xf numFmtId="165" fontId="5" fillId="2" borderId="1" xfId="9" applyNumberFormat="1" applyFont="1" applyFill="1" applyBorder="1" applyAlignment="1">
      <alignment horizontal="center" vertical="center" wrapText="1"/>
    </xf>
    <xf numFmtId="166" fontId="14" fillId="2" borderId="0" xfId="8" applyNumberFormat="1" applyFont="1" applyFill="1" applyAlignment="1">
      <alignment horizontal="right" vertical="center" wrapText="1"/>
    </xf>
    <xf numFmtId="166" fontId="15" fillId="2" borderId="0" xfId="8" applyNumberFormat="1" applyFont="1" applyFill="1" applyAlignment="1">
      <alignment vertical="center" wrapText="1"/>
    </xf>
    <xf numFmtId="166" fontId="17" fillId="2" borderId="0" xfId="8" applyNumberFormat="1" applyFont="1" applyFill="1" applyAlignment="1">
      <alignment vertical="center" wrapText="1"/>
    </xf>
    <xf numFmtId="166" fontId="14" fillId="0" borderId="2" xfId="0" applyNumberFormat="1" applyFont="1" applyFill="1" applyBorder="1" applyAlignment="1">
      <alignment horizontal="center" vertical="center" wrapText="1"/>
    </xf>
    <xf numFmtId="166" fontId="18" fillId="2" borderId="3" xfId="8" applyNumberFormat="1" applyFont="1" applyFill="1" applyBorder="1" applyAlignment="1">
      <alignment horizontal="center" vertical="center" wrapText="1"/>
    </xf>
    <xf numFmtId="166" fontId="18" fillId="2" borderId="4" xfId="8" applyNumberFormat="1" applyFont="1" applyFill="1" applyBorder="1" applyAlignment="1">
      <alignment horizontal="center" vertical="center" wrapText="1"/>
    </xf>
    <xf numFmtId="166" fontId="20" fillId="2" borderId="5" xfId="8" applyNumberFormat="1" applyFont="1" applyFill="1" applyBorder="1" applyAlignment="1">
      <alignment vertical="center" wrapText="1"/>
    </xf>
    <xf numFmtId="166" fontId="20" fillId="2" borderId="0" xfId="8" applyNumberFormat="1" applyFont="1" applyFill="1" applyBorder="1" applyAlignment="1">
      <alignment vertical="center" wrapText="1"/>
    </xf>
    <xf numFmtId="166" fontId="18" fillId="2" borderId="0" xfId="8" applyNumberFormat="1" applyFont="1" applyFill="1" applyBorder="1" applyAlignment="1">
      <alignment vertical="center" wrapText="1"/>
    </xf>
    <xf numFmtId="166" fontId="18" fillId="2" borderId="6" xfId="8" applyNumberFormat="1" applyFont="1" applyFill="1" applyBorder="1" applyAlignment="1">
      <alignment vertical="center" wrapText="1"/>
    </xf>
    <xf numFmtId="166" fontId="18" fillId="2" borderId="5" xfId="8" applyNumberFormat="1" applyFont="1" applyFill="1" applyBorder="1" applyAlignment="1">
      <alignment vertical="center" wrapText="1"/>
    </xf>
    <xf numFmtId="166" fontId="18" fillId="2" borderId="7" xfId="8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2" fillId="2" borderId="8" xfId="8" applyNumberFormat="1" applyFont="1" applyFill="1" applyBorder="1" applyAlignment="1">
      <alignment horizontal="center" vertical="center" wrapText="1"/>
    </xf>
    <xf numFmtId="166" fontId="22" fillId="2" borderId="9" xfId="8" applyNumberFormat="1" applyFont="1" applyFill="1" applyBorder="1" applyAlignment="1">
      <alignment horizontal="center" vertical="center" wrapText="1"/>
    </xf>
    <xf numFmtId="166" fontId="14" fillId="0" borderId="5" xfId="8" applyNumberFormat="1" applyFont="1" applyFill="1" applyBorder="1" applyAlignment="1">
      <alignment vertical="center" wrapText="1"/>
    </xf>
    <xf numFmtId="166" fontId="14" fillId="0" borderId="7" xfId="8" applyNumberFormat="1" applyFont="1" applyFill="1" applyBorder="1" applyAlignment="1">
      <alignment horizontal="center" vertical="center" wrapText="1"/>
    </xf>
    <xf numFmtId="165" fontId="14" fillId="0" borderId="10" xfId="1" applyNumberFormat="1" applyFont="1" applyFill="1" applyBorder="1" applyAlignment="1">
      <alignment horizontal="center" vertical="center" wrapText="1"/>
    </xf>
    <xf numFmtId="166" fontId="27" fillId="0" borderId="8" xfId="8" applyNumberFormat="1" applyFont="1" applyFill="1" applyBorder="1" applyAlignment="1">
      <alignment horizontal="center" vertical="center" wrapText="1"/>
    </xf>
    <xf numFmtId="166" fontId="27" fillId="0" borderId="9" xfId="8" applyNumberFormat="1" applyFont="1" applyFill="1" applyBorder="1" applyAlignment="1">
      <alignment horizontal="center" vertical="center" wrapText="1"/>
    </xf>
    <xf numFmtId="166" fontId="14" fillId="2" borderId="0" xfId="8" applyNumberFormat="1" applyFont="1" applyFill="1" applyAlignment="1">
      <alignment vertical="center" wrapText="1"/>
    </xf>
    <xf numFmtId="166" fontId="14" fillId="2" borderId="2" xfId="8" applyNumberFormat="1" applyFont="1" applyFill="1" applyBorder="1" applyAlignment="1">
      <alignment horizontal="center" vertical="center" wrapText="1"/>
    </xf>
    <xf numFmtId="166" fontId="14" fillId="2" borderId="10" xfId="8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wrapText="1"/>
    </xf>
    <xf numFmtId="0" fontId="16" fillId="2" borderId="9" xfId="0" applyFont="1" applyFill="1" applyBorder="1" applyAlignment="1">
      <alignment wrapText="1"/>
    </xf>
    <xf numFmtId="167" fontId="16" fillId="0" borderId="12" xfId="0" applyNumberFormat="1" applyFont="1" applyFill="1" applyBorder="1" applyAlignment="1">
      <alignment horizontal="center" wrapText="1"/>
    </xf>
    <xf numFmtId="167" fontId="16" fillId="2" borderId="12" xfId="0" applyNumberFormat="1" applyFont="1" applyFill="1" applyBorder="1" applyAlignment="1">
      <alignment horizontal="center" wrapText="1"/>
    </xf>
    <xf numFmtId="4" fontId="16" fillId="2" borderId="12" xfId="0" applyNumberFormat="1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vertical="center" wrapText="1"/>
    </xf>
    <xf numFmtId="166" fontId="18" fillId="2" borderId="13" xfId="8" applyNumberFormat="1" applyFont="1" applyFill="1" applyBorder="1" applyAlignment="1">
      <alignment vertical="center" wrapText="1"/>
    </xf>
    <xf numFmtId="166" fontId="18" fillId="2" borderId="13" xfId="8" applyNumberFormat="1" applyFont="1" applyFill="1" applyBorder="1" applyAlignment="1">
      <alignment horizontal="center" vertical="center" wrapText="1"/>
    </xf>
    <xf numFmtId="166" fontId="18" fillId="2" borderId="14" xfId="8" applyNumberFormat="1" applyFont="1" applyFill="1" applyBorder="1" applyAlignment="1">
      <alignment horizontal="center" vertical="center" wrapText="1"/>
    </xf>
    <xf numFmtId="166" fontId="18" fillId="2" borderId="15" xfId="8" applyNumberFormat="1" applyFont="1" applyFill="1" applyBorder="1" applyAlignment="1">
      <alignment horizontal="center" vertical="center" wrapText="1"/>
    </xf>
    <xf numFmtId="166" fontId="18" fillId="2" borderId="2" xfId="8" applyNumberFormat="1" applyFont="1" applyFill="1" applyBorder="1" applyAlignment="1">
      <alignment vertical="center" wrapText="1"/>
    </xf>
    <xf numFmtId="166" fontId="18" fillId="2" borderId="2" xfId="8" applyNumberFormat="1" applyFont="1" applyFill="1" applyBorder="1" applyAlignment="1">
      <alignment horizontal="center" vertical="center" wrapText="1"/>
    </xf>
    <xf numFmtId="166" fontId="18" fillId="2" borderId="16" xfId="8" applyNumberFormat="1" applyFont="1" applyFill="1" applyBorder="1" applyAlignment="1">
      <alignment horizontal="center" vertical="center" wrapText="1"/>
    </xf>
    <xf numFmtId="166" fontId="18" fillId="2" borderId="10" xfId="8" applyNumberFormat="1" applyFont="1" applyFill="1" applyBorder="1" applyAlignment="1">
      <alignment horizontal="center" vertical="center" wrapText="1"/>
    </xf>
    <xf numFmtId="166" fontId="18" fillId="2" borderId="17" xfId="8" applyNumberFormat="1" applyFont="1" applyFill="1" applyBorder="1" applyAlignment="1">
      <alignment vertical="center" wrapText="1"/>
    </xf>
    <xf numFmtId="166" fontId="18" fillId="2" borderId="17" xfId="8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2" fillId="2" borderId="18" xfId="0" applyNumberFormat="1" applyFont="1" applyFill="1" applyBorder="1" applyAlignment="1">
      <alignment horizontal="center" vertical="center" wrapText="1"/>
    </xf>
    <xf numFmtId="166" fontId="18" fillId="2" borderId="19" xfId="8" applyNumberFormat="1" applyFont="1" applyFill="1" applyBorder="1" applyAlignment="1">
      <alignment horizontal="center" vertical="center" wrapText="1"/>
    </xf>
    <xf numFmtId="166" fontId="18" fillId="2" borderId="20" xfId="8" applyNumberFormat="1" applyFont="1" applyFill="1" applyBorder="1" applyAlignment="1">
      <alignment horizontal="center" vertical="center" wrapText="1"/>
    </xf>
    <xf numFmtId="166" fontId="18" fillId="2" borderId="8" xfId="8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7" fontId="3" fillId="0" borderId="1" xfId="0" quotePrefix="1" applyNumberFormat="1" applyFont="1" applyFill="1" applyBorder="1" applyAlignment="1">
      <alignment horizontal="center" vertical="center" wrapText="1"/>
    </xf>
    <xf numFmtId="166" fontId="14" fillId="2" borderId="19" xfId="8" applyNumberFormat="1" applyFont="1" applyFill="1" applyBorder="1" applyAlignment="1">
      <alignment vertical="center" wrapText="1"/>
    </xf>
    <xf numFmtId="1" fontId="14" fillId="2" borderId="17" xfId="8" applyNumberFormat="1" applyFont="1" applyFill="1" applyBorder="1" applyAlignment="1">
      <alignment horizontal="center" vertical="center" wrapText="1"/>
    </xf>
    <xf numFmtId="1" fontId="14" fillId="2" borderId="19" xfId="8" applyNumberFormat="1" applyFont="1" applyFill="1" applyBorder="1" applyAlignment="1">
      <alignment horizontal="center" vertical="center" wrapText="1"/>
    </xf>
    <xf numFmtId="166" fontId="14" fillId="2" borderId="20" xfId="8" applyNumberFormat="1" applyFont="1" applyFill="1" applyBorder="1" applyAlignment="1">
      <alignment horizontal="center" vertical="center" wrapText="1"/>
    </xf>
    <xf numFmtId="166" fontId="14" fillId="2" borderId="17" xfId="8" applyNumberFormat="1" applyFont="1" applyFill="1" applyBorder="1" applyAlignment="1">
      <alignment horizontal="center" vertical="center" wrapText="1"/>
    </xf>
    <xf numFmtId="166" fontId="14" fillId="0" borderId="20" xfId="1" applyNumberFormat="1" applyFont="1" applyFill="1" applyBorder="1" applyAlignment="1">
      <alignment horizontal="center" vertical="center" wrapText="1"/>
    </xf>
    <xf numFmtId="166" fontId="14" fillId="2" borderId="21" xfId="8" applyNumberFormat="1" applyFont="1" applyFill="1" applyBorder="1" applyAlignment="1">
      <alignment vertical="center" wrapText="1"/>
    </xf>
    <xf numFmtId="166" fontId="14" fillId="2" borderId="19" xfId="8" applyNumberFormat="1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wrapText="1"/>
    </xf>
    <xf numFmtId="0" fontId="16" fillId="2" borderId="2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165" fontId="16" fillId="0" borderId="12" xfId="0" applyNumberFormat="1" applyFont="1" applyFill="1" applyBorder="1" applyAlignment="1">
      <alignment horizontal="center" wrapText="1"/>
    </xf>
    <xf numFmtId="165" fontId="16" fillId="2" borderId="12" xfId="0" applyNumberFormat="1" applyFont="1" applyFill="1" applyBorder="1" applyAlignment="1">
      <alignment horizontal="center" wrapText="1"/>
    </xf>
    <xf numFmtId="1" fontId="18" fillId="2" borderId="13" xfId="8" applyNumberFormat="1" applyFont="1" applyFill="1" applyBorder="1" applyAlignment="1">
      <alignment horizontal="center" vertical="center" wrapText="1"/>
    </xf>
    <xf numFmtId="1" fontId="18" fillId="2" borderId="14" xfId="8" applyNumberFormat="1" applyFont="1" applyFill="1" applyBorder="1" applyAlignment="1">
      <alignment horizontal="center" vertical="center" wrapText="1"/>
    </xf>
    <xf numFmtId="167" fontId="18" fillId="2" borderId="20" xfId="1" applyNumberFormat="1" applyFont="1" applyFill="1" applyBorder="1" applyAlignment="1">
      <alignment horizontal="center" vertical="center" wrapText="1"/>
    </xf>
    <xf numFmtId="167" fontId="18" fillId="2" borderId="8" xfId="1" applyNumberFormat="1" applyFont="1" applyFill="1" applyBorder="1" applyAlignment="1">
      <alignment horizontal="center" vertical="center" wrapText="1"/>
    </xf>
    <xf numFmtId="166" fontId="18" fillId="2" borderId="0" xfId="8" applyNumberFormat="1" applyFont="1" applyFill="1" applyAlignment="1">
      <alignment horizontal="right" vertical="center" wrapText="1"/>
    </xf>
    <xf numFmtId="0" fontId="0" fillId="0" borderId="0" xfId="0" applyFill="1"/>
    <xf numFmtId="165" fontId="3" fillId="0" borderId="0" xfId="0" applyNumberFormat="1" applyFont="1" applyFill="1" applyBorder="1" applyAlignment="1">
      <alignment horizontal="center" vertical="center" wrapText="1"/>
    </xf>
    <xf numFmtId="168" fontId="14" fillId="2" borderId="17" xfId="8" applyNumberFormat="1" applyFont="1" applyFill="1" applyBorder="1" applyAlignment="1">
      <alignment horizontal="center" vertical="center" wrapText="1"/>
    </xf>
    <xf numFmtId="168" fontId="14" fillId="2" borderId="19" xfId="8" applyNumberFormat="1" applyFont="1" applyFill="1" applyBorder="1" applyAlignment="1">
      <alignment horizontal="center" vertical="center" wrapText="1"/>
    </xf>
    <xf numFmtId="165" fontId="14" fillId="0" borderId="20" xfId="1" applyNumberFormat="1" applyFont="1" applyFill="1" applyBorder="1" applyAlignment="1">
      <alignment horizontal="center" vertical="center" wrapText="1"/>
    </xf>
    <xf numFmtId="166" fontId="18" fillId="2" borderId="19" xfId="0" applyNumberFormat="1" applyFont="1" applyFill="1" applyBorder="1" applyAlignment="1">
      <alignment vertical="center" wrapText="1"/>
    </xf>
    <xf numFmtId="166" fontId="18" fillId="2" borderId="17" xfId="0" applyNumberFormat="1" applyFont="1" applyFill="1" applyBorder="1" applyAlignment="1">
      <alignment horizontal="center" vertical="center" wrapText="1"/>
    </xf>
    <xf numFmtId="166" fontId="18" fillId="2" borderId="19" xfId="0" applyNumberFormat="1" applyFont="1" applyFill="1" applyBorder="1" applyAlignment="1">
      <alignment horizontal="center" vertical="center" wrapText="1"/>
    </xf>
    <xf numFmtId="166" fontId="18" fillId="2" borderId="20" xfId="0" applyNumberFormat="1" applyFont="1" applyFill="1" applyBorder="1" applyAlignment="1">
      <alignment horizontal="center" vertical="center" wrapText="1"/>
    </xf>
    <xf numFmtId="165" fontId="5" fillId="2" borderId="1" xfId="3" applyNumberFormat="1" applyFont="1" applyFill="1" applyBorder="1" applyAlignment="1">
      <alignment horizontal="center" vertical="center" wrapText="1"/>
    </xf>
    <xf numFmtId="166" fontId="14" fillId="2" borderId="5" xfId="8" applyNumberFormat="1" applyFont="1" applyFill="1" applyBorder="1" applyAlignment="1">
      <alignment vertical="center" wrapText="1"/>
    </xf>
    <xf numFmtId="166" fontId="27" fillId="2" borderId="8" xfId="8" applyNumberFormat="1" applyFont="1" applyFill="1" applyBorder="1" applyAlignment="1">
      <alignment horizontal="center" vertical="center" wrapText="1"/>
    </xf>
    <xf numFmtId="166" fontId="27" fillId="2" borderId="9" xfId="8" applyNumberFormat="1" applyFont="1" applyFill="1" applyBorder="1" applyAlignment="1">
      <alignment horizontal="center" vertical="center" wrapText="1"/>
    </xf>
    <xf numFmtId="166" fontId="14" fillId="2" borderId="13" xfId="8" applyNumberFormat="1" applyFont="1" applyFill="1" applyBorder="1" applyAlignment="1">
      <alignment vertical="center" wrapText="1"/>
    </xf>
    <xf numFmtId="1" fontId="14" fillId="2" borderId="13" xfId="8" applyNumberFormat="1" applyFont="1" applyFill="1" applyBorder="1" applyAlignment="1">
      <alignment horizontal="center" vertical="center" wrapText="1"/>
    </xf>
    <xf numFmtId="1" fontId="14" fillId="2" borderId="14" xfId="8" applyNumberFormat="1" applyFont="1" applyFill="1" applyBorder="1" applyAlignment="1">
      <alignment horizontal="center" vertical="center" wrapText="1"/>
    </xf>
    <xf numFmtId="166" fontId="14" fillId="2" borderId="15" xfId="8" applyNumberFormat="1" applyFont="1" applyFill="1" applyBorder="1" applyAlignment="1">
      <alignment horizontal="center" vertical="center" wrapText="1"/>
    </xf>
    <xf numFmtId="166" fontId="14" fillId="2" borderId="2" xfId="8" applyNumberFormat="1" applyFont="1" applyFill="1" applyBorder="1" applyAlignment="1">
      <alignment vertical="center" wrapText="1"/>
    </xf>
    <xf numFmtId="166" fontId="14" fillId="2" borderId="16" xfId="8" applyNumberFormat="1" applyFont="1" applyFill="1" applyBorder="1" applyAlignment="1">
      <alignment horizontal="center" vertical="center" wrapText="1"/>
    </xf>
    <xf numFmtId="167" fontId="14" fillId="0" borderId="20" xfId="1" applyNumberFormat="1" applyFont="1" applyFill="1" applyBorder="1" applyAlignment="1">
      <alignment horizontal="center" vertical="center" wrapText="1"/>
    </xf>
    <xf numFmtId="167" fontId="14" fillId="2" borderId="8" xfId="1" applyNumberFormat="1" applyFont="1" applyFill="1" applyBorder="1" applyAlignment="1">
      <alignment horizontal="center" vertical="center" wrapText="1"/>
    </xf>
    <xf numFmtId="1" fontId="18" fillId="2" borderId="17" xfId="0" applyNumberFormat="1" applyFont="1" applyFill="1" applyBorder="1" applyAlignment="1">
      <alignment horizontal="center" vertical="center" wrapText="1"/>
    </xf>
    <xf numFmtId="1" fontId="18" fillId="2" borderId="19" xfId="0" applyNumberFormat="1" applyFont="1" applyFill="1" applyBorder="1" applyAlignment="1">
      <alignment horizontal="center" vertical="center" wrapText="1"/>
    </xf>
    <xf numFmtId="166" fontId="18" fillId="2" borderId="0" xfId="0" applyNumberFormat="1" applyFont="1" applyFill="1" applyBorder="1" applyAlignment="1">
      <alignment vertical="center" wrapText="1"/>
    </xf>
    <xf numFmtId="169" fontId="14" fillId="0" borderId="20" xfId="1" applyNumberFormat="1" applyFont="1" applyFill="1" applyBorder="1" applyAlignment="1">
      <alignment horizontal="center" vertical="center" wrapText="1"/>
    </xf>
    <xf numFmtId="166" fontId="14" fillId="2" borderId="0" xfId="8" applyNumberFormat="1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 wrapText="1"/>
    </xf>
    <xf numFmtId="167" fontId="16" fillId="2" borderId="12" xfId="0" applyNumberFormat="1" applyFont="1" applyFill="1" applyBorder="1" applyAlignment="1">
      <alignment horizontal="center" vertical="center" wrapText="1"/>
    </xf>
    <xf numFmtId="166" fontId="14" fillId="0" borderId="0" xfId="8" applyNumberFormat="1" applyFont="1" applyFill="1" applyBorder="1" applyAlignment="1">
      <alignment vertical="center" wrapText="1"/>
    </xf>
    <xf numFmtId="166" fontId="14" fillId="2" borderId="13" xfId="8" applyNumberFormat="1" applyFont="1" applyFill="1" applyBorder="1" applyAlignment="1">
      <alignment horizontal="left" vertical="center" wrapText="1"/>
    </xf>
    <xf numFmtId="166" fontId="14" fillId="2" borderId="14" xfId="8" applyNumberFormat="1" applyFont="1" applyFill="1" applyBorder="1" applyAlignment="1">
      <alignment horizontal="center" vertical="center" wrapText="1"/>
    </xf>
    <xf numFmtId="165" fontId="14" fillId="2" borderId="8" xfId="1" applyNumberFormat="1" applyFont="1" applyFill="1" applyBorder="1" applyAlignment="1">
      <alignment horizontal="center" vertical="center" wrapText="1"/>
    </xf>
    <xf numFmtId="166" fontId="14" fillId="0" borderId="0" xfId="8" applyNumberFormat="1" applyFont="1" applyFill="1" applyAlignment="1">
      <alignment vertical="center" wrapText="1"/>
    </xf>
    <xf numFmtId="169" fontId="14" fillId="2" borderId="0" xfId="8" applyNumberFormat="1" applyFont="1" applyFill="1" applyAlignment="1">
      <alignment vertical="center" wrapText="1"/>
    </xf>
    <xf numFmtId="165" fontId="3" fillId="0" borderId="1" xfId="13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3" fontId="3" fillId="2" borderId="1" xfId="0" quotePrefix="1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67" fontId="3" fillId="2" borderId="1" xfId="0" quotePrefix="1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167" fontId="5" fillId="2" borderId="1" xfId="0" quotePrefix="1" applyNumberFormat="1" applyFont="1" applyFill="1" applyBorder="1" applyAlignment="1">
      <alignment horizontal="center" vertical="center" wrapText="1"/>
    </xf>
    <xf numFmtId="165" fontId="3" fillId="2" borderId="1" xfId="9" applyNumberFormat="1" applyFont="1" applyFill="1" applyBorder="1" applyAlignment="1">
      <alignment horizontal="center" vertical="center"/>
    </xf>
    <xf numFmtId="166" fontId="0" fillId="2" borderId="0" xfId="0" applyNumberFormat="1" applyFill="1"/>
    <xf numFmtId="1" fontId="14" fillId="2" borderId="23" xfId="8" applyNumberFormat="1" applyFont="1" applyFill="1" applyBorder="1" applyAlignment="1">
      <alignment horizontal="center" vertical="center" wrapText="1"/>
    </xf>
    <xf numFmtId="1" fontId="14" fillId="2" borderId="3" xfId="8" applyNumberFormat="1" applyFont="1" applyFill="1" applyBorder="1" applyAlignment="1">
      <alignment horizontal="center" vertical="center" wrapText="1"/>
    </xf>
    <xf numFmtId="166" fontId="14" fillId="2" borderId="23" xfId="8" applyNumberFormat="1" applyFont="1" applyFill="1" applyBorder="1" applyAlignment="1">
      <alignment horizontal="center" vertical="center" wrapText="1"/>
    </xf>
    <xf numFmtId="166" fontId="14" fillId="2" borderId="4" xfId="8" applyNumberFormat="1" applyFont="1" applyFill="1" applyBorder="1" applyAlignment="1">
      <alignment horizontal="center" vertical="center" wrapText="1"/>
    </xf>
    <xf numFmtId="166" fontId="14" fillId="2" borderId="8" xfId="8" applyNumberFormat="1" applyFont="1" applyFill="1" applyBorder="1" applyAlignment="1">
      <alignment vertical="center" wrapText="1"/>
    </xf>
    <xf numFmtId="166" fontId="14" fillId="2" borderId="23" xfId="8" applyNumberFormat="1" applyFont="1" applyFill="1" applyBorder="1" applyAlignment="1">
      <alignment vertical="center" wrapText="1"/>
    </xf>
    <xf numFmtId="166" fontId="18" fillId="2" borderId="21" xfId="0" applyNumberFormat="1" applyFont="1" applyFill="1" applyBorder="1" applyAlignment="1">
      <alignment vertical="center" wrapText="1"/>
    </xf>
    <xf numFmtId="166" fontId="18" fillId="2" borderId="24" xfId="0" applyNumberFormat="1" applyFont="1" applyFill="1" applyBorder="1" applyAlignment="1">
      <alignment horizontal="left" vertical="center" wrapText="1"/>
    </xf>
    <xf numFmtId="166" fontId="18" fillId="2" borderId="12" xfId="0" applyNumberFormat="1" applyFont="1" applyFill="1" applyBorder="1" applyAlignment="1">
      <alignment horizontal="left" vertical="center" wrapText="1"/>
    </xf>
    <xf numFmtId="166" fontId="14" fillId="2" borderId="7" xfId="8" applyNumberFormat="1" applyFont="1" applyFill="1" applyBorder="1" applyAlignment="1">
      <alignment horizontal="center" vertical="center" wrapText="1"/>
    </xf>
    <xf numFmtId="166" fontId="14" fillId="2" borderId="17" xfId="8" applyNumberFormat="1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166" fontId="14" fillId="0" borderId="0" xfId="8" applyNumberFormat="1" applyFont="1" applyFill="1" applyAlignment="1">
      <alignment horizontal="right" vertical="center" wrapText="1"/>
    </xf>
    <xf numFmtId="167" fontId="16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16" fillId="2" borderId="12" xfId="0" applyNumberFormat="1" applyFont="1" applyFill="1" applyBorder="1" applyAlignment="1">
      <alignment horizontal="center" vertical="center" wrapText="1"/>
    </xf>
    <xf numFmtId="165" fontId="16" fillId="2" borderId="12" xfId="0" applyNumberFormat="1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" fontId="18" fillId="2" borderId="2" xfId="8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12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vertical="center" wrapText="1"/>
    </xf>
    <xf numFmtId="0" fontId="12" fillId="0" borderId="0" xfId="9" applyFont="1" applyAlignment="1">
      <alignment horizontal="right" vertical="center"/>
    </xf>
    <xf numFmtId="0" fontId="5" fillId="0" borderId="0" xfId="9" applyFont="1" applyAlignment="1">
      <alignment horizontal="right" vertical="center"/>
    </xf>
    <xf numFmtId="0" fontId="0" fillId="2" borderId="0" xfId="0" applyFill="1" applyAlignment="1">
      <alignment vertical="center"/>
    </xf>
    <xf numFmtId="0" fontId="12" fillId="2" borderId="1" xfId="9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right" vertical="center" wrapText="1"/>
    </xf>
    <xf numFmtId="166" fontId="16" fillId="2" borderId="12" xfId="0" applyNumberFormat="1" applyFont="1" applyFill="1" applyBorder="1" applyAlignment="1">
      <alignment horizontal="center" vertical="center" wrapText="1"/>
    </xf>
    <xf numFmtId="165" fontId="14" fillId="2" borderId="10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3" fontId="31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" fillId="2" borderId="0" xfId="0" applyFont="1" applyFill="1" applyAlignment="1">
      <alignment horizontal="center"/>
    </xf>
    <xf numFmtId="37" fontId="6" fillId="2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4" fillId="2" borderId="12" xfId="0" applyFont="1" applyFill="1" applyBorder="1" applyAlignment="1">
      <alignment horizontal="center" vertical="center" wrapText="1"/>
    </xf>
    <xf numFmtId="166" fontId="14" fillId="2" borderId="20" xfId="1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38" fillId="0" borderId="0" xfId="0" applyFont="1" applyFill="1"/>
    <xf numFmtId="167" fontId="5" fillId="2" borderId="1" xfId="0" applyNumberFormat="1" applyFont="1" applyFill="1" applyBorder="1" applyAlignment="1">
      <alignment horizontal="center" vertical="center" wrapText="1"/>
    </xf>
    <xf numFmtId="167" fontId="35" fillId="0" borderId="1" xfId="2" applyNumberFormat="1" applyFont="1" applyFill="1" applyBorder="1" applyAlignment="1">
      <alignment horizontal="center" vertical="center"/>
    </xf>
    <xf numFmtId="167" fontId="36" fillId="0" borderId="1" xfId="2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1" fontId="18" fillId="0" borderId="13" xfId="8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vertical="top" wrapText="1"/>
    </xf>
    <xf numFmtId="0" fontId="3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wrapText="1"/>
    </xf>
    <xf numFmtId="0" fontId="2" fillId="0" borderId="0" xfId="0" applyFont="1" applyFill="1"/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5" fillId="0" borderId="0" xfId="3" applyFont="1" applyFill="1"/>
    <xf numFmtId="0" fontId="41" fillId="0" borderId="0" xfId="11" applyFill="1"/>
    <xf numFmtId="0" fontId="41" fillId="0" borderId="0" xfId="11" applyFill="1" applyAlignment="1">
      <alignment wrapText="1"/>
    </xf>
    <xf numFmtId="166" fontId="14" fillId="0" borderId="10" xfId="8" applyNumberFormat="1" applyFont="1" applyFill="1" applyBorder="1" applyAlignment="1">
      <alignment horizontal="center" vertical="center" wrapText="1"/>
    </xf>
    <xf numFmtId="168" fontId="14" fillId="0" borderId="17" xfId="8" applyNumberFormat="1" applyFont="1" applyFill="1" applyBorder="1" applyAlignment="1">
      <alignment horizontal="center" vertical="center" wrapText="1"/>
    </xf>
    <xf numFmtId="168" fontId="14" fillId="0" borderId="19" xfId="8" applyNumberFormat="1" applyFont="1" applyFill="1" applyBorder="1" applyAlignment="1">
      <alignment horizontal="center" vertical="center" wrapText="1"/>
    </xf>
    <xf numFmtId="166" fontId="14" fillId="0" borderId="20" xfId="8" applyNumberFormat="1" applyFont="1" applyFill="1" applyBorder="1" applyAlignment="1">
      <alignment horizontal="center" vertical="center" wrapText="1"/>
    </xf>
    <xf numFmtId="166" fontId="14" fillId="0" borderId="17" xfId="8" applyNumberFormat="1" applyFont="1" applyFill="1" applyBorder="1" applyAlignment="1">
      <alignment horizontal="center" vertical="center" wrapText="1"/>
    </xf>
    <xf numFmtId="166" fontId="14" fillId="0" borderId="19" xfId="8" applyNumberFormat="1" applyFont="1" applyFill="1" applyBorder="1" applyAlignment="1">
      <alignment horizontal="center" vertical="center" wrapText="1"/>
    </xf>
    <xf numFmtId="166" fontId="14" fillId="0" borderId="19" xfId="8" applyNumberFormat="1" applyFont="1" applyFill="1" applyBorder="1" applyAlignment="1">
      <alignment vertical="center" wrapText="1"/>
    </xf>
    <xf numFmtId="166" fontId="14" fillId="0" borderId="8" xfId="8" applyNumberFormat="1" applyFont="1" applyFill="1" applyBorder="1" applyAlignment="1">
      <alignment vertical="center" wrapText="1"/>
    </xf>
    <xf numFmtId="166" fontId="14" fillId="0" borderId="21" xfId="8" applyNumberFormat="1" applyFont="1" applyFill="1" applyBorder="1" applyAlignment="1">
      <alignment vertical="center" wrapText="1"/>
    </xf>
    <xf numFmtId="166" fontId="14" fillId="0" borderId="1" xfId="8" applyNumberFormat="1" applyFont="1" applyFill="1" applyBorder="1" applyAlignment="1">
      <alignment horizontal="center" vertical="center" wrapText="1"/>
    </xf>
    <xf numFmtId="166" fontId="14" fillId="0" borderId="2" xfId="8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Alignment="1">
      <alignment vertical="center" wrapText="1"/>
    </xf>
    <xf numFmtId="1" fontId="14" fillId="0" borderId="17" xfId="8" applyNumberFormat="1" applyFont="1" applyFill="1" applyBorder="1" applyAlignment="1">
      <alignment horizontal="center" vertical="center" wrapText="1"/>
    </xf>
    <xf numFmtId="1" fontId="14" fillId="0" borderId="19" xfId="8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 wrapText="1"/>
    </xf>
    <xf numFmtId="166" fontId="18" fillId="0" borderId="13" xfId="8" applyNumberFormat="1" applyFont="1" applyFill="1" applyBorder="1" applyAlignment="1">
      <alignment vertical="center" wrapText="1"/>
    </xf>
    <xf numFmtId="166" fontId="18" fillId="0" borderId="15" xfId="8" applyNumberFormat="1" applyFont="1" applyFill="1" applyBorder="1" applyAlignment="1">
      <alignment horizontal="center" vertical="center" wrapText="1"/>
    </xf>
    <xf numFmtId="166" fontId="18" fillId="0" borderId="2" xfId="8" applyNumberFormat="1" applyFont="1" applyFill="1" applyBorder="1" applyAlignment="1">
      <alignment vertical="center" wrapText="1"/>
    </xf>
    <xf numFmtId="166" fontId="18" fillId="0" borderId="2" xfId="8" applyNumberFormat="1" applyFont="1" applyFill="1" applyBorder="1" applyAlignment="1">
      <alignment horizontal="center" vertical="center" wrapText="1"/>
    </xf>
    <xf numFmtId="166" fontId="18" fillId="0" borderId="16" xfId="8" applyNumberFormat="1" applyFont="1" applyFill="1" applyBorder="1" applyAlignment="1">
      <alignment horizontal="center" vertical="center" wrapText="1"/>
    </xf>
    <xf numFmtId="166" fontId="18" fillId="0" borderId="10" xfId="8" applyNumberFormat="1" applyFont="1" applyFill="1" applyBorder="1" applyAlignment="1">
      <alignment horizontal="center" vertical="center" wrapText="1"/>
    </xf>
    <xf numFmtId="166" fontId="18" fillId="0" borderId="17" xfId="8" applyNumberFormat="1" applyFont="1" applyFill="1" applyBorder="1" applyAlignment="1">
      <alignment vertical="center" wrapText="1"/>
    </xf>
    <xf numFmtId="166" fontId="18" fillId="0" borderId="17" xfId="8" applyNumberFormat="1" applyFont="1" applyFill="1" applyBorder="1" applyAlignment="1">
      <alignment horizontal="center" vertical="center" wrapText="1"/>
    </xf>
    <xf numFmtId="166" fontId="18" fillId="0" borderId="19" xfId="8" applyNumberFormat="1" applyFont="1" applyFill="1" applyBorder="1" applyAlignment="1">
      <alignment horizontal="center" vertical="center" wrapText="1"/>
    </xf>
    <xf numFmtId="166" fontId="18" fillId="0" borderId="20" xfId="8" applyNumberFormat="1" applyFont="1" applyFill="1" applyBorder="1" applyAlignment="1">
      <alignment horizontal="center" vertical="center" wrapText="1"/>
    </xf>
    <xf numFmtId="166" fontId="18" fillId="0" borderId="8" xfId="8" applyNumberFormat="1" applyFont="1" applyFill="1" applyBorder="1" applyAlignment="1">
      <alignment vertical="center" wrapText="1"/>
    </xf>
    <xf numFmtId="166" fontId="18" fillId="0" borderId="14" xfId="8" applyNumberFormat="1" applyFont="1" applyFill="1" applyBorder="1" applyAlignment="1">
      <alignment horizontal="center" vertical="center" wrapText="1"/>
    </xf>
    <xf numFmtId="165" fontId="12" fillId="0" borderId="18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wrapText="1"/>
    </xf>
    <xf numFmtId="0" fontId="33" fillId="0" borderId="12" xfId="0" applyFont="1" applyFill="1" applyBorder="1" applyAlignment="1">
      <alignment horizontal="center" wrapText="1"/>
    </xf>
    <xf numFmtId="166" fontId="18" fillId="0" borderId="0" xfId="0" applyNumberFormat="1" applyFont="1" applyFill="1" applyBorder="1" applyAlignment="1">
      <alignment vertical="center" wrapText="1"/>
    </xf>
    <xf numFmtId="166" fontId="14" fillId="0" borderId="1" xfId="8" applyNumberFormat="1" applyFont="1" applyFill="1" applyBorder="1" applyAlignment="1">
      <alignment vertical="center" wrapText="1"/>
    </xf>
    <xf numFmtId="165" fontId="14" fillId="0" borderId="1" xfId="1" applyNumberFormat="1" applyFont="1" applyFill="1" applyBorder="1" applyAlignment="1">
      <alignment horizontal="center" vertical="center" wrapText="1"/>
    </xf>
    <xf numFmtId="166" fontId="14" fillId="0" borderId="13" xfId="8" applyNumberFormat="1" applyFont="1" applyFill="1" applyBorder="1" applyAlignment="1">
      <alignment vertical="center" wrapText="1"/>
    </xf>
    <xf numFmtId="1" fontId="14" fillId="0" borderId="13" xfId="8" applyNumberFormat="1" applyFont="1" applyFill="1" applyBorder="1" applyAlignment="1">
      <alignment horizontal="center" vertical="center" wrapText="1"/>
    </xf>
    <xf numFmtId="1" fontId="14" fillId="0" borderId="14" xfId="8" applyNumberFormat="1" applyFont="1" applyFill="1" applyBorder="1" applyAlignment="1">
      <alignment horizontal="center" vertical="center" wrapText="1"/>
    </xf>
    <xf numFmtId="166" fontId="14" fillId="0" borderId="15" xfId="8" applyNumberFormat="1" applyFont="1" applyFill="1" applyBorder="1" applyAlignment="1">
      <alignment horizontal="center" vertical="center" wrapText="1"/>
    </xf>
    <xf numFmtId="166" fontId="14" fillId="0" borderId="2" xfId="8" applyNumberFormat="1" applyFont="1" applyFill="1" applyBorder="1" applyAlignment="1">
      <alignment vertical="center" wrapText="1"/>
    </xf>
    <xf numFmtId="166" fontId="14" fillId="0" borderId="16" xfId="8" applyNumberFormat="1" applyFont="1" applyFill="1" applyBorder="1" applyAlignment="1">
      <alignment horizontal="center" vertical="center" wrapText="1"/>
    </xf>
    <xf numFmtId="166" fontId="14" fillId="0" borderId="17" xfId="8" applyNumberFormat="1" applyFont="1" applyFill="1" applyBorder="1" applyAlignment="1">
      <alignment vertical="center" wrapText="1"/>
    </xf>
    <xf numFmtId="167" fontId="14" fillId="0" borderId="8" xfId="1" applyNumberFormat="1" applyFont="1" applyFill="1" applyBorder="1" applyAlignment="1">
      <alignment horizontal="center" vertical="center" wrapText="1"/>
    </xf>
    <xf numFmtId="166" fontId="14" fillId="0" borderId="0" xfId="8" applyNumberFormat="1" applyFont="1" applyFill="1" applyAlignment="1">
      <alignment horizontal="center" vertical="center" wrapText="1"/>
    </xf>
    <xf numFmtId="0" fontId="12" fillId="0" borderId="0" xfId="0" applyFont="1" applyFill="1" applyAlignment="1"/>
    <xf numFmtId="166" fontId="14" fillId="0" borderId="19" xfId="8" applyNumberFormat="1" applyFont="1" applyFill="1" applyBorder="1" applyAlignment="1">
      <alignment vertical="center" wrapText="1"/>
    </xf>
    <xf numFmtId="166" fontId="14" fillId="0" borderId="21" xfId="8" applyNumberFormat="1" applyFont="1" applyFill="1" applyBorder="1" applyAlignment="1">
      <alignment vertical="center" wrapText="1"/>
    </xf>
    <xf numFmtId="166" fontId="14" fillId="0" borderId="1" xfId="8" applyNumberFormat="1" applyFont="1" applyFill="1" applyBorder="1" applyAlignment="1">
      <alignment horizontal="center" vertical="center" wrapText="1"/>
    </xf>
    <xf numFmtId="166" fontId="15" fillId="3" borderId="0" xfId="8" applyNumberFormat="1" applyFont="1" applyFill="1" applyAlignment="1">
      <alignment vertical="center" wrapText="1"/>
    </xf>
    <xf numFmtId="166" fontId="15" fillId="3" borderId="0" xfId="8" applyNumberFormat="1" applyFont="1" applyFill="1" applyAlignment="1">
      <alignment horizontal="center" vertical="center" wrapText="1"/>
    </xf>
    <xf numFmtId="166" fontId="15" fillId="3" borderId="0" xfId="8" applyNumberFormat="1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44" fillId="3" borderId="0" xfId="0" applyFont="1" applyFill="1" applyBorder="1" applyAlignment="1">
      <alignment vertical="center" wrapText="1"/>
    </xf>
    <xf numFmtId="169" fontId="0" fillId="3" borderId="0" xfId="0" applyNumberFormat="1" applyFill="1" applyAlignment="1">
      <alignment vertical="center"/>
    </xf>
    <xf numFmtId="166" fontId="14" fillId="0" borderId="63" xfId="8" applyNumberFormat="1" applyFont="1" applyFill="1" applyBorder="1" applyAlignment="1">
      <alignment horizontal="center" vertical="center" wrapText="1"/>
    </xf>
    <xf numFmtId="166" fontId="14" fillId="0" borderId="64" xfId="8" applyNumberFormat="1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67" fontId="45" fillId="2" borderId="1" xfId="0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167" fontId="47" fillId="2" borderId="1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165" fontId="5" fillId="2" borderId="46" xfId="0" applyNumberFormat="1" applyFont="1" applyFill="1" applyBorder="1" applyAlignment="1">
      <alignment horizontal="right" vertical="center" wrapText="1"/>
    </xf>
    <xf numFmtId="166" fontId="14" fillId="2" borderId="25" xfId="8" applyNumberFormat="1" applyFont="1" applyFill="1" applyBorder="1" applyAlignment="1">
      <alignment vertical="center" wrapText="1"/>
    </xf>
    <xf numFmtId="166" fontId="14" fillId="2" borderId="3" xfId="8" applyNumberFormat="1" applyFont="1" applyFill="1" applyBorder="1" applyAlignment="1">
      <alignment vertical="center" wrapText="1"/>
    </xf>
    <xf numFmtId="166" fontId="14" fillId="2" borderId="23" xfId="8" applyNumberFormat="1" applyFont="1" applyFill="1" applyBorder="1" applyAlignment="1">
      <alignment vertical="center" wrapText="1"/>
    </xf>
    <xf numFmtId="166" fontId="14" fillId="2" borderId="4" xfId="8" applyNumberFormat="1" applyFont="1" applyFill="1" applyBorder="1" applyAlignment="1">
      <alignment vertical="center" wrapText="1"/>
    </xf>
    <xf numFmtId="166" fontId="23" fillId="2" borderId="47" xfId="8" applyNumberFormat="1" applyFont="1" applyFill="1" applyBorder="1" applyAlignment="1">
      <alignment horizontal="center" vertical="center" wrapText="1"/>
    </xf>
    <xf numFmtId="166" fontId="23" fillId="2" borderId="48" xfId="8" applyNumberFormat="1" applyFont="1" applyFill="1" applyBorder="1" applyAlignment="1">
      <alignment horizontal="center" vertical="center" wrapText="1"/>
    </xf>
    <xf numFmtId="166" fontId="23" fillId="2" borderId="49" xfId="8" applyNumberFormat="1" applyFont="1" applyFill="1" applyBorder="1" applyAlignment="1">
      <alignment horizontal="center" vertical="center" wrapText="1"/>
    </xf>
    <xf numFmtId="166" fontId="23" fillId="2" borderId="1" xfId="8" applyNumberFormat="1" applyFont="1" applyFill="1" applyBorder="1" applyAlignment="1">
      <alignment horizontal="center" vertical="center" wrapText="1"/>
    </xf>
    <xf numFmtId="166" fontId="24" fillId="2" borderId="28" xfId="8" applyNumberFormat="1" applyFont="1" applyFill="1" applyBorder="1" applyAlignment="1">
      <alignment horizontal="left" vertical="center" wrapText="1"/>
    </xf>
    <xf numFmtId="166" fontId="24" fillId="2" borderId="42" xfId="8" applyNumberFormat="1" applyFont="1" applyFill="1" applyBorder="1" applyAlignment="1">
      <alignment horizontal="left" vertical="center" wrapText="1"/>
    </xf>
    <xf numFmtId="166" fontId="24" fillId="2" borderId="39" xfId="8" applyNumberFormat="1" applyFont="1" applyFill="1" applyBorder="1" applyAlignment="1">
      <alignment horizontal="left" vertical="center" wrapText="1"/>
    </xf>
    <xf numFmtId="166" fontId="14" fillId="2" borderId="5" xfId="8" applyNumberFormat="1" applyFont="1" applyFill="1" applyBorder="1" applyAlignment="1">
      <alignment horizontal="left" vertical="center" wrapText="1"/>
    </xf>
    <xf numFmtId="166" fontId="14" fillId="2" borderId="0" xfId="8" applyNumberFormat="1" applyFont="1" applyFill="1" applyBorder="1" applyAlignment="1">
      <alignment horizontal="left" vertical="center" wrapText="1"/>
    </xf>
    <xf numFmtId="166" fontId="14" fillId="2" borderId="6" xfId="8" applyNumberFormat="1" applyFont="1" applyFill="1" applyBorder="1" applyAlignment="1">
      <alignment horizontal="left" vertical="center" wrapText="1"/>
    </xf>
    <xf numFmtId="166" fontId="14" fillId="2" borderId="33" xfId="8" applyNumberFormat="1" applyFont="1" applyFill="1" applyBorder="1" applyAlignment="1">
      <alignment horizontal="center" vertical="center" wrapText="1"/>
    </xf>
    <xf numFmtId="166" fontId="14" fillId="2" borderId="34" xfId="8" applyNumberFormat="1" applyFont="1" applyFill="1" applyBorder="1" applyAlignment="1">
      <alignment horizontal="center" vertical="center" wrapText="1"/>
    </xf>
    <xf numFmtId="166" fontId="14" fillId="2" borderId="44" xfId="8" applyNumberFormat="1" applyFont="1" applyFill="1" applyBorder="1" applyAlignment="1">
      <alignment horizontal="center" vertical="center" wrapText="1"/>
    </xf>
    <xf numFmtId="166" fontId="14" fillId="2" borderId="45" xfId="8" applyNumberFormat="1" applyFont="1" applyFill="1" applyBorder="1" applyAlignment="1">
      <alignment horizontal="center" vertical="center" wrapText="1"/>
    </xf>
    <xf numFmtId="166" fontId="14" fillId="2" borderId="23" xfId="8" applyNumberFormat="1" applyFont="1" applyFill="1" applyBorder="1" applyAlignment="1">
      <alignment horizontal="left" vertical="center" wrapText="1"/>
    </xf>
    <xf numFmtId="166" fontId="14" fillId="2" borderId="24" xfId="8" applyNumberFormat="1" applyFont="1" applyFill="1" applyBorder="1" applyAlignment="1">
      <alignment horizontal="left" vertical="center" wrapText="1"/>
    </xf>
    <xf numFmtId="166" fontId="14" fillId="2" borderId="12" xfId="8" applyNumberFormat="1" applyFont="1" applyFill="1" applyBorder="1" applyAlignment="1">
      <alignment horizontal="left" vertical="center" wrapText="1"/>
    </xf>
    <xf numFmtId="166" fontId="14" fillId="2" borderId="43" xfId="8" applyNumberFormat="1" applyFont="1" applyFill="1" applyBorder="1" applyAlignment="1">
      <alignment vertical="center" wrapText="1"/>
    </xf>
    <xf numFmtId="166" fontId="14" fillId="2" borderId="17" xfId="8" applyNumberFormat="1" applyFont="1" applyFill="1" applyBorder="1" applyAlignment="1">
      <alignment vertical="center" wrapText="1"/>
    </xf>
    <xf numFmtId="166" fontId="14" fillId="2" borderId="30" xfId="8" applyNumberFormat="1" applyFont="1" applyFill="1" applyBorder="1" applyAlignment="1">
      <alignment vertical="center" wrapText="1"/>
    </xf>
    <xf numFmtId="166" fontId="14" fillId="2" borderId="21" xfId="8" applyNumberFormat="1" applyFont="1" applyFill="1" applyBorder="1" applyAlignment="1">
      <alignment vertical="center" wrapText="1"/>
    </xf>
    <xf numFmtId="166" fontId="26" fillId="2" borderId="26" xfId="8" applyNumberFormat="1" applyFont="1" applyFill="1" applyBorder="1" applyAlignment="1">
      <alignment vertical="center" wrapText="1"/>
    </xf>
    <xf numFmtId="166" fontId="26" fillId="2" borderId="27" xfId="8" applyNumberFormat="1" applyFont="1" applyFill="1" applyBorder="1" applyAlignment="1">
      <alignment vertical="center" wrapText="1"/>
    </xf>
    <xf numFmtId="166" fontId="26" fillId="2" borderId="28" xfId="8" applyNumberFormat="1" applyFont="1" applyFill="1" applyBorder="1" applyAlignment="1">
      <alignment vertical="center" wrapText="1"/>
    </xf>
    <xf numFmtId="166" fontId="26" fillId="2" borderId="29" xfId="8" applyNumberFormat="1" applyFont="1" applyFill="1" applyBorder="1" applyAlignment="1">
      <alignment vertical="center" wrapText="1"/>
    </xf>
    <xf numFmtId="166" fontId="14" fillId="2" borderId="38" xfId="8" applyNumberFormat="1" applyFont="1" applyFill="1" applyBorder="1" applyAlignment="1">
      <alignment vertical="center" wrapText="1"/>
    </xf>
    <xf numFmtId="166" fontId="14" fillId="2" borderId="37" xfId="8" applyNumberFormat="1" applyFont="1" applyFill="1" applyBorder="1" applyAlignment="1">
      <alignment vertical="center" wrapText="1"/>
    </xf>
    <xf numFmtId="166" fontId="14" fillId="2" borderId="35" xfId="8" applyNumberFormat="1" applyFont="1" applyFill="1" applyBorder="1" applyAlignment="1">
      <alignment vertical="center" wrapText="1"/>
    </xf>
    <xf numFmtId="166" fontId="14" fillId="2" borderId="36" xfId="8" applyNumberFormat="1" applyFont="1" applyFill="1" applyBorder="1" applyAlignment="1">
      <alignment vertical="center" wrapText="1"/>
    </xf>
    <xf numFmtId="166" fontId="18" fillId="2" borderId="1" xfId="8" applyNumberFormat="1" applyFont="1" applyFill="1" applyBorder="1" applyAlignment="1">
      <alignment horizontal="center" vertical="center" wrapText="1"/>
    </xf>
    <xf numFmtId="166" fontId="24" fillId="2" borderId="5" xfId="8" applyNumberFormat="1" applyFont="1" applyFill="1" applyBorder="1" applyAlignment="1">
      <alignment horizontal="left" vertical="center" wrapText="1"/>
    </xf>
    <xf numFmtId="166" fontId="24" fillId="2" borderId="0" xfId="8" applyNumberFormat="1" applyFont="1" applyFill="1" applyBorder="1" applyAlignment="1">
      <alignment horizontal="left" vertical="center" wrapText="1"/>
    </xf>
    <xf numFmtId="166" fontId="24" fillId="2" borderId="6" xfId="8" applyNumberFormat="1" applyFont="1" applyFill="1" applyBorder="1" applyAlignment="1">
      <alignment horizontal="left" vertical="center" wrapText="1"/>
    </xf>
    <xf numFmtId="166" fontId="19" fillId="2" borderId="47" xfId="8" applyNumberFormat="1" applyFont="1" applyFill="1" applyBorder="1" applyAlignment="1">
      <alignment horizontal="center" vertical="center" wrapText="1"/>
    </xf>
    <xf numFmtId="166" fontId="19" fillId="2" borderId="48" xfId="8" applyNumberFormat="1" applyFont="1" applyFill="1" applyBorder="1" applyAlignment="1">
      <alignment horizontal="center" vertical="center" wrapText="1"/>
    </xf>
    <xf numFmtId="166" fontId="19" fillId="2" borderId="49" xfId="8" applyNumberFormat="1" applyFont="1" applyFill="1" applyBorder="1" applyAlignment="1">
      <alignment horizontal="center" vertical="center" wrapText="1"/>
    </xf>
    <xf numFmtId="166" fontId="19" fillId="2" borderId="1" xfId="8" applyNumberFormat="1" applyFont="1" applyFill="1" applyBorder="1" applyAlignment="1">
      <alignment horizontal="center" vertical="center" wrapText="1"/>
    </xf>
    <xf numFmtId="166" fontId="20" fillId="2" borderId="28" xfId="8" applyNumberFormat="1" applyFont="1" applyFill="1" applyBorder="1" applyAlignment="1">
      <alignment horizontal="left" vertical="center" wrapText="1"/>
    </xf>
    <xf numFmtId="166" fontId="20" fillId="2" borderId="42" xfId="8" applyNumberFormat="1" applyFont="1" applyFill="1" applyBorder="1" applyAlignment="1">
      <alignment horizontal="left" vertical="center" wrapText="1"/>
    </xf>
    <xf numFmtId="166" fontId="20" fillId="2" borderId="39" xfId="8" applyNumberFormat="1" applyFont="1" applyFill="1" applyBorder="1" applyAlignment="1">
      <alignment horizontal="left" vertical="center" wrapText="1"/>
    </xf>
    <xf numFmtId="166" fontId="12" fillId="2" borderId="5" xfId="8" applyNumberFormat="1" applyFont="1" applyFill="1" applyBorder="1" applyAlignment="1">
      <alignment horizontal="left" vertical="center" wrapText="1"/>
    </xf>
    <xf numFmtId="166" fontId="12" fillId="2" borderId="0" xfId="8" applyNumberFormat="1" applyFont="1" applyFill="1" applyBorder="1" applyAlignment="1">
      <alignment horizontal="left" vertical="center" wrapText="1"/>
    </xf>
    <xf numFmtId="166" fontId="12" fillId="2" borderId="6" xfId="8" applyNumberFormat="1" applyFont="1" applyFill="1" applyBorder="1" applyAlignment="1">
      <alignment horizontal="left" vertical="center" wrapText="1"/>
    </xf>
    <xf numFmtId="166" fontId="18" fillId="2" borderId="33" xfId="8" applyNumberFormat="1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wrapText="1"/>
    </xf>
    <xf numFmtId="0" fontId="29" fillId="2" borderId="0" xfId="0" applyFont="1" applyFill="1" applyBorder="1" applyAlignment="1">
      <alignment wrapText="1"/>
    </xf>
    <xf numFmtId="0" fontId="29" fillId="2" borderId="0" xfId="0" applyFont="1" applyFill="1" applyAlignment="1">
      <alignment wrapText="1"/>
    </xf>
    <xf numFmtId="0" fontId="29" fillId="2" borderId="6" xfId="0" applyFont="1" applyFill="1" applyBorder="1" applyAlignment="1">
      <alignment wrapText="1"/>
    </xf>
    <xf numFmtId="166" fontId="23" fillId="0" borderId="47" xfId="8" applyNumberFormat="1" applyFont="1" applyFill="1" applyBorder="1" applyAlignment="1">
      <alignment horizontal="center" vertical="center" wrapText="1"/>
    </xf>
    <xf numFmtId="166" fontId="23" fillId="0" borderId="48" xfId="8" applyNumberFormat="1" applyFont="1" applyFill="1" applyBorder="1" applyAlignment="1">
      <alignment horizontal="center" vertical="center" wrapText="1"/>
    </xf>
    <xf numFmtId="166" fontId="23" fillId="0" borderId="49" xfId="8" applyNumberFormat="1" applyFont="1" applyFill="1" applyBorder="1" applyAlignment="1">
      <alignment horizontal="center" vertical="center" wrapText="1"/>
    </xf>
    <xf numFmtId="166" fontId="23" fillId="0" borderId="1" xfId="8" applyNumberFormat="1" applyFont="1" applyFill="1" applyBorder="1" applyAlignment="1">
      <alignment horizontal="center" vertical="center" wrapText="1"/>
    </xf>
    <xf numFmtId="166" fontId="24" fillId="0" borderId="28" xfId="8" applyNumberFormat="1" applyFont="1" applyFill="1" applyBorder="1" applyAlignment="1">
      <alignment horizontal="left" vertical="center" wrapText="1"/>
    </xf>
    <xf numFmtId="166" fontId="24" fillId="0" borderId="42" xfId="8" applyNumberFormat="1" applyFont="1" applyFill="1" applyBorder="1" applyAlignment="1">
      <alignment horizontal="left" vertical="center" wrapText="1"/>
    </xf>
    <xf numFmtId="166" fontId="24" fillId="0" borderId="39" xfId="8" applyNumberFormat="1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wrapText="1"/>
    </xf>
    <xf numFmtId="0" fontId="16" fillId="2" borderId="9" xfId="0" applyFont="1" applyFill="1" applyBorder="1" applyAlignment="1">
      <alignment wrapText="1"/>
    </xf>
    <xf numFmtId="0" fontId="30" fillId="2" borderId="30" xfId="0" applyFont="1" applyFill="1" applyBorder="1" applyAlignment="1">
      <alignment wrapText="1"/>
    </xf>
    <xf numFmtId="0" fontId="30" fillId="2" borderId="8" xfId="0" applyFont="1" applyFill="1" applyBorder="1" applyAlignment="1">
      <alignment wrapText="1"/>
    </xf>
    <xf numFmtId="0" fontId="30" fillId="2" borderId="9" xfId="0" applyFont="1" applyFill="1" applyBorder="1" applyAlignment="1">
      <alignment wrapText="1"/>
    </xf>
    <xf numFmtId="166" fontId="18" fillId="2" borderId="25" xfId="8" applyNumberFormat="1" applyFont="1" applyFill="1" applyBorder="1" applyAlignment="1">
      <alignment vertical="center" wrapText="1"/>
    </xf>
    <xf numFmtId="166" fontId="18" fillId="2" borderId="3" xfId="8" applyNumberFormat="1" applyFont="1" applyFill="1" applyBorder="1" applyAlignment="1">
      <alignment vertical="center" wrapText="1"/>
    </xf>
    <xf numFmtId="166" fontId="18" fillId="2" borderId="23" xfId="8" applyNumberFormat="1" applyFont="1" applyFill="1" applyBorder="1" applyAlignment="1">
      <alignment vertical="center" wrapText="1"/>
    </xf>
    <xf numFmtId="166" fontId="18" fillId="2" borderId="4" xfId="8" applyNumberFormat="1" applyFont="1" applyFill="1" applyBorder="1" applyAlignment="1">
      <alignment vertical="center" wrapText="1"/>
    </xf>
    <xf numFmtId="166" fontId="18" fillId="2" borderId="35" xfId="8" applyNumberFormat="1" applyFont="1" applyFill="1" applyBorder="1" applyAlignment="1">
      <alignment vertical="center" wrapText="1"/>
    </xf>
    <xf numFmtId="166" fontId="18" fillId="2" borderId="36" xfId="8" applyNumberFormat="1" applyFont="1" applyFill="1" applyBorder="1" applyAlignment="1">
      <alignment vertical="center" wrapText="1"/>
    </xf>
    <xf numFmtId="166" fontId="18" fillId="2" borderId="38" xfId="8" applyNumberFormat="1" applyFont="1" applyFill="1" applyBorder="1" applyAlignment="1">
      <alignment vertical="center" wrapText="1"/>
    </xf>
    <xf numFmtId="166" fontId="18" fillId="2" borderId="37" xfId="8" applyNumberFormat="1" applyFont="1" applyFill="1" applyBorder="1" applyAlignment="1">
      <alignment vertical="center" wrapText="1"/>
    </xf>
    <xf numFmtId="166" fontId="18" fillId="2" borderId="43" xfId="8" applyNumberFormat="1" applyFont="1" applyFill="1" applyBorder="1" applyAlignment="1">
      <alignment vertical="center" wrapText="1"/>
    </xf>
    <xf numFmtId="166" fontId="18" fillId="2" borderId="17" xfId="8" applyNumberFormat="1" applyFont="1" applyFill="1" applyBorder="1" applyAlignment="1">
      <alignment vertical="center" wrapText="1"/>
    </xf>
    <xf numFmtId="0" fontId="16" fillId="2" borderId="41" xfId="0" applyFont="1" applyFill="1" applyBorder="1" applyAlignment="1">
      <alignment wrapText="1"/>
    </xf>
    <xf numFmtId="0" fontId="16" fillId="2" borderId="39" xfId="0" applyFont="1" applyFill="1" applyBorder="1" applyAlignment="1">
      <alignment wrapText="1"/>
    </xf>
    <xf numFmtId="0" fontId="16" fillId="2" borderId="32" xfId="0" applyFont="1" applyFill="1" applyBorder="1" applyAlignment="1">
      <alignment wrapText="1"/>
    </xf>
    <xf numFmtId="0" fontId="16" fillId="2" borderId="12" xfId="0" applyFont="1" applyFill="1" applyBorder="1" applyAlignment="1">
      <alignment wrapText="1"/>
    </xf>
    <xf numFmtId="0" fontId="16" fillId="2" borderId="8" xfId="0" applyFont="1" applyFill="1" applyBorder="1" applyAlignment="1">
      <alignment wrapText="1"/>
    </xf>
    <xf numFmtId="166" fontId="14" fillId="0" borderId="14" xfId="0" applyNumberFormat="1" applyFont="1" applyFill="1" applyBorder="1" applyAlignment="1">
      <alignment horizontal="center" vertical="center" wrapText="1"/>
    </xf>
    <xf numFmtId="166" fontId="14" fillId="0" borderId="55" xfId="0" applyNumberFormat="1" applyFont="1" applyFill="1" applyBorder="1" applyAlignment="1">
      <alignment horizontal="center" vertical="center" wrapText="1"/>
    </xf>
    <xf numFmtId="166" fontId="14" fillId="0" borderId="56" xfId="0" applyNumberFormat="1" applyFont="1" applyFill="1" applyBorder="1" applyAlignment="1">
      <alignment horizontal="center" vertical="center" wrapText="1"/>
    </xf>
    <xf numFmtId="166" fontId="14" fillId="2" borderId="31" xfId="8" applyNumberFormat="1" applyFont="1" applyFill="1" applyBorder="1" applyAlignment="1">
      <alignment horizontal="center" vertical="center" wrapText="1"/>
    </xf>
    <xf numFmtId="166" fontId="14" fillId="2" borderId="57" xfId="8" applyNumberFormat="1" applyFont="1" applyFill="1" applyBorder="1" applyAlignment="1">
      <alignment horizontal="center" vertical="center" wrapText="1"/>
    </xf>
    <xf numFmtId="166" fontId="15" fillId="2" borderId="0" xfId="8" applyNumberFormat="1" applyFont="1" applyFill="1" applyAlignment="1">
      <alignment vertical="center" wrapText="1"/>
    </xf>
    <xf numFmtId="166" fontId="14" fillId="2" borderId="0" xfId="8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right"/>
    </xf>
    <xf numFmtId="166" fontId="15" fillId="2" borderId="0" xfId="8" applyNumberFormat="1" applyFont="1" applyFill="1" applyAlignment="1">
      <alignment horizontal="center" vertical="center" wrapText="1"/>
    </xf>
    <xf numFmtId="166" fontId="18" fillId="2" borderId="44" xfId="8" applyNumberFormat="1" applyFont="1" applyFill="1" applyBorder="1" applyAlignment="1">
      <alignment horizontal="center" vertical="center" wrapText="1"/>
    </xf>
    <xf numFmtId="166" fontId="18" fillId="2" borderId="51" xfId="8" applyNumberFormat="1" applyFont="1" applyFill="1" applyBorder="1" applyAlignment="1">
      <alignment horizontal="left" vertical="center" wrapText="1"/>
    </xf>
    <xf numFmtId="166" fontId="18" fillId="2" borderId="46" xfId="8" applyNumberFormat="1" applyFont="1" applyFill="1" applyBorder="1" applyAlignment="1">
      <alignment horizontal="left" vertical="center" wrapText="1"/>
    </xf>
    <xf numFmtId="166" fontId="18" fillId="2" borderId="52" xfId="8" applyNumberFormat="1" applyFont="1" applyFill="1" applyBorder="1" applyAlignment="1">
      <alignment horizontal="left" vertical="center" wrapText="1"/>
    </xf>
    <xf numFmtId="0" fontId="16" fillId="2" borderId="40" xfId="0" applyFont="1" applyFill="1" applyBorder="1" applyAlignment="1">
      <alignment wrapText="1"/>
    </xf>
    <xf numFmtId="0" fontId="16" fillId="2" borderId="0" xfId="0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0" fontId="16" fillId="2" borderId="6" xfId="0" applyFont="1" applyFill="1" applyBorder="1" applyAlignment="1">
      <alignment wrapText="1"/>
    </xf>
    <xf numFmtId="166" fontId="21" fillId="2" borderId="26" xfId="8" applyNumberFormat="1" applyFont="1" applyFill="1" applyBorder="1" applyAlignment="1">
      <alignment vertical="center" wrapText="1"/>
    </xf>
    <xf numFmtId="166" fontId="21" fillId="2" borderId="27" xfId="8" applyNumberFormat="1" applyFont="1" applyFill="1" applyBorder="1" applyAlignment="1">
      <alignment vertical="center" wrapText="1"/>
    </xf>
    <xf numFmtId="166" fontId="21" fillId="2" borderId="28" xfId="8" applyNumberFormat="1" applyFont="1" applyFill="1" applyBorder="1" applyAlignment="1">
      <alignment vertical="center" wrapText="1"/>
    </xf>
    <xf numFmtId="166" fontId="21" fillId="2" borderId="29" xfId="8" applyNumberFormat="1" applyFont="1" applyFill="1" applyBorder="1" applyAlignment="1">
      <alignment vertical="center" wrapText="1"/>
    </xf>
    <xf numFmtId="0" fontId="16" fillId="2" borderId="24" xfId="0" applyFont="1" applyFill="1" applyBorder="1" applyAlignment="1">
      <alignment wrapText="1"/>
    </xf>
    <xf numFmtId="166" fontId="22" fillId="2" borderId="30" xfId="8" applyNumberFormat="1" applyFont="1" applyFill="1" applyBorder="1" applyAlignment="1">
      <alignment vertical="center" wrapText="1"/>
    </xf>
    <xf numFmtId="166" fontId="22" fillId="2" borderId="8" xfId="8" applyNumberFormat="1" applyFont="1" applyFill="1" applyBorder="1" applyAlignment="1">
      <alignment vertical="center" wrapText="1"/>
    </xf>
    <xf numFmtId="166" fontId="22" fillId="2" borderId="9" xfId="8" applyNumberFormat="1" applyFont="1" applyFill="1" applyBorder="1" applyAlignment="1">
      <alignment vertical="center" wrapText="1"/>
    </xf>
    <xf numFmtId="166" fontId="21" fillId="2" borderId="43" xfId="8" applyNumberFormat="1" applyFont="1" applyFill="1" applyBorder="1" applyAlignment="1">
      <alignment vertical="center" wrapText="1"/>
    </xf>
    <xf numFmtId="166" fontId="21" fillId="2" borderId="17" xfId="8" applyNumberFormat="1" applyFont="1" applyFill="1" applyBorder="1" applyAlignment="1">
      <alignment vertical="center" wrapText="1"/>
    </xf>
    <xf numFmtId="166" fontId="18" fillId="2" borderId="19" xfId="8" applyNumberFormat="1" applyFont="1" applyFill="1" applyBorder="1" applyAlignment="1">
      <alignment vertical="center" wrapText="1"/>
    </xf>
    <xf numFmtId="166" fontId="18" fillId="2" borderId="8" xfId="8" applyNumberFormat="1" applyFont="1" applyFill="1" applyBorder="1" applyAlignment="1">
      <alignment vertical="center" wrapText="1"/>
    </xf>
    <xf numFmtId="166" fontId="18" fillId="2" borderId="9" xfId="8" applyNumberFormat="1" applyFont="1" applyFill="1" applyBorder="1" applyAlignment="1">
      <alignment vertical="center" wrapText="1"/>
    </xf>
    <xf numFmtId="166" fontId="21" fillId="2" borderId="30" xfId="8" applyNumberFormat="1" applyFont="1" applyFill="1" applyBorder="1" applyAlignment="1">
      <alignment vertical="center" wrapText="1"/>
    </xf>
    <xf numFmtId="166" fontId="21" fillId="2" borderId="21" xfId="8" applyNumberFormat="1" applyFont="1" applyFill="1" applyBorder="1" applyAlignment="1">
      <alignment vertical="center" wrapText="1"/>
    </xf>
    <xf numFmtId="166" fontId="18" fillId="2" borderId="50" xfId="8" applyNumberFormat="1" applyFont="1" applyFill="1" applyBorder="1" applyAlignment="1">
      <alignment horizontal="center" vertical="center" wrapText="1"/>
    </xf>
    <xf numFmtId="166" fontId="18" fillId="2" borderId="7" xfId="8" applyNumberFormat="1" applyFont="1" applyFill="1" applyBorder="1" applyAlignment="1">
      <alignment horizontal="center" vertical="center" wrapText="1"/>
    </xf>
    <xf numFmtId="166" fontId="21" fillId="2" borderId="41" xfId="8" applyNumberFormat="1" applyFont="1" applyFill="1" applyBorder="1" applyAlignment="1">
      <alignment vertical="center" wrapText="1"/>
    </xf>
    <xf numFmtId="166" fontId="21" fillId="2" borderId="42" xfId="8" applyNumberFormat="1" applyFont="1" applyFill="1" applyBorder="1" applyAlignment="1">
      <alignment vertical="center" wrapText="1"/>
    </xf>
    <xf numFmtId="166" fontId="21" fillId="2" borderId="0" xfId="8" applyNumberFormat="1" applyFont="1" applyFill="1" applyBorder="1" applyAlignment="1">
      <alignment vertical="center" wrapText="1"/>
    </xf>
    <xf numFmtId="166" fontId="21" fillId="2" borderId="6" xfId="8" applyNumberFormat="1" applyFont="1" applyFill="1" applyBorder="1" applyAlignment="1">
      <alignment vertical="center" wrapText="1"/>
    </xf>
    <xf numFmtId="166" fontId="18" fillId="2" borderId="32" xfId="8" applyNumberFormat="1" applyFont="1" applyFill="1" applyBorder="1" applyAlignment="1">
      <alignment vertical="center" wrapText="1"/>
    </xf>
    <xf numFmtId="166" fontId="18" fillId="2" borderId="24" xfId="8" applyNumberFormat="1" applyFont="1" applyFill="1" applyBorder="1" applyAlignment="1">
      <alignment vertical="center" wrapText="1"/>
    </xf>
    <xf numFmtId="166" fontId="18" fillId="2" borderId="12" xfId="8" applyNumberFormat="1" applyFont="1" applyFill="1" applyBorder="1" applyAlignment="1">
      <alignment vertical="center" wrapText="1"/>
    </xf>
    <xf numFmtId="166" fontId="17" fillId="2" borderId="0" xfId="8" applyNumberFormat="1" applyFont="1" applyFill="1" applyAlignment="1">
      <alignment vertical="center" wrapText="1"/>
    </xf>
    <xf numFmtId="166" fontId="18" fillId="2" borderId="41" xfId="8" applyNumberFormat="1" applyFont="1" applyFill="1" applyBorder="1" applyAlignment="1">
      <alignment horizontal="center" vertical="center" wrapText="1"/>
    </xf>
    <xf numFmtId="166" fontId="18" fillId="2" borderId="42" xfId="8" applyNumberFormat="1" applyFont="1" applyFill="1" applyBorder="1" applyAlignment="1">
      <alignment horizontal="center" vertical="center" wrapText="1"/>
    </xf>
    <xf numFmtId="166" fontId="18" fillId="2" borderId="58" xfId="8" applyNumberFormat="1" applyFont="1" applyFill="1" applyBorder="1" applyAlignment="1">
      <alignment horizontal="center" vertical="center" wrapText="1"/>
    </xf>
    <xf numFmtId="166" fontId="18" fillId="2" borderId="40" xfId="8" applyNumberFormat="1" applyFont="1" applyFill="1" applyBorder="1" applyAlignment="1">
      <alignment horizontal="center" vertical="center" wrapText="1"/>
    </xf>
    <xf numFmtId="166" fontId="18" fillId="2" borderId="0" xfId="8" applyNumberFormat="1" applyFont="1" applyFill="1" applyBorder="1" applyAlignment="1">
      <alignment horizontal="center" vertical="center" wrapText="1"/>
    </xf>
    <xf numFmtId="166" fontId="18" fillId="2" borderId="59" xfId="8" applyNumberFormat="1" applyFont="1" applyFill="1" applyBorder="1" applyAlignment="1">
      <alignment horizontal="center" vertical="center" wrapText="1"/>
    </xf>
    <xf numFmtId="166" fontId="18" fillId="2" borderId="32" xfId="8" applyNumberFormat="1" applyFont="1" applyFill="1" applyBorder="1" applyAlignment="1">
      <alignment horizontal="center" vertical="center" wrapText="1"/>
    </xf>
    <xf numFmtId="166" fontId="18" fillId="2" borderId="24" xfId="8" applyNumberFormat="1" applyFont="1" applyFill="1" applyBorder="1" applyAlignment="1">
      <alignment horizontal="center" vertical="center" wrapText="1"/>
    </xf>
    <xf numFmtId="166" fontId="18" fillId="2" borderId="60" xfId="8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166" fontId="14" fillId="2" borderId="53" xfId="8" applyNumberFormat="1" applyFont="1" applyFill="1" applyBorder="1" applyAlignment="1">
      <alignment horizontal="center" vertical="center" wrapText="1"/>
    </xf>
    <xf numFmtId="166" fontId="14" fillId="2" borderId="13" xfId="8" applyNumberFormat="1" applyFont="1" applyFill="1" applyBorder="1" applyAlignment="1">
      <alignment horizontal="center" vertical="center" wrapText="1"/>
    </xf>
    <xf numFmtId="166" fontId="14" fillId="2" borderId="49" xfId="8" applyNumberFormat="1" applyFont="1" applyFill="1" applyBorder="1" applyAlignment="1">
      <alignment horizontal="center" vertical="center" wrapText="1"/>
    </xf>
    <xf numFmtId="166" fontId="14" fillId="2" borderId="1" xfId="8" applyNumberFormat="1" applyFont="1" applyFill="1" applyBorder="1" applyAlignment="1">
      <alignment horizontal="center" vertical="center" wrapText="1"/>
    </xf>
    <xf numFmtId="166" fontId="14" fillId="2" borderId="54" xfId="8" applyNumberFormat="1" applyFont="1" applyFill="1" applyBorder="1" applyAlignment="1">
      <alignment horizontal="center" vertical="center" wrapText="1"/>
    </xf>
    <xf numFmtId="166" fontId="14" fillId="2" borderId="2" xfId="8" applyNumberFormat="1" applyFont="1" applyFill="1" applyBorder="1" applyAlignment="1">
      <alignment horizontal="center" vertical="center" wrapText="1"/>
    </xf>
    <xf numFmtId="0" fontId="28" fillId="2" borderId="41" xfId="0" applyFont="1" applyFill="1" applyBorder="1" applyAlignment="1">
      <alignment horizontal="center" wrapText="1"/>
    </xf>
    <xf numFmtId="0" fontId="28" fillId="2" borderId="39" xfId="0" applyFont="1" applyFill="1" applyBorder="1" applyAlignment="1">
      <alignment horizontal="center" wrapText="1"/>
    </xf>
    <xf numFmtId="0" fontId="28" fillId="2" borderId="40" xfId="0" applyFont="1" applyFill="1" applyBorder="1" applyAlignment="1">
      <alignment horizontal="center" wrapText="1"/>
    </xf>
    <xf numFmtId="0" fontId="28" fillId="2" borderId="6" xfId="0" applyFont="1" applyFill="1" applyBorder="1" applyAlignment="1">
      <alignment horizontal="center" wrapText="1"/>
    </xf>
    <xf numFmtId="0" fontId="28" fillId="2" borderId="32" xfId="0" applyFont="1" applyFill="1" applyBorder="1" applyAlignment="1">
      <alignment horizontal="center" wrapText="1"/>
    </xf>
    <xf numFmtId="0" fontId="28" fillId="2" borderId="12" xfId="0" applyFont="1" applyFill="1" applyBorder="1" applyAlignment="1">
      <alignment horizontal="center" wrapText="1"/>
    </xf>
    <xf numFmtId="0" fontId="29" fillId="2" borderId="41" xfId="0" applyFont="1" applyFill="1" applyBorder="1" applyAlignment="1">
      <alignment wrapText="1"/>
    </xf>
    <xf numFmtId="0" fontId="29" fillId="2" borderId="42" xfId="0" applyFont="1" applyFill="1" applyBorder="1" applyAlignment="1">
      <alignment wrapText="1"/>
    </xf>
    <xf numFmtId="0" fontId="29" fillId="2" borderId="39" xfId="0" applyFont="1" applyFill="1" applyBorder="1" applyAlignment="1">
      <alignment wrapText="1"/>
    </xf>
    <xf numFmtId="166" fontId="18" fillId="2" borderId="45" xfId="8" applyNumberFormat="1" applyFont="1" applyFill="1" applyBorder="1" applyAlignment="1">
      <alignment horizontal="center" vertical="center" wrapText="1"/>
    </xf>
    <xf numFmtId="166" fontId="18" fillId="2" borderId="34" xfId="8" applyNumberFormat="1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wrapText="1"/>
    </xf>
    <xf numFmtId="0" fontId="30" fillId="2" borderId="42" xfId="0" applyFont="1" applyFill="1" applyBorder="1" applyAlignment="1">
      <alignment wrapText="1"/>
    </xf>
    <xf numFmtId="0" fontId="30" fillId="2" borderId="39" xfId="0" applyFont="1" applyFill="1" applyBorder="1" applyAlignment="1">
      <alignment wrapText="1"/>
    </xf>
    <xf numFmtId="166" fontId="18" fillId="2" borderId="5" xfId="8" applyNumberFormat="1" applyFont="1" applyFill="1" applyBorder="1" applyAlignment="1">
      <alignment horizontal="left" vertical="center" wrapText="1"/>
    </xf>
    <xf numFmtId="166" fontId="18" fillId="2" borderId="0" xfId="8" applyNumberFormat="1" applyFont="1" applyFill="1" applyBorder="1" applyAlignment="1">
      <alignment horizontal="left" vertical="center" wrapText="1"/>
    </xf>
    <xf numFmtId="166" fontId="18" fillId="2" borderId="6" xfId="8" applyNumberFormat="1" applyFont="1" applyFill="1" applyBorder="1" applyAlignment="1">
      <alignment horizontal="left" vertical="center" wrapText="1"/>
    </xf>
    <xf numFmtId="166" fontId="26" fillId="0" borderId="43" xfId="8" applyNumberFormat="1" applyFont="1" applyFill="1" applyBorder="1" applyAlignment="1">
      <alignment vertical="center" wrapText="1"/>
    </xf>
    <xf numFmtId="166" fontId="26" fillId="0" borderId="17" xfId="8" applyNumberFormat="1" applyFont="1" applyFill="1" applyBorder="1" applyAlignment="1">
      <alignment vertical="center" wrapText="1"/>
    </xf>
    <xf numFmtId="166" fontId="24" fillId="0" borderId="5" xfId="8" applyNumberFormat="1" applyFont="1" applyFill="1" applyBorder="1" applyAlignment="1">
      <alignment horizontal="left" vertical="center" wrapText="1"/>
    </xf>
    <xf numFmtId="166" fontId="24" fillId="0" borderId="0" xfId="8" applyNumberFormat="1" applyFont="1" applyFill="1" applyBorder="1" applyAlignment="1">
      <alignment horizontal="left" vertical="center" wrapText="1"/>
    </xf>
    <xf numFmtId="166" fontId="24" fillId="0" borderId="6" xfId="8" applyNumberFormat="1" applyFont="1" applyFill="1" applyBorder="1" applyAlignment="1">
      <alignment horizontal="left" vertical="center" wrapText="1"/>
    </xf>
    <xf numFmtId="166" fontId="14" fillId="0" borderId="51" xfId="8" applyNumberFormat="1" applyFont="1" applyFill="1" applyBorder="1" applyAlignment="1">
      <alignment horizontal="left" vertical="center" wrapText="1"/>
    </xf>
    <xf numFmtId="166" fontId="14" fillId="0" borderId="46" xfId="8" applyNumberFormat="1" applyFont="1" applyFill="1" applyBorder="1" applyAlignment="1">
      <alignment horizontal="left" vertical="center" wrapText="1"/>
    </xf>
    <xf numFmtId="166" fontId="14" fillId="0" borderId="52" xfId="8" applyNumberFormat="1" applyFont="1" applyFill="1" applyBorder="1" applyAlignment="1">
      <alignment horizontal="left" vertical="center" wrapText="1"/>
    </xf>
    <xf numFmtId="166" fontId="27" fillId="0" borderId="30" xfId="8" applyNumberFormat="1" applyFont="1" applyFill="1" applyBorder="1" applyAlignment="1">
      <alignment vertical="center" wrapText="1"/>
    </xf>
    <xf numFmtId="166" fontId="27" fillId="0" borderId="8" xfId="8" applyNumberFormat="1" applyFont="1" applyFill="1" applyBorder="1" applyAlignment="1">
      <alignment vertical="center" wrapText="1"/>
    </xf>
    <xf numFmtId="166" fontId="27" fillId="0" borderId="9" xfId="8" applyNumberFormat="1" applyFont="1" applyFill="1" applyBorder="1" applyAlignment="1">
      <alignment vertical="center" wrapText="1"/>
    </xf>
    <xf numFmtId="166" fontId="18" fillId="2" borderId="30" xfId="8" applyNumberFormat="1" applyFont="1" applyFill="1" applyBorder="1" applyAlignment="1">
      <alignment vertical="center" wrapText="1"/>
    </xf>
    <xf numFmtId="166" fontId="18" fillId="2" borderId="21" xfId="8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6" xfId="0" applyFont="1" applyBorder="1" applyAlignment="1">
      <alignment horizontal="left" wrapText="1"/>
    </xf>
    <xf numFmtId="166" fontId="20" fillId="2" borderId="5" xfId="8" applyNumberFormat="1" applyFont="1" applyFill="1" applyBorder="1" applyAlignment="1">
      <alignment horizontal="left" vertical="center" wrapText="1"/>
    </xf>
    <xf numFmtId="166" fontId="20" fillId="2" borderId="0" xfId="8" applyNumberFormat="1" applyFont="1" applyFill="1" applyBorder="1" applyAlignment="1">
      <alignment horizontal="left" vertical="center" wrapText="1"/>
    </xf>
    <xf numFmtId="166" fontId="20" fillId="2" borderId="6" xfId="8" applyNumberFormat="1" applyFont="1" applyFill="1" applyBorder="1" applyAlignment="1">
      <alignment horizontal="left" vertical="center" wrapText="1"/>
    </xf>
    <xf numFmtId="166" fontId="18" fillId="2" borderId="23" xfId="8" applyNumberFormat="1" applyFont="1" applyFill="1" applyBorder="1" applyAlignment="1">
      <alignment horizontal="left" vertical="center" wrapText="1"/>
    </xf>
    <xf numFmtId="166" fontId="18" fillId="2" borderId="24" xfId="8" applyNumberFormat="1" applyFont="1" applyFill="1" applyBorder="1" applyAlignment="1">
      <alignment horizontal="left" vertical="center" wrapText="1"/>
    </xf>
    <xf numFmtId="166" fontId="18" fillId="2" borderId="12" xfId="8" applyNumberFormat="1" applyFont="1" applyFill="1" applyBorder="1" applyAlignment="1">
      <alignment horizontal="left" vertical="center" wrapText="1"/>
    </xf>
    <xf numFmtId="166" fontId="14" fillId="2" borderId="32" xfId="8" applyNumberFormat="1" applyFont="1" applyFill="1" applyBorder="1" applyAlignment="1">
      <alignment vertical="center" wrapText="1"/>
    </xf>
    <xf numFmtId="166" fontId="14" fillId="2" borderId="24" xfId="8" applyNumberFormat="1" applyFont="1" applyFill="1" applyBorder="1" applyAlignment="1">
      <alignment vertical="center" wrapText="1"/>
    </xf>
    <xf numFmtId="166" fontId="14" fillId="2" borderId="12" xfId="8" applyNumberFormat="1" applyFont="1" applyFill="1" applyBorder="1" applyAlignment="1">
      <alignment vertical="center" wrapText="1"/>
    </xf>
    <xf numFmtId="166" fontId="14" fillId="2" borderId="8" xfId="8" applyNumberFormat="1" applyFont="1" applyFill="1" applyBorder="1" applyAlignment="1">
      <alignment vertical="center" wrapText="1"/>
    </xf>
    <xf numFmtId="166" fontId="14" fillId="2" borderId="41" xfId="8" applyNumberFormat="1" applyFont="1" applyFill="1" applyBorder="1" applyAlignment="1">
      <alignment vertical="center" wrapText="1"/>
    </xf>
    <xf numFmtId="166" fontId="14" fillId="2" borderId="42" xfId="8" applyNumberFormat="1" applyFont="1" applyFill="1" applyBorder="1" applyAlignment="1">
      <alignment vertical="center" wrapText="1"/>
    </xf>
    <xf numFmtId="166" fontId="14" fillId="2" borderId="39" xfId="8" applyNumberFormat="1" applyFont="1" applyFill="1" applyBorder="1" applyAlignment="1">
      <alignment vertical="center" wrapText="1"/>
    </xf>
    <xf numFmtId="166" fontId="14" fillId="0" borderId="25" xfId="8" applyNumberFormat="1" applyFont="1" applyFill="1" applyBorder="1" applyAlignment="1">
      <alignment vertical="center" wrapText="1"/>
    </xf>
    <xf numFmtId="166" fontId="14" fillId="0" borderId="3" xfId="8" applyNumberFormat="1" applyFont="1" applyFill="1" applyBorder="1" applyAlignment="1">
      <alignment vertical="center" wrapText="1"/>
    </xf>
    <xf numFmtId="166" fontId="14" fillId="0" borderId="23" xfId="8" applyNumberFormat="1" applyFont="1" applyFill="1" applyBorder="1" applyAlignment="1">
      <alignment vertical="center" wrapText="1"/>
    </xf>
    <xf numFmtId="166" fontId="14" fillId="0" borderId="4" xfId="8" applyNumberFormat="1" applyFont="1" applyFill="1" applyBorder="1" applyAlignment="1">
      <alignment vertical="center" wrapText="1"/>
    </xf>
    <xf numFmtId="166" fontId="14" fillId="0" borderId="33" xfId="8" applyNumberFormat="1" applyFont="1" applyFill="1" applyBorder="1" applyAlignment="1">
      <alignment horizontal="center" vertical="center" wrapText="1"/>
    </xf>
    <xf numFmtId="166" fontId="14" fillId="0" borderId="44" xfId="8" applyNumberFormat="1" applyFont="1" applyFill="1" applyBorder="1" applyAlignment="1">
      <alignment horizontal="center" vertical="center" wrapText="1"/>
    </xf>
    <xf numFmtId="166" fontId="26" fillId="0" borderId="26" xfId="8" applyNumberFormat="1" applyFont="1" applyFill="1" applyBorder="1" applyAlignment="1">
      <alignment vertical="center" wrapText="1"/>
    </xf>
    <xf numFmtId="166" fontId="26" fillId="0" borderId="27" xfId="8" applyNumberFormat="1" applyFont="1" applyFill="1" applyBorder="1" applyAlignment="1">
      <alignment vertical="center" wrapText="1"/>
    </xf>
    <xf numFmtId="166" fontId="26" fillId="0" borderId="28" xfId="8" applyNumberFormat="1" applyFont="1" applyFill="1" applyBorder="1" applyAlignment="1">
      <alignment vertical="center" wrapText="1"/>
    </xf>
    <xf numFmtId="166" fontId="26" fillId="0" borderId="29" xfId="8" applyNumberFormat="1" applyFont="1" applyFill="1" applyBorder="1" applyAlignment="1">
      <alignment vertical="center" wrapText="1"/>
    </xf>
    <xf numFmtId="166" fontId="26" fillId="0" borderId="30" xfId="8" applyNumberFormat="1" applyFont="1" applyFill="1" applyBorder="1" applyAlignment="1">
      <alignment vertical="center" wrapText="1"/>
    </xf>
    <xf numFmtId="166" fontId="26" fillId="0" borderId="21" xfId="8" applyNumberFormat="1" applyFont="1" applyFill="1" applyBorder="1" applyAlignment="1">
      <alignment vertical="center" wrapText="1"/>
    </xf>
    <xf numFmtId="166" fontId="14" fillId="0" borderId="50" xfId="8" applyNumberFormat="1" applyFont="1" applyFill="1" applyBorder="1" applyAlignment="1">
      <alignment horizontal="center" vertical="center" wrapText="1"/>
    </xf>
    <xf numFmtId="166" fontId="14" fillId="0" borderId="7" xfId="8" applyNumberFormat="1" applyFont="1" applyFill="1" applyBorder="1" applyAlignment="1">
      <alignment horizontal="center" vertical="center" wrapText="1"/>
    </xf>
    <xf numFmtId="166" fontId="26" fillId="0" borderId="41" xfId="8" applyNumberFormat="1" applyFont="1" applyFill="1" applyBorder="1" applyAlignment="1">
      <alignment vertical="center" wrapText="1"/>
    </xf>
    <xf numFmtId="166" fontId="26" fillId="0" borderId="42" xfId="8" applyNumberFormat="1" applyFont="1" applyFill="1" applyBorder="1" applyAlignment="1">
      <alignment vertical="center" wrapText="1"/>
    </xf>
    <xf numFmtId="166" fontId="26" fillId="0" borderId="39" xfId="8" applyNumberFormat="1" applyFont="1" applyFill="1" applyBorder="1" applyAlignment="1">
      <alignment vertical="center" wrapText="1"/>
    </xf>
    <xf numFmtId="166" fontId="14" fillId="0" borderId="19" xfId="8" applyNumberFormat="1" applyFont="1" applyFill="1" applyBorder="1" applyAlignment="1">
      <alignment vertical="center" wrapText="1"/>
    </xf>
    <xf numFmtId="166" fontId="14" fillId="0" borderId="8" xfId="8" applyNumberFormat="1" applyFont="1" applyFill="1" applyBorder="1" applyAlignment="1">
      <alignment vertical="center" wrapText="1"/>
    </xf>
    <xf numFmtId="166" fontId="14" fillId="0" borderId="9" xfId="8" applyNumberFormat="1" applyFont="1" applyFill="1" applyBorder="1" applyAlignment="1">
      <alignment vertical="center" wrapText="1"/>
    </xf>
    <xf numFmtId="166" fontId="14" fillId="0" borderId="32" xfId="8" applyNumberFormat="1" applyFont="1" applyFill="1" applyBorder="1" applyAlignment="1">
      <alignment vertical="center" wrapText="1"/>
    </xf>
    <xf numFmtId="166" fontId="14" fillId="0" borderId="24" xfId="8" applyNumberFormat="1" applyFont="1" applyFill="1" applyBorder="1" applyAlignment="1">
      <alignment vertical="center" wrapText="1"/>
    </xf>
    <xf numFmtId="166" fontId="14" fillId="0" borderId="12" xfId="8" applyNumberFormat="1" applyFont="1" applyFill="1" applyBorder="1" applyAlignment="1">
      <alignment vertical="center" wrapText="1"/>
    </xf>
    <xf numFmtId="0" fontId="30" fillId="2" borderId="32" xfId="0" applyFont="1" applyFill="1" applyBorder="1" applyAlignment="1">
      <alignment wrapText="1"/>
    </xf>
    <xf numFmtId="0" fontId="30" fillId="2" borderId="24" xfId="0" applyFont="1" applyFill="1" applyBorder="1" applyAlignment="1">
      <alignment wrapText="1"/>
    </xf>
    <xf numFmtId="0" fontId="32" fillId="2" borderId="30" xfId="0" applyFont="1" applyFill="1" applyBorder="1" applyAlignment="1">
      <alignment wrapText="1"/>
    </xf>
    <xf numFmtId="0" fontId="32" fillId="2" borderId="8" xfId="0" applyFont="1" applyFill="1" applyBorder="1" applyAlignment="1">
      <alignment wrapText="1"/>
    </xf>
    <xf numFmtId="0" fontId="32" fillId="2" borderId="9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6" fillId="2" borderId="41" xfId="0" applyFont="1" applyFill="1" applyBorder="1" applyAlignment="1">
      <alignment horizontal="center" wrapText="1"/>
    </xf>
    <xf numFmtId="0" fontId="16" fillId="2" borderId="42" xfId="0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wrapText="1"/>
    </xf>
    <xf numFmtId="0" fontId="16" fillId="2" borderId="32" xfId="0" applyFont="1" applyFill="1" applyBorder="1" applyAlignment="1">
      <alignment horizontal="center" wrapText="1"/>
    </xf>
    <xf numFmtId="0" fontId="16" fillId="2" borderId="24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wrapText="1"/>
    </xf>
    <xf numFmtId="166" fontId="14" fillId="0" borderId="30" xfId="8" applyNumberFormat="1" applyFont="1" applyFill="1" applyBorder="1" applyAlignment="1">
      <alignment vertical="center" wrapText="1"/>
    </xf>
    <xf numFmtId="166" fontId="14" fillId="0" borderId="21" xfId="8" applyNumberFormat="1" applyFont="1" applyFill="1" applyBorder="1" applyAlignment="1">
      <alignment vertical="center" wrapText="1"/>
    </xf>
    <xf numFmtId="166" fontId="14" fillId="0" borderId="41" xfId="8" applyNumberFormat="1" applyFont="1" applyFill="1" applyBorder="1" applyAlignment="1">
      <alignment vertical="center" wrapText="1"/>
    </xf>
    <xf numFmtId="166" fontId="14" fillId="0" borderId="42" xfId="8" applyNumberFormat="1" applyFont="1" applyFill="1" applyBorder="1" applyAlignment="1">
      <alignment vertical="center" wrapText="1"/>
    </xf>
    <xf numFmtId="166" fontId="14" fillId="0" borderId="39" xfId="8" applyNumberFormat="1" applyFont="1" applyFill="1" applyBorder="1" applyAlignment="1">
      <alignment vertical="center" wrapText="1"/>
    </xf>
    <xf numFmtId="166" fontId="14" fillId="0" borderId="0" xfId="8" applyNumberFormat="1" applyFont="1" applyFill="1" applyAlignment="1">
      <alignment horizontal="right" vertical="center" wrapText="1"/>
    </xf>
    <xf numFmtId="0" fontId="12" fillId="0" borderId="0" xfId="0" applyFont="1" applyFill="1" applyAlignment="1">
      <alignment horizontal="right"/>
    </xf>
    <xf numFmtId="166" fontId="15" fillId="3" borderId="0" xfId="8" applyNumberFormat="1" applyFont="1" applyFill="1" applyAlignment="1">
      <alignment horizontal="center" vertical="center" wrapText="1"/>
    </xf>
    <xf numFmtId="0" fontId="44" fillId="3" borderId="0" xfId="0" applyFont="1" applyFill="1" applyBorder="1" applyAlignment="1">
      <alignment vertical="center" wrapText="1"/>
    </xf>
    <xf numFmtId="0" fontId="43" fillId="0" borderId="32" xfId="0" applyFont="1" applyFill="1" applyBorder="1" applyAlignment="1">
      <alignment wrapText="1"/>
    </xf>
    <xf numFmtId="0" fontId="43" fillId="0" borderId="24" xfId="0" applyFont="1" applyFill="1" applyBorder="1" applyAlignment="1">
      <alignment wrapText="1"/>
    </xf>
    <xf numFmtId="0" fontId="43" fillId="0" borderId="12" xfId="0" applyFont="1" applyFill="1" applyBorder="1" applyAlignment="1">
      <alignment wrapText="1"/>
    </xf>
    <xf numFmtId="166" fontId="21" fillId="0" borderId="7" xfId="8" applyNumberFormat="1" applyFont="1" applyFill="1" applyBorder="1" applyAlignment="1">
      <alignment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>
      <alignment horizontal="center" vertical="center" wrapText="1"/>
    </xf>
    <xf numFmtId="0" fontId="43" fillId="0" borderId="4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32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166" fontId="14" fillId="0" borderId="31" xfId="0" applyNumberFormat="1" applyFont="1" applyFill="1" applyBorder="1" applyAlignment="1">
      <alignment horizontal="center" vertical="center" wrapText="1"/>
    </xf>
    <xf numFmtId="166" fontId="14" fillId="0" borderId="44" xfId="0" applyNumberFormat="1" applyFont="1" applyFill="1" applyBorder="1" applyAlignment="1">
      <alignment horizontal="center" vertical="center" wrapText="1"/>
    </xf>
    <xf numFmtId="166" fontId="21" fillId="0" borderId="26" xfId="8" applyNumberFormat="1" applyFont="1" applyFill="1" applyBorder="1" applyAlignment="1">
      <alignment vertical="center" wrapText="1"/>
    </xf>
    <xf numFmtId="166" fontId="21" fillId="0" borderId="27" xfId="8" applyNumberFormat="1" applyFont="1" applyFill="1" applyBorder="1" applyAlignment="1">
      <alignment vertical="center" wrapText="1"/>
    </xf>
    <xf numFmtId="166" fontId="21" fillId="0" borderId="29" xfId="8" applyNumberFormat="1" applyFont="1" applyFill="1" applyBorder="1" applyAlignment="1">
      <alignment vertical="center" wrapText="1"/>
    </xf>
    <xf numFmtId="166" fontId="19" fillId="0" borderId="47" xfId="8" applyNumberFormat="1" applyFont="1" applyFill="1" applyBorder="1" applyAlignment="1">
      <alignment horizontal="center" vertical="center" wrapText="1"/>
    </xf>
    <xf numFmtId="166" fontId="19" fillId="0" borderId="48" xfId="8" applyNumberFormat="1" applyFont="1" applyFill="1" applyBorder="1" applyAlignment="1">
      <alignment horizontal="center" vertical="center" wrapText="1"/>
    </xf>
    <xf numFmtId="166" fontId="19" fillId="0" borderId="49" xfId="8" applyNumberFormat="1" applyFont="1" applyFill="1" applyBorder="1" applyAlignment="1">
      <alignment horizontal="center" vertical="center" wrapText="1"/>
    </xf>
    <xf numFmtId="166" fontId="19" fillId="0" borderId="1" xfId="8" applyNumberFormat="1" applyFont="1" applyFill="1" applyBorder="1" applyAlignment="1">
      <alignment horizontal="center" vertical="center" wrapText="1"/>
    </xf>
    <xf numFmtId="166" fontId="20" fillId="0" borderId="5" xfId="8" applyNumberFormat="1" applyFont="1" applyFill="1" applyBorder="1" applyAlignment="1">
      <alignment horizontal="left" vertical="center" wrapText="1"/>
    </xf>
    <xf numFmtId="166" fontId="20" fillId="0" borderId="0" xfId="8" applyNumberFormat="1" applyFont="1" applyFill="1" applyBorder="1" applyAlignment="1">
      <alignment horizontal="left" vertical="center" wrapText="1"/>
    </xf>
    <xf numFmtId="166" fontId="20" fillId="0" borderId="6" xfId="8" applyNumberFormat="1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6" xfId="0" applyFont="1" applyFill="1" applyBorder="1" applyAlignment="1">
      <alignment horizontal="left" vertical="center" wrapText="1"/>
    </xf>
    <xf numFmtId="1" fontId="14" fillId="0" borderId="33" xfId="8" applyNumberFormat="1" applyFont="1" applyFill="1" applyBorder="1" applyAlignment="1">
      <alignment horizontal="center" vertical="center" wrapText="1"/>
    </xf>
    <xf numFmtId="166" fontId="14" fillId="0" borderId="23" xfId="8" applyNumberFormat="1" applyFont="1" applyFill="1" applyBorder="1" applyAlignment="1">
      <alignment horizontal="left" vertical="center" wrapText="1"/>
    </xf>
    <xf numFmtId="166" fontId="14" fillId="0" borderId="24" xfId="8" applyNumberFormat="1" applyFont="1" applyFill="1" applyBorder="1" applyAlignment="1">
      <alignment horizontal="left" vertical="center" wrapText="1"/>
    </xf>
    <xf numFmtId="166" fontId="14" fillId="0" borderId="12" xfId="8" applyNumberFormat="1" applyFont="1" applyFill="1" applyBorder="1" applyAlignment="1">
      <alignment horizontal="left" vertical="center" wrapText="1"/>
    </xf>
    <xf numFmtId="166" fontId="18" fillId="2" borderId="0" xfId="8" applyNumberFormat="1" applyFont="1" applyFill="1" applyAlignment="1">
      <alignment horizontal="right" vertical="center" wrapText="1"/>
    </xf>
    <xf numFmtId="165" fontId="3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5" fontId="5" fillId="0" borderId="46" xfId="0" applyNumberFormat="1" applyFont="1" applyFill="1" applyBorder="1" applyAlignment="1">
      <alignment horizontal="right" vertical="center" wrapText="1"/>
    </xf>
    <xf numFmtId="166" fontId="14" fillId="0" borderId="5" xfId="8" applyNumberFormat="1" applyFont="1" applyFill="1" applyBorder="1" applyAlignment="1">
      <alignment horizontal="left" vertical="center" wrapText="1"/>
    </xf>
    <xf numFmtId="166" fontId="14" fillId="0" borderId="0" xfId="8" applyNumberFormat="1" applyFont="1" applyFill="1" applyBorder="1" applyAlignment="1">
      <alignment horizontal="left" vertical="center" wrapText="1"/>
    </xf>
    <xf numFmtId="166" fontId="14" fillId="0" borderId="6" xfId="8" applyNumberFormat="1" applyFont="1" applyFill="1" applyBorder="1" applyAlignment="1">
      <alignment horizontal="left" vertical="center" wrapText="1"/>
    </xf>
    <xf numFmtId="1" fontId="18" fillId="0" borderId="33" xfId="8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wrapText="1"/>
    </xf>
    <xf numFmtId="0" fontId="16" fillId="0" borderId="24" xfId="0" applyFont="1" applyFill="1" applyBorder="1" applyAlignment="1">
      <alignment wrapText="1"/>
    </xf>
    <xf numFmtId="0" fontId="16" fillId="0" borderId="12" xfId="0" applyFont="1" applyFill="1" applyBorder="1" applyAlignment="1">
      <alignment wrapText="1"/>
    </xf>
    <xf numFmtId="166" fontId="23" fillId="0" borderId="41" xfId="8" applyNumberFormat="1" applyFont="1" applyFill="1" applyBorder="1" applyAlignment="1">
      <alignment horizontal="center" vertical="center" wrapText="1"/>
    </xf>
    <xf numFmtId="166" fontId="23" fillId="0" borderId="58" xfId="8" applyNumberFormat="1" applyFont="1" applyFill="1" applyBorder="1" applyAlignment="1">
      <alignment horizontal="center" vertical="center" wrapText="1"/>
    </xf>
    <xf numFmtId="166" fontId="23" fillId="0" borderId="62" xfId="8" applyNumberFormat="1" applyFont="1" applyFill="1" applyBorder="1" applyAlignment="1">
      <alignment horizontal="center" vertical="center" wrapText="1"/>
    </xf>
    <xf numFmtId="166" fontId="23" fillId="0" borderId="61" xfId="8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Alignment="1">
      <alignment vertical="center" wrapText="1"/>
    </xf>
    <xf numFmtId="166" fontId="14" fillId="0" borderId="53" xfId="8" applyNumberFormat="1" applyFont="1" applyFill="1" applyBorder="1" applyAlignment="1">
      <alignment horizontal="center" vertical="center" wrapText="1"/>
    </xf>
    <xf numFmtId="166" fontId="14" fillId="0" borderId="13" xfId="8" applyNumberFormat="1" applyFont="1" applyFill="1" applyBorder="1" applyAlignment="1">
      <alignment horizontal="center" vertical="center" wrapText="1"/>
    </xf>
    <xf numFmtId="166" fontId="14" fillId="0" borderId="49" xfId="8" applyNumberFormat="1" applyFont="1" applyFill="1" applyBorder="1" applyAlignment="1">
      <alignment horizontal="center" vertical="center" wrapText="1"/>
    </xf>
    <xf numFmtId="166" fontId="14" fillId="0" borderId="1" xfId="8" applyNumberFormat="1" applyFont="1" applyFill="1" applyBorder="1" applyAlignment="1">
      <alignment horizontal="center" vertical="center" wrapText="1"/>
    </xf>
    <xf numFmtId="166" fontId="14" fillId="0" borderId="54" xfId="8" applyNumberFormat="1" applyFont="1" applyFill="1" applyBorder="1" applyAlignment="1">
      <alignment horizontal="center" vertical="center" wrapText="1"/>
    </xf>
    <xf numFmtId="166" fontId="14" fillId="0" borderId="2" xfId="8" applyNumberFormat="1" applyFont="1" applyFill="1" applyBorder="1" applyAlignment="1">
      <alignment horizontal="center" vertical="center" wrapText="1"/>
    </xf>
    <xf numFmtId="166" fontId="14" fillId="0" borderId="31" xfId="8" applyNumberFormat="1" applyFont="1" applyFill="1" applyBorder="1" applyAlignment="1">
      <alignment horizontal="center" vertical="center" wrapText="1"/>
    </xf>
    <xf numFmtId="166" fontId="14" fillId="0" borderId="57" xfId="8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Alignment="1">
      <alignment horizontal="center" vertical="center" wrapText="1"/>
    </xf>
    <xf numFmtId="0" fontId="16" fillId="0" borderId="4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6" fillId="0" borderId="6" xfId="0" applyFont="1" applyFill="1" applyBorder="1" applyAlignment="1">
      <alignment wrapText="1"/>
    </xf>
    <xf numFmtId="0" fontId="30" fillId="0" borderId="32" xfId="0" applyFont="1" applyFill="1" applyBorder="1" applyAlignment="1">
      <alignment wrapText="1"/>
    </xf>
    <xf numFmtId="0" fontId="30" fillId="0" borderId="24" xfId="0" applyFont="1" applyFill="1" applyBorder="1" applyAlignment="1">
      <alignment wrapText="1"/>
    </xf>
    <xf numFmtId="0" fontId="30" fillId="0" borderId="8" xfId="0" applyFont="1" applyFill="1" applyBorder="1" applyAlignment="1">
      <alignment wrapText="1"/>
    </xf>
    <xf numFmtId="0" fontId="30" fillId="0" borderId="9" xfId="0" applyFont="1" applyFill="1" applyBorder="1" applyAlignment="1">
      <alignment wrapText="1"/>
    </xf>
    <xf numFmtId="0" fontId="16" fillId="0" borderId="30" xfId="0" applyFont="1" applyFill="1" applyBorder="1" applyAlignment="1">
      <alignment wrapText="1"/>
    </xf>
    <xf numFmtId="0" fontId="16" fillId="0" borderId="8" xfId="0" applyFont="1" applyFill="1" applyBorder="1" applyAlignment="1">
      <alignment wrapText="1"/>
    </xf>
    <xf numFmtId="0" fontId="16" fillId="0" borderId="9" xfId="0" applyFont="1" applyFill="1" applyBorder="1" applyAlignment="1">
      <alignment wrapText="1"/>
    </xf>
    <xf numFmtId="0" fontId="32" fillId="0" borderId="30" xfId="0" applyFont="1" applyFill="1" applyBorder="1" applyAlignment="1">
      <alignment wrapText="1"/>
    </xf>
    <xf numFmtId="0" fontId="32" fillId="0" borderId="8" xfId="0" applyFont="1" applyFill="1" applyBorder="1" applyAlignment="1">
      <alignment wrapText="1"/>
    </xf>
    <xf numFmtId="0" fontId="32" fillId="0" borderId="9" xfId="0" applyFont="1" applyFill="1" applyBorder="1" applyAlignment="1">
      <alignment wrapText="1"/>
    </xf>
    <xf numFmtId="0" fontId="30" fillId="0" borderId="30" xfId="0" applyFont="1" applyFill="1" applyBorder="1" applyAlignment="1">
      <alignment wrapText="1"/>
    </xf>
    <xf numFmtId="0" fontId="29" fillId="0" borderId="40" xfId="0" applyFont="1" applyFill="1" applyBorder="1" applyAlignment="1">
      <alignment wrapText="1"/>
    </xf>
    <xf numFmtId="0" fontId="29" fillId="0" borderId="0" xfId="0" applyFont="1" applyFill="1" applyBorder="1" applyAlignment="1">
      <alignment wrapText="1"/>
    </xf>
    <xf numFmtId="0" fontId="29" fillId="0" borderId="0" xfId="0" applyFont="1" applyFill="1" applyAlignment="1">
      <alignment wrapText="1"/>
    </xf>
    <xf numFmtId="0" fontId="29" fillId="0" borderId="6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1" fontId="14" fillId="0" borderId="34" xfId="8" applyNumberFormat="1" applyFont="1" applyFill="1" applyBorder="1" applyAlignment="1">
      <alignment horizontal="center" vertical="center" wrapText="1"/>
    </xf>
    <xf numFmtId="1" fontId="14" fillId="0" borderId="32" xfId="8" applyNumberFormat="1" applyFont="1" applyFill="1" applyBorder="1" applyAlignment="1">
      <alignment horizontal="center" vertical="center" wrapText="1"/>
    </xf>
    <xf numFmtId="166" fontId="14" fillId="0" borderId="45" xfId="8" applyNumberFormat="1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wrapText="1"/>
    </xf>
    <xf numFmtId="0" fontId="28" fillId="0" borderId="39" xfId="0" applyFont="1" applyFill="1" applyBorder="1" applyAlignment="1">
      <alignment horizontal="center" wrapText="1"/>
    </xf>
    <xf numFmtId="0" fontId="28" fillId="0" borderId="40" xfId="0" applyFont="1" applyFill="1" applyBorder="1" applyAlignment="1">
      <alignment horizontal="center" wrapText="1"/>
    </xf>
    <xf numFmtId="0" fontId="28" fillId="0" borderId="6" xfId="0" applyFont="1" applyFill="1" applyBorder="1" applyAlignment="1">
      <alignment horizontal="center" wrapText="1"/>
    </xf>
    <xf numFmtId="0" fontId="28" fillId="0" borderId="32" xfId="0" applyFont="1" applyFill="1" applyBorder="1" applyAlignment="1">
      <alignment horizontal="center" wrapText="1"/>
    </xf>
    <xf numFmtId="0" fontId="28" fillId="0" borderId="12" xfId="0" applyFont="1" applyFill="1" applyBorder="1" applyAlignment="1">
      <alignment horizontal="center" wrapText="1"/>
    </xf>
    <xf numFmtId="0" fontId="29" fillId="0" borderId="41" xfId="0" applyFont="1" applyFill="1" applyBorder="1" applyAlignment="1">
      <alignment wrapText="1"/>
    </xf>
    <xf numFmtId="0" fontId="29" fillId="0" borderId="42" xfId="0" applyFont="1" applyFill="1" applyBorder="1" applyAlignment="1">
      <alignment wrapText="1"/>
    </xf>
    <xf numFmtId="0" fontId="29" fillId="0" borderId="39" xfId="0" applyFont="1" applyFill="1" applyBorder="1" applyAlignment="1">
      <alignment wrapText="1"/>
    </xf>
    <xf numFmtId="166" fontId="14" fillId="0" borderId="35" xfId="8" applyNumberFormat="1" applyFont="1" applyFill="1" applyBorder="1" applyAlignment="1">
      <alignment vertical="center" wrapText="1"/>
    </xf>
    <xf numFmtId="166" fontId="14" fillId="0" borderId="36" xfId="8" applyNumberFormat="1" applyFont="1" applyFill="1" applyBorder="1" applyAlignment="1">
      <alignment vertical="center" wrapText="1"/>
    </xf>
    <xf numFmtId="166" fontId="14" fillId="0" borderId="38" xfId="8" applyNumberFormat="1" applyFont="1" applyFill="1" applyBorder="1" applyAlignment="1">
      <alignment vertical="center" wrapText="1"/>
    </xf>
    <xf numFmtId="166" fontId="14" fillId="0" borderId="37" xfId="8" applyNumberFormat="1" applyFont="1" applyFill="1" applyBorder="1" applyAlignment="1">
      <alignment vertical="center" wrapText="1"/>
    </xf>
    <xf numFmtId="166" fontId="14" fillId="0" borderId="43" xfId="8" applyNumberFormat="1" applyFont="1" applyFill="1" applyBorder="1" applyAlignment="1">
      <alignment vertical="center" wrapText="1"/>
    </xf>
    <xf numFmtId="166" fontId="14" fillId="0" borderId="17" xfId="8" applyNumberFormat="1" applyFont="1" applyFill="1" applyBorder="1" applyAlignment="1">
      <alignment vertical="center" wrapText="1"/>
    </xf>
    <xf numFmtId="0" fontId="16" fillId="0" borderId="41" xfId="0" applyFont="1" applyFill="1" applyBorder="1" applyAlignment="1">
      <alignment wrapText="1"/>
    </xf>
    <xf numFmtId="0" fontId="16" fillId="0" borderId="39" xfId="0" applyFont="1" applyFill="1" applyBorder="1" applyAlignment="1">
      <alignment wrapText="1"/>
    </xf>
    <xf numFmtId="0" fontId="30" fillId="0" borderId="41" xfId="0" applyFont="1" applyFill="1" applyBorder="1" applyAlignment="1">
      <alignment wrapText="1"/>
    </xf>
    <xf numFmtId="0" fontId="30" fillId="0" borderId="42" xfId="0" applyFont="1" applyFill="1" applyBorder="1" applyAlignment="1">
      <alignment wrapText="1"/>
    </xf>
    <xf numFmtId="0" fontId="30" fillId="0" borderId="39" xfId="0" applyFont="1" applyFill="1" applyBorder="1" applyAlignment="1">
      <alignment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66" fontId="21" fillId="0" borderId="41" xfId="8" applyNumberFormat="1" applyFont="1" applyFill="1" applyBorder="1" applyAlignment="1">
      <alignment vertical="center" wrapText="1"/>
    </xf>
    <xf numFmtId="166" fontId="21" fillId="0" borderId="42" xfId="8" applyNumberFormat="1" applyFont="1" applyFill="1" applyBorder="1" applyAlignment="1">
      <alignment vertical="center" wrapText="1"/>
    </xf>
    <xf numFmtId="166" fontId="21" fillId="0" borderId="39" xfId="8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166" fontId="19" fillId="0" borderId="41" xfId="8" applyNumberFormat="1" applyFont="1" applyFill="1" applyBorder="1" applyAlignment="1">
      <alignment horizontal="center" vertical="center" wrapText="1"/>
    </xf>
    <xf numFmtId="166" fontId="19" fillId="0" borderId="58" xfId="8" applyNumberFormat="1" applyFont="1" applyFill="1" applyBorder="1" applyAlignment="1">
      <alignment horizontal="center" vertical="center" wrapText="1"/>
    </xf>
    <xf numFmtId="166" fontId="19" fillId="0" borderId="62" xfId="8" applyNumberFormat="1" applyFont="1" applyFill="1" applyBorder="1" applyAlignment="1">
      <alignment horizontal="center" vertical="center" wrapText="1"/>
    </xf>
    <xf numFmtId="166" fontId="19" fillId="0" borderId="61" xfId="8" applyNumberFormat="1" applyFont="1" applyFill="1" applyBorder="1" applyAlignment="1">
      <alignment horizontal="center" vertical="center" wrapText="1"/>
    </xf>
    <xf numFmtId="166" fontId="18" fillId="0" borderId="45" xfId="8" applyNumberFormat="1" applyFont="1" applyFill="1" applyBorder="1" applyAlignment="1">
      <alignment horizontal="center" vertical="center" wrapText="1"/>
    </xf>
    <xf numFmtId="166" fontId="18" fillId="0" borderId="60" xfId="8" applyNumberFormat="1" applyFont="1" applyFill="1" applyBorder="1" applyAlignment="1">
      <alignment horizontal="center" vertical="center" wrapText="1"/>
    </xf>
    <xf numFmtId="166" fontId="18" fillId="0" borderId="23" xfId="8" applyNumberFormat="1" applyFont="1" applyFill="1" applyBorder="1" applyAlignment="1">
      <alignment horizontal="left" vertical="center" wrapText="1"/>
    </xf>
    <xf numFmtId="166" fontId="18" fillId="0" borderId="24" xfId="8" applyNumberFormat="1" applyFont="1" applyFill="1" applyBorder="1" applyAlignment="1">
      <alignment horizontal="left" vertical="center" wrapText="1"/>
    </xf>
    <xf numFmtId="166" fontId="18" fillId="0" borderId="12" xfId="8" applyNumberFormat="1" applyFont="1" applyFill="1" applyBorder="1" applyAlignment="1">
      <alignment horizontal="left" vertical="center" wrapText="1"/>
    </xf>
    <xf numFmtId="166" fontId="18" fillId="0" borderId="30" xfId="8" applyNumberFormat="1" applyFont="1" applyFill="1" applyBorder="1" applyAlignment="1">
      <alignment vertical="center" wrapText="1"/>
    </xf>
    <xf numFmtId="166" fontId="18" fillId="0" borderId="8" xfId="8" applyNumberFormat="1" applyFont="1" applyFill="1" applyBorder="1" applyAlignment="1">
      <alignment vertical="center" wrapText="1"/>
    </xf>
    <xf numFmtId="166" fontId="18" fillId="0" borderId="21" xfId="8" applyNumberFormat="1" applyFont="1" applyFill="1" applyBorder="1" applyAlignment="1">
      <alignment vertical="center" wrapText="1"/>
    </xf>
    <xf numFmtId="166" fontId="18" fillId="0" borderId="35" xfId="8" applyNumberFormat="1" applyFont="1" applyFill="1" applyBorder="1" applyAlignment="1">
      <alignment vertical="center" wrapText="1"/>
    </xf>
    <xf numFmtId="166" fontId="18" fillId="0" borderId="36" xfId="8" applyNumberFormat="1" applyFont="1" applyFill="1" applyBorder="1" applyAlignment="1">
      <alignment vertical="center" wrapText="1"/>
    </xf>
    <xf numFmtId="166" fontId="20" fillId="0" borderId="28" xfId="8" applyNumberFormat="1" applyFont="1" applyFill="1" applyBorder="1" applyAlignment="1">
      <alignment horizontal="left" vertical="center" wrapText="1"/>
    </xf>
    <xf numFmtId="166" fontId="20" fillId="0" borderId="42" xfId="8" applyNumberFormat="1" applyFont="1" applyFill="1" applyBorder="1" applyAlignment="1">
      <alignment horizontal="left" vertical="center" wrapText="1"/>
    </xf>
    <xf numFmtId="166" fontId="20" fillId="0" borderId="39" xfId="8" applyNumberFormat="1" applyFont="1" applyFill="1" applyBorder="1" applyAlignment="1">
      <alignment horizontal="left" vertical="center" wrapText="1"/>
    </xf>
    <xf numFmtId="166" fontId="18" fillId="0" borderId="5" xfId="8" applyNumberFormat="1" applyFont="1" applyFill="1" applyBorder="1" applyAlignment="1">
      <alignment horizontal="left" vertical="center" wrapText="1"/>
    </xf>
    <xf numFmtId="166" fontId="18" fillId="0" borderId="0" xfId="8" applyNumberFormat="1" applyFont="1" applyFill="1" applyBorder="1" applyAlignment="1">
      <alignment horizontal="left" vertical="center" wrapText="1"/>
    </xf>
    <xf numFmtId="166" fontId="18" fillId="0" borderId="6" xfId="8" applyNumberFormat="1" applyFont="1" applyFill="1" applyBorder="1" applyAlignment="1">
      <alignment horizontal="left" vertical="center" wrapText="1"/>
    </xf>
    <xf numFmtId="166" fontId="18" fillId="0" borderId="38" xfId="8" applyNumberFormat="1" applyFont="1" applyFill="1" applyBorder="1" applyAlignment="1">
      <alignment vertical="center" wrapText="1"/>
    </xf>
    <xf numFmtId="166" fontId="18" fillId="0" borderId="37" xfId="8" applyNumberFormat="1" applyFont="1" applyFill="1" applyBorder="1" applyAlignment="1">
      <alignment vertical="center" wrapText="1"/>
    </xf>
    <xf numFmtId="1" fontId="18" fillId="0" borderId="34" xfId="8" applyNumberFormat="1" applyFont="1" applyFill="1" applyBorder="1" applyAlignment="1">
      <alignment horizontal="center" vertical="center" wrapText="1"/>
    </xf>
    <xf numFmtId="1" fontId="18" fillId="0" borderId="32" xfId="8" applyNumberFormat="1" applyFont="1" applyFill="1" applyBorder="1" applyAlignment="1">
      <alignment horizontal="center" vertical="center" wrapText="1"/>
    </xf>
    <xf numFmtId="166" fontId="18" fillId="0" borderId="25" xfId="8" applyNumberFormat="1" applyFont="1" applyFill="1" applyBorder="1" applyAlignment="1">
      <alignment vertical="center" wrapText="1"/>
    </xf>
    <xf numFmtId="166" fontId="18" fillId="0" borderId="3" xfId="8" applyNumberFormat="1" applyFont="1" applyFill="1" applyBorder="1" applyAlignment="1">
      <alignment vertical="center" wrapText="1"/>
    </xf>
    <xf numFmtId="166" fontId="18" fillId="0" borderId="23" xfId="8" applyNumberFormat="1" applyFont="1" applyFill="1" applyBorder="1" applyAlignment="1">
      <alignment vertical="center" wrapText="1"/>
    </xf>
    <xf numFmtId="166" fontId="18" fillId="0" borderId="4" xfId="8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2" borderId="30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28" fillId="2" borderId="41" xfId="0" applyFont="1" applyFill="1" applyBorder="1" applyAlignment="1">
      <alignment horizontal="center" vertical="center" wrapText="1"/>
    </xf>
    <xf numFmtId="0" fontId="28" fillId="2" borderId="39" xfId="0" applyFont="1" applyFill="1" applyBorder="1" applyAlignment="1">
      <alignment horizontal="center" vertical="center" wrapText="1"/>
    </xf>
    <xf numFmtId="0" fontId="28" fillId="2" borderId="40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0" fontId="16" fillId="2" borderId="41" xfId="0" applyFont="1" applyFill="1" applyBorder="1" applyAlignment="1">
      <alignment vertical="center" wrapText="1"/>
    </xf>
    <xf numFmtId="0" fontId="16" fillId="2" borderId="42" xfId="0" applyFont="1" applyFill="1" applyBorder="1" applyAlignment="1">
      <alignment vertical="center" wrapText="1"/>
    </xf>
    <xf numFmtId="0" fontId="16" fillId="2" borderId="39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29" fillId="2" borderId="4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29" fillId="2" borderId="6" xfId="0" applyFont="1" applyFill="1" applyBorder="1" applyAlignment="1">
      <alignment vertical="center" wrapText="1"/>
    </xf>
    <xf numFmtId="0" fontId="29" fillId="2" borderId="41" xfId="0" applyFont="1" applyFill="1" applyBorder="1" applyAlignment="1">
      <alignment vertical="center" wrapText="1"/>
    </xf>
    <xf numFmtId="0" fontId="29" fillId="2" borderId="42" xfId="0" applyFont="1" applyFill="1" applyBorder="1" applyAlignment="1">
      <alignment vertical="center" wrapText="1"/>
    </xf>
    <xf numFmtId="0" fontId="29" fillId="2" borderId="39" xfId="0" applyFont="1" applyFill="1" applyBorder="1" applyAlignment="1">
      <alignment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30" fillId="2" borderId="30" xfId="0" applyFont="1" applyFill="1" applyBorder="1" applyAlignment="1">
      <alignment vertical="center" wrapText="1"/>
    </xf>
    <xf numFmtId="0" fontId="30" fillId="2" borderId="8" xfId="0" applyFont="1" applyFill="1" applyBorder="1" applyAlignment="1">
      <alignment vertical="center" wrapText="1"/>
    </xf>
    <xf numFmtId="0" fontId="30" fillId="2" borderId="9" xfId="0" applyFont="1" applyFill="1" applyBorder="1" applyAlignment="1">
      <alignment vertical="center" wrapText="1"/>
    </xf>
    <xf numFmtId="0" fontId="32" fillId="2" borderId="30" xfId="0" applyFont="1" applyFill="1" applyBorder="1" applyAlignment="1">
      <alignment vertical="center" wrapText="1"/>
    </xf>
    <xf numFmtId="0" fontId="32" fillId="2" borderId="8" xfId="0" applyFont="1" applyFill="1" applyBorder="1" applyAlignment="1">
      <alignment vertical="center" wrapText="1"/>
    </xf>
    <xf numFmtId="0" fontId="32" fillId="2" borderId="9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vertical="center" wrapText="1"/>
    </xf>
    <xf numFmtId="0" fontId="30" fillId="2" borderId="24" xfId="0" applyFont="1" applyFill="1" applyBorder="1" applyAlignment="1">
      <alignment vertical="center" wrapText="1"/>
    </xf>
    <xf numFmtId="166" fontId="14" fillId="2" borderId="51" xfId="8" applyNumberFormat="1" applyFont="1" applyFill="1" applyBorder="1" applyAlignment="1">
      <alignment horizontal="left" vertical="center" wrapText="1"/>
    </xf>
    <xf numFmtId="166" fontId="14" fillId="2" borderId="46" xfId="8" applyNumberFormat="1" applyFont="1" applyFill="1" applyBorder="1" applyAlignment="1">
      <alignment horizontal="left" vertical="center" wrapText="1"/>
    </xf>
    <xf numFmtId="166" fontId="14" fillId="2" borderId="52" xfId="8" applyNumberFormat="1" applyFont="1" applyFill="1" applyBorder="1" applyAlignment="1">
      <alignment horizontal="left" vertical="center" wrapText="1"/>
    </xf>
    <xf numFmtId="166" fontId="14" fillId="2" borderId="50" xfId="8" applyNumberFormat="1" applyFont="1" applyFill="1" applyBorder="1" applyAlignment="1">
      <alignment horizontal="center" vertical="center" wrapText="1"/>
    </xf>
    <xf numFmtId="166" fontId="14" fillId="2" borderId="7" xfId="8" applyNumberFormat="1" applyFont="1" applyFill="1" applyBorder="1" applyAlignment="1">
      <alignment horizontal="center" vertical="center" wrapText="1"/>
    </xf>
    <xf numFmtId="166" fontId="26" fillId="2" borderId="41" xfId="8" applyNumberFormat="1" applyFont="1" applyFill="1" applyBorder="1" applyAlignment="1">
      <alignment vertical="center" wrapText="1"/>
    </xf>
    <xf numFmtId="166" fontId="26" fillId="2" borderId="42" xfId="8" applyNumberFormat="1" applyFont="1" applyFill="1" applyBorder="1" applyAlignment="1">
      <alignment vertical="center" wrapText="1"/>
    </xf>
    <xf numFmtId="166" fontId="26" fillId="2" borderId="39" xfId="8" applyNumberFormat="1" applyFont="1" applyFill="1" applyBorder="1" applyAlignment="1">
      <alignment vertical="center" wrapText="1"/>
    </xf>
    <xf numFmtId="166" fontId="27" fillId="2" borderId="30" xfId="8" applyNumberFormat="1" applyFont="1" applyFill="1" applyBorder="1" applyAlignment="1">
      <alignment vertical="center" wrapText="1"/>
    </xf>
    <xf numFmtId="166" fontId="27" fillId="2" borderId="8" xfId="8" applyNumberFormat="1" applyFont="1" applyFill="1" applyBorder="1" applyAlignment="1">
      <alignment vertical="center" wrapText="1"/>
    </xf>
    <xf numFmtId="166" fontId="27" fillId="2" borderId="9" xfId="8" applyNumberFormat="1" applyFont="1" applyFill="1" applyBorder="1" applyAlignment="1">
      <alignment vertical="center" wrapText="1"/>
    </xf>
    <xf numFmtId="166" fontId="18" fillId="2" borderId="44" xfId="0" applyNumberFormat="1" applyFont="1" applyFill="1" applyBorder="1" applyAlignment="1">
      <alignment horizontal="center" vertical="center" wrapText="1"/>
    </xf>
    <xf numFmtId="166" fontId="20" fillId="2" borderId="5" xfId="0" applyNumberFormat="1" applyFont="1" applyFill="1" applyBorder="1" applyAlignment="1">
      <alignment horizontal="left" vertical="center" wrapText="1"/>
    </xf>
    <xf numFmtId="166" fontId="20" fillId="2" borderId="0" xfId="0" applyNumberFormat="1" applyFont="1" applyFill="1" applyBorder="1" applyAlignment="1">
      <alignment horizontal="left" vertical="center" wrapText="1"/>
    </xf>
    <xf numFmtId="166" fontId="20" fillId="2" borderId="6" xfId="0" applyNumberFormat="1" applyFont="1" applyFill="1" applyBorder="1" applyAlignment="1">
      <alignment horizontal="left" vertical="center" wrapText="1"/>
    </xf>
    <xf numFmtId="166" fontId="18" fillId="2" borderId="23" xfId="0" applyNumberFormat="1" applyFont="1" applyFill="1" applyBorder="1" applyAlignment="1">
      <alignment horizontal="left" vertical="center" wrapText="1"/>
    </xf>
    <xf numFmtId="166" fontId="18" fillId="2" borderId="24" xfId="0" applyNumberFormat="1" applyFont="1" applyFill="1" applyBorder="1" applyAlignment="1">
      <alignment horizontal="left" vertical="center" wrapText="1"/>
    </xf>
    <xf numFmtId="166" fontId="18" fillId="2" borderId="12" xfId="0" applyNumberFormat="1" applyFont="1" applyFill="1" applyBorder="1" applyAlignment="1">
      <alignment horizontal="left" vertical="center" wrapText="1"/>
    </xf>
    <xf numFmtId="166" fontId="19" fillId="2" borderId="53" xfId="0" applyNumberFormat="1" applyFont="1" applyFill="1" applyBorder="1" applyAlignment="1">
      <alignment horizontal="center" vertical="center" wrapText="1"/>
    </xf>
    <xf numFmtId="166" fontId="19" fillId="2" borderId="13" xfId="0" applyNumberFormat="1" applyFont="1" applyFill="1" applyBorder="1" applyAlignment="1">
      <alignment horizontal="center" vertical="center" wrapText="1"/>
    </xf>
    <xf numFmtId="166" fontId="19" fillId="2" borderId="49" xfId="0" applyNumberFormat="1" applyFont="1" applyFill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 wrapText="1"/>
    </xf>
    <xf numFmtId="166" fontId="20" fillId="2" borderId="28" xfId="0" applyNumberFormat="1" applyFont="1" applyFill="1" applyBorder="1" applyAlignment="1">
      <alignment horizontal="left" vertical="center" wrapText="1"/>
    </xf>
    <xf numFmtId="166" fontId="20" fillId="2" borderId="42" xfId="0" applyNumberFormat="1" applyFont="1" applyFill="1" applyBorder="1" applyAlignment="1">
      <alignment horizontal="left" vertical="center" wrapText="1"/>
    </xf>
    <xf numFmtId="166" fontId="20" fillId="2" borderId="39" xfId="0" applyNumberFormat="1" applyFont="1" applyFill="1" applyBorder="1" applyAlignment="1">
      <alignment horizontal="left" vertical="center" wrapText="1"/>
    </xf>
    <xf numFmtId="166" fontId="18" fillId="2" borderId="41" xfId="0" applyNumberFormat="1" applyFont="1" applyFill="1" applyBorder="1" applyAlignment="1">
      <alignment vertical="center" wrapText="1"/>
    </xf>
    <xf numFmtId="166" fontId="18" fillId="2" borderId="42" xfId="0" applyNumberFormat="1" applyFont="1" applyFill="1" applyBorder="1" applyAlignment="1">
      <alignment vertical="center" wrapText="1"/>
    </xf>
    <xf numFmtId="166" fontId="18" fillId="2" borderId="39" xfId="0" applyNumberFormat="1" applyFont="1" applyFill="1" applyBorder="1" applyAlignment="1">
      <alignment vertical="center" wrapText="1"/>
    </xf>
    <xf numFmtId="166" fontId="18" fillId="2" borderId="30" xfId="0" applyNumberFormat="1" applyFont="1" applyFill="1" applyBorder="1" applyAlignment="1">
      <alignment vertical="center" wrapText="1"/>
    </xf>
    <xf numFmtId="166" fontId="18" fillId="2" borderId="21" xfId="0" applyNumberFormat="1" applyFont="1" applyFill="1" applyBorder="1" applyAlignment="1">
      <alignment vertical="center" wrapText="1"/>
    </xf>
    <xf numFmtId="166" fontId="18" fillId="2" borderId="8" xfId="0" applyNumberFormat="1" applyFont="1" applyFill="1" applyBorder="1" applyAlignment="1">
      <alignment vertical="center" wrapText="1"/>
    </xf>
    <xf numFmtId="166" fontId="18" fillId="2" borderId="32" xfId="0" applyNumberFormat="1" applyFont="1" applyFill="1" applyBorder="1" applyAlignment="1">
      <alignment vertical="center" wrapText="1"/>
    </xf>
    <xf numFmtId="166" fontId="18" fillId="2" borderId="24" xfId="0" applyNumberFormat="1" applyFont="1" applyFill="1" applyBorder="1" applyAlignment="1">
      <alignment vertical="center" wrapText="1"/>
    </xf>
    <xf numFmtId="166" fontId="18" fillId="2" borderId="12" xfId="0" applyNumberFormat="1" applyFont="1" applyFill="1" applyBorder="1" applyAlignment="1">
      <alignment vertical="center" wrapText="1"/>
    </xf>
    <xf numFmtId="166" fontId="21" fillId="2" borderId="26" xfId="0" applyNumberFormat="1" applyFont="1" applyFill="1" applyBorder="1" applyAlignment="1">
      <alignment vertical="center" wrapText="1"/>
    </xf>
    <xf numFmtId="166" fontId="21" fillId="2" borderId="27" xfId="0" applyNumberFormat="1" applyFont="1" applyFill="1" applyBorder="1" applyAlignment="1">
      <alignment vertical="center" wrapText="1"/>
    </xf>
    <xf numFmtId="166" fontId="21" fillId="2" borderId="28" xfId="0" applyNumberFormat="1" applyFont="1" applyFill="1" applyBorder="1" applyAlignment="1">
      <alignment vertical="center" wrapText="1"/>
    </xf>
    <xf numFmtId="166" fontId="21" fillId="2" borderId="29" xfId="0" applyNumberFormat="1" applyFont="1" applyFill="1" applyBorder="1" applyAlignment="1">
      <alignment vertical="center" wrapText="1"/>
    </xf>
    <xf numFmtId="166" fontId="18" fillId="2" borderId="25" xfId="0" applyNumberFormat="1" applyFont="1" applyFill="1" applyBorder="1" applyAlignment="1">
      <alignment vertical="center" wrapText="1"/>
    </xf>
    <xf numFmtId="166" fontId="18" fillId="2" borderId="3" xfId="0" applyNumberFormat="1" applyFont="1" applyFill="1" applyBorder="1" applyAlignment="1">
      <alignment vertical="center" wrapText="1"/>
    </xf>
    <xf numFmtId="166" fontId="18" fillId="2" borderId="23" xfId="0" applyNumberFormat="1" applyFont="1" applyFill="1" applyBorder="1" applyAlignment="1">
      <alignment vertical="center" wrapText="1"/>
    </xf>
    <xf numFmtId="166" fontId="18" fillId="2" borderId="4" xfId="0" applyNumberFormat="1" applyFont="1" applyFill="1" applyBorder="1" applyAlignment="1">
      <alignment vertical="center" wrapText="1"/>
    </xf>
    <xf numFmtId="166" fontId="18" fillId="2" borderId="5" xfId="0" applyNumberFormat="1" applyFont="1" applyFill="1" applyBorder="1" applyAlignment="1">
      <alignment horizontal="left" vertical="center" wrapText="1"/>
    </xf>
    <xf numFmtId="166" fontId="18" fillId="2" borderId="0" xfId="0" applyNumberFormat="1" applyFont="1" applyFill="1" applyBorder="1" applyAlignment="1">
      <alignment horizontal="left" vertical="center" wrapText="1"/>
    </xf>
    <xf numFmtId="166" fontId="18" fillId="2" borderId="6" xfId="0" applyNumberFormat="1" applyFont="1" applyFill="1" applyBorder="1" applyAlignment="1">
      <alignment horizontal="left" vertical="center" wrapText="1"/>
    </xf>
    <xf numFmtId="166" fontId="18" fillId="2" borderId="33" xfId="0" applyNumberFormat="1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vertical="center" wrapText="1"/>
    </xf>
    <xf numFmtId="0" fontId="30" fillId="2" borderId="42" xfId="0" applyFont="1" applyFill="1" applyBorder="1" applyAlignment="1">
      <alignment vertical="center" wrapText="1"/>
    </xf>
    <xf numFmtId="0" fontId="30" fillId="2" borderId="39" xfId="0" applyFont="1" applyFill="1" applyBorder="1" applyAlignment="1">
      <alignment vertical="center" wrapText="1"/>
    </xf>
    <xf numFmtId="0" fontId="34" fillId="2" borderId="41" xfId="0" applyFont="1" applyFill="1" applyBorder="1" applyAlignment="1">
      <alignment vertical="center" wrapText="1"/>
    </xf>
    <xf numFmtId="0" fontId="34" fillId="2" borderId="42" xfId="0" applyFont="1" applyFill="1" applyBorder="1" applyAlignment="1">
      <alignment vertical="center" wrapText="1"/>
    </xf>
    <xf numFmtId="0" fontId="34" fillId="2" borderId="39" xfId="0" applyFont="1" applyFill="1" applyBorder="1" applyAlignment="1">
      <alignment vertical="center" wrapText="1"/>
    </xf>
    <xf numFmtId="0" fontId="34" fillId="2" borderId="32" xfId="0" applyFont="1" applyFill="1" applyBorder="1" applyAlignment="1">
      <alignment vertical="center" wrapText="1"/>
    </xf>
    <xf numFmtId="0" fontId="34" fillId="2" borderId="24" xfId="0" applyFont="1" applyFill="1" applyBorder="1" applyAlignment="1">
      <alignment vertical="center" wrapText="1"/>
    </xf>
    <xf numFmtId="0" fontId="34" fillId="2" borderId="6" xfId="0" applyFont="1" applyFill="1" applyBorder="1" applyAlignment="1">
      <alignment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66" fontId="26" fillId="2" borderId="30" xfId="8" applyNumberFormat="1" applyFont="1" applyFill="1" applyBorder="1" applyAlignment="1">
      <alignment vertical="center" wrapText="1"/>
    </xf>
    <xf numFmtId="166" fontId="26" fillId="2" borderId="21" xfId="8" applyNumberFormat="1" applyFont="1" applyFill="1" applyBorder="1" applyAlignment="1">
      <alignment vertical="center" wrapText="1"/>
    </xf>
    <xf numFmtId="166" fontId="26" fillId="2" borderId="43" xfId="8" applyNumberFormat="1" applyFont="1" applyFill="1" applyBorder="1" applyAlignment="1">
      <alignment vertical="center" wrapText="1"/>
    </xf>
    <xf numFmtId="166" fontId="26" fillId="2" borderId="17" xfId="8" applyNumberFormat="1" applyFont="1" applyFill="1" applyBorder="1" applyAlignment="1">
      <alignment vertical="center" wrapText="1"/>
    </xf>
    <xf numFmtId="166" fontId="14" fillId="2" borderId="19" xfId="8" applyNumberFormat="1" applyFont="1" applyFill="1" applyBorder="1" applyAlignment="1">
      <alignment vertical="center" wrapText="1"/>
    </xf>
    <xf numFmtId="166" fontId="14" fillId="2" borderId="9" xfId="8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wrapText="1"/>
    </xf>
    <xf numFmtId="0" fontId="16" fillId="2" borderId="6" xfId="0" applyFont="1" applyFill="1" applyBorder="1" applyAlignment="1">
      <alignment horizontal="left" wrapText="1"/>
    </xf>
    <xf numFmtId="166" fontId="14" fillId="2" borderId="60" xfId="8" applyNumberFormat="1" applyFont="1" applyFill="1" applyBorder="1" applyAlignment="1">
      <alignment vertical="center" wrapText="1"/>
    </xf>
    <xf numFmtId="166" fontId="24" fillId="2" borderId="1" xfId="8" applyNumberFormat="1" applyFont="1" applyFill="1" applyBorder="1" applyAlignment="1">
      <alignment horizontal="left" vertical="center" wrapText="1"/>
    </xf>
    <xf numFmtId="166" fontId="14" fillId="2" borderId="1" xfId="8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3" fillId="0" borderId="1" xfId="9" applyFont="1" applyFill="1" applyBorder="1" applyAlignment="1">
      <alignment horizontal="left" vertical="center"/>
    </xf>
    <xf numFmtId="0" fontId="13" fillId="0" borderId="31" xfId="9" applyFont="1" applyFill="1" applyBorder="1" applyAlignment="1">
      <alignment horizontal="left" vertical="center"/>
    </xf>
    <xf numFmtId="0" fontId="13" fillId="0" borderId="57" xfId="9" applyFont="1" applyFill="1" applyBorder="1" applyAlignment="1">
      <alignment horizontal="left" vertical="center"/>
    </xf>
    <xf numFmtId="0" fontId="13" fillId="0" borderId="44" xfId="9" applyFont="1" applyFill="1" applyBorder="1" applyAlignment="1">
      <alignment horizontal="left" vertical="center"/>
    </xf>
    <xf numFmtId="0" fontId="12" fillId="0" borderId="31" xfId="9" applyFont="1" applyBorder="1" applyAlignment="1">
      <alignment horizontal="left" vertical="center"/>
    </xf>
    <xf numFmtId="0" fontId="12" fillId="0" borderId="57" xfId="9" applyFont="1" applyBorder="1" applyAlignment="1">
      <alignment horizontal="left" vertical="center"/>
    </xf>
    <xf numFmtId="0" fontId="12" fillId="0" borderId="44" xfId="9" applyFont="1" applyBorder="1" applyAlignment="1">
      <alignment horizontal="left" vertical="center"/>
    </xf>
    <xf numFmtId="0" fontId="12" fillId="0" borderId="0" xfId="9" applyFont="1" applyAlignment="1">
      <alignment horizontal="right" vertical="center"/>
    </xf>
    <xf numFmtId="0" fontId="12" fillId="0" borderId="0" xfId="9" applyFont="1" applyAlignment="1">
      <alignment horizontal="center" vertical="center" wrapText="1"/>
    </xf>
    <xf numFmtId="0" fontId="12" fillId="0" borderId="1" xfId="9" applyFont="1" applyBorder="1" applyAlignment="1">
      <alignment horizontal="center" vertical="center"/>
    </xf>
    <xf numFmtId="0" fontId="12" fillId="0" borderId="7" xfId="9" applyFont="1" applyBorder="1" applyAlignment="1">
      <alignment horizontal="center" vertical="center"/>
    </xf>
    <xf numFmtId="0" fontId="12" fillId="0" borderId="48" xfId="9" applyFont="1" applyBorder="1" applyAlignment="1">
      <alignment horizontal="center" vertical="center"/>
    </xf>
    <xf numFmtId="0" fontId="12" fillId="0" borderId="31" xfId="9" applyFont="1" applyBorder="1" applyAlignment="1">
      <alignment horizontal="center" vertical="center" wrapText="1"/>
    </xf>
    <xf numFmtId="0" fontId="12" fillId="0" borderId="44" xfId="9" applyFont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center" vertical="center" wrapText="1"/>
    </xf>
    <xf numFmtId="0" fontId="46" fillId="2" borderId="44" xfId="0" applyFont="1" applyFill="1" applyBorder="1" applyAlignment="1">
      <alignment horizontal="center" vertical="center" wrapText="1"/>
    </xf>
  </cellXfs>
  <cellStyles count="14">
    <cellStyle name="Comma 2" xfId="1"/>
    <cellStyle name="Comma 3" xfId="2"/>
    <cellStyle name="Normal" xfId="0" builtinId="0"/>
    <cellStyle name="Normal 2" xfId="3"/>
    <cellStyle name="Normal 2 2" xfId="4"/>
    <cellStyle name="Normal 2 3" xfId="5"/>
    <cellStyle name="Normal 2_IV-ՀՐԱՏԱՊ ՓՈՒԼԵՐՈՎ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Sheet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5" zoomScaleNormal="85" workbookViewId="0">
      <selection activeCell="C7" sqref="C7"/>
    </sheetView>
  </sheetViews>
  <sheetFormatPr defaultRowHeight="17.25" x14ac:dyDescent="0.3"/>
  <cols>
    <col min="1" max="1" width="7.5703125" style="128" customWidth="1"/>
    <col min="2" max="2" width="46.28515625" style="177" customWidth="1"/>
    <col min="3" max="3" width="16.85546875" style="177" customWidth="1"/>
    <col min="4" max="4" width="16.28515625" style="128" customWidth="1"/>
    <col min="5" max="5" width="17.5703125" style="128" customWidth="1"/>
    <col min="6" max="6" width="15.85546875" style="128" customWidth="1"/>
    <col min="7" max="7" width="10.5703125" style="128" bestFit="1" customWidth="1"/>
    <col min="8" max="8" width="10.85546875" style="128" bestFit="1" customWidth="1"/>
    <col min="9" max="16384" width="9.140625" style="128"/>
  </cols>
  <sheetData>
    <row r="1" spans="1:6" s="176" customFormat="1" ht="18.75" customHeight="1" x14ac:dyDescent="0.25">
      <c r="A1" s="277" t="s">
        <v>13</v>
      </c>
      <c r="B1" s="277"/>
      <c r="C1" s="277"/>
      <c r="D1" s="277"/>
      <c r="E1" s="277"/>
      <c r="F1" s="277"/>
    </row>
    <row r="2" spans="1:6" s="176" customFormat="1" ht="34.5" customHeight="1" x14ac:dyDescent="0.25">
      <c r="A2" s="277" t="s">
        <v>4</v>
      </c>
      <c r="B2" s="277"/>
      <c r="C2" s="277"/>
      <c r="D2" s="277"/>
      <c r="E2" s="277"/>
      <c r="F2" s="277"/>
    </row>
    <row r="3" spans="1:6" s="176" customFormat="1" ht="19.5" customHeight="1" x14ac:dyDescent="0.25">
      <c r="A3" s="167"/>
      <c r="B3" s="119"/>
      <c r="C3" s="119"/>
      <c r="D3" s="167"/>
      <c r="E3" s="167"/>
      <c r="F3" s="167"/>
    </row>
    <row r="4" spans="1:6" s="176" customFormat="1" ht="55.5" customHeight="1" x14ac:dyDescent="0.25">
      <c r="A4" s="278" t="s">
        <v>14</v>
      </c>
      <c r="B4" s="278"/>
      <c r="C4" s="278"/>
      <c r="D4" s="278"/>
      <c r="E4" s="278"/>
      <c r="F4" s="278"/>
    </row>
    <row r="5" spans="1:6" s="176" customFormat="1" x14ac:dyDescent="0.25">
      <c r="A5" s="120"/>
      <c r="B5" s="120"/>
      <c r="C5" s="120"/>
      <c r="D5" s="120"/>
      <c r="E5" s="120"/>
      <c r="F5" s="120"/>
    </row>
    <row r="6" spans="1:6" s="176" customFormat="1" ht="18" x14ac:dyDescent="0.25">
      <c r="A6" s="279" t="s">
        <v>5</v>
      </c>
      <c r="B6" s="279"/>
      <c r="C6" s="279"/>
      <c r="D6" s="279"/>
      <c r="E6" s="279"/>
      <c r="F6" s="279"/>
    </row>
    <row r="7" spans="1:6" s="176" customFormat="1" ht="74.25" customHeight="1" x14ac:dyDescent="0.25">
      <c r="A7" s="3" t="s">
        <v>1</v>
      </c>
      <c r="B7" s="121" t="s">
        <v>6</v>
      </c>
      <c r="C7" s="121" t="s">
        <v>357</v>
      </c>
      <c r="D7" s="121" t="s">
        <v>15</v>
      </c>
      <c r="E7" s="121" t="s">
        <v>16</v>
      </c>
      <c r="F7" s="3" t="s">
        <v>7</v>
      </c>
    </row>
    <row r="8" spans="1:6" x14ac:dyDescent="0.3">
      <c r="A8" s="122"/>
      <c r="B8" s="3" t="s">
        <v>0</v>
      </c>
      <c r="C8" s="3">
        <f>C10+C13+C19</f>
        <v>109500</v>
      </c>
      <c r="D8" s="3">
        <f>D10+D13+D19</f>
        <v>109500</v>
      </c>
      <c r="E8" s="3">
        <f>E10+E13+E19</f>
        <v>109500</v>
      </c>
      <c r="F8" s="3">
        <f>F10+F13+F19</f>
        <v>109500</v>
      </c>
    </row>
    <row r="9" spans="1:6" ht="28.5" customHeight="1" x14ac:dyDescent="0.3">
      <c r="A9" s="122"/>
      <c r="B9" s="122" t="s">
        <v>8</v>
      </c>
      <c r="C9" s="122"/>
      <c r="D9" s="122"/>
      <c r="E9" s="122"/>
      <c r="F9" s="122"/>
    </row>
    <row r="10" spans="1:6" ht="34.5" x14ac:dyDescent="0.3">
      <c r="A10" s="123">
        <v>1</v>
      </c>
      <c r="B10" s="3" t="s">
        <v>11</v>
      </c>
      <c r="C10" s="171">
        <f>SUM(C12:C12)</f>
        <v>13000</v>
      </c>
      <c r="D10" s="171">
        <f>SUM(D12:D12)</f>
        <v>13000</v>
      </c>
      <c r="E10" s="171">
        <f>SUM(E12:E12)</f>
        <v>13000</v>
      </c>
      <c r="F10" s="171">
        <f>SUM(F12:F12)</f>
        <v>13000</v>
      </c>
    </row>
    <row r="11" spans="1:6" x14ac:dyDescent="0.3">
      <c r="A11" s="125"/>
      <c r="B11" s="3" t="s">
        <v>9</v>
      </c>
      <c r="C11" s="3"/>
      <c r="D11" s="3"/>
      <c r="E11" s="3"/>
      <c r="F11" s="3"/>
    </row>
    <row r="12" spans="1:6" ht="36" x14ac:dyDescent="0.3">
      <c r="A12" s="129">
        <v>1.1000000000000001</v>
      </c>
      <c r="B12" s="170" t="s">
        <v>356</v>
      </c>
      <c r="C12" s="185">
        <v>13000</v>
      </c>
      <c r="D12" s="185">
        <v>13000</v>
      </c>
      <c r="E12" s="185">
        <v>13000</v>
      </c>
      <c r="F12" s="185">
        <v>13000</v>
      </c>
    </row>
    <row r="13" spans="1:6" ht="33.75" customHeight="1" x14ac:dyDescent="0.3">
      <c r="A13" s="178">
        <v>2</v>
      </c>
      <c r="B13" s="3" t="s">
        <v>10</v>
      </c>
      <c r="C13" s="171">
        <f>SUM(C15:C18)</f>
        <v>90000</v>
      </c>
      <c r="D13" s="171">
        <f>SUM(D15:D18)</f>
        <v>90000</v>
      </c>
      <c r="E13" s="171">
        <f>SUM(E15:E18)</f>
        <v>90000</v>
      </c>
      <c r="F13" s="171">
        <f>SUM(F15:F18)</f>
        <v>90000</v>
      </c>
    </row>
    <row r="14" spans="1:6" ht="26.25" customHeight="1" x14ac:dyDescent="0.3">
      <c r="A14" s="172"/>
      <c r="B14" s="2" t="s">
        <v>9</v>
      </c>
      <c r="C14" s="2"/>
      <c r="D14" s="2"/>
      <c r="E14" s="2"/>
      <c r="F14" s="173"/>
    </row>
    <row r="15" spans="1:6" ht="18" x14ac:dyDescent="0.3">
      <c r="A15" s="174">
        <v>2.1</v>
      </c>
      <c r="B15" s="170" t="s">
        <v>358</v>
      </c>
      <c r="C15" s="185">
        <v>40000</v>
      </c>
      <c r="D15" s="185">
        <v>40000</v>
      </c>
      <c r="E15" s="185">
        <v>40000</v>
      </c>
      <c r="F15" s="185">
        <v>40000</v>
      </c>
    </row>
    <row r="16" spans="1:6" ht="36" x14ac:dyDescent="0.3">
      <c r="A16" s="174">
        <v>2.2000000000000002</v>
      </c>
      <c r="B16" s="170" t="s">
        <v>360</v>
      </c>
      <c r="C16" s="185">
        <v>2000</v>
      </c>
      <c r="D16" s="185">
        <v>2000</v>
      </c>
      <c r="E16" s="185">
        <v>2000</v>
      </c>
      <c r="F16" s="185">
        <v>2000</v>
      </c>
    </row>
    <row r="17" spans="1:8" ht="36" x14ac:dyDescent="0.3">
      <c r="A17" s="174">
        <v>2.2999999999999998</v>
      </c>
      <c r="B17" s="170" t="s">
        <v>361</v>
      </c>
      <c r="C17" s="185">
        <v>18000</v>
      </c>
      <c r="D17" s="185">
        <v>18000</v>
      </c>
      <c r="E17" s="185">
        <v>18000</v>
      </c>
      <c r="F17" s="185">
        <v>18000</v>
      </c>
    </row>
    <row r="18" spans="1:8" ht="36" x14ac:dyDescent="0.3">
      <c r="A18" s="174">
        <v>2.4</v>
      </c>
      <c r="B18" s="170" t="s">
        <v>359</v>
      </c>
      <c r="C18" s="185">
        <v>30000</v>
      </c>
      <c r="D18" s="185">
        <v>30000</v>
      </c>
      <c r="E18" s="185">
        <v>30000</v>
      </c>
      <c r="F18" s="185">
        <v>30000</v>
      </c>
    </row>
    <row r="19" spans="1:8" s="4" customFormat="1" ht="34.5" x14ac:dyDescent="0.3">
      <c r="A19" s="175">
        <v>3</v>
      </c>
      <c r="B19" s="126" t="s">
        <v>236</v>
      </c>
      <c r="C19" s="5">
        <f>SUM(C21:C23)</f>
        <v>6500</v>
      </c>
      <c r="D19" s="5">
        <f>SUM(D21:D23)</f>
        <v>6500</v>
      </c>
      <c r="E19" s="5">
        <f>SUM(E21:E23)</f>
        <v>6500</v>
      </c>
      <c r="F19" s="5">
        <f>SUM(F21:F23)</f>
        <v>6500</v>
      </c>
      <c r="H19" s="128"/>
    </row>
    <row r="20" spans="1:8" x14ac:dyDescent="0.3">
      <c r="A20" s="125"/>
      <c r="B20" s="3" t="s">
        <v>9</v>
      </c>
      <c r="C20" s="3"/>
      <c r="D20" s="3"/>
      <c r="E20" s="3"/>
      <c r="F20" s="3"/>
    </row>
    <row r="21" spans="1:8" ht="126" x14ac:dyDescent="0.3">
      <c r="A21" s="174">
        <v>3.1</v>
      </c>
      <c r="B21" s="170" t="s">
        <v>362</v>
      </c>
      <c r="C21" s="185">
        <v>3000</v>
      </c>
      <c r="D21" s="185">
        <v>3000</v>
      </c>
      <c r="E21" s="185">
        <v>3000</v>
      </c>
      <c r="F21" s="185">
        <v>3000</v>
      </c>
    </row>
    <row r="22" spans="1:8" ht="126" x14ac:dyDescent="0.3">
      <c r="A22" s="174">
        <v>3.2</v>
      </c>
      <c r="B22" s="170" t="s">
        <v>363</v>
      </c>
      <c r="C22" s="185">
        <v>1500</v>
      </c>
      <c r="D22" s="185">
        <v>1500</v>
      </c>
      <c r="E22" s="185">
        <v>1500</v>
      </c>
      <c r="F22" s="185">
        <v>1500</v>
      </c>
    </row>
    <row r="23" spans="1:8" ht="126" x14ac:dyDescent="0.3">
      <c r="A23" s="174">
        <v>3.3</v>
      </c>
      <c r="B23" s="170" t="s">
        <v>364</v>
      </c>
      <c r="C23" s="185">
        <v>2000</v>
      </c>
      <c r="D23" s="185">
        <v>2000</v>
      </c>
      <c r="E23" s="185">
        <v>2000</v>
      </c>
      <c r="F23" s="185">
        <v>2000</v>
      </c>
    </row>
  </sheetData>
  <mergeCells count="4">
    <mergeCell ref="A1:F1"/>
    <mergeCell ref="A2:F2"/>
    <mergeCell ref="A4:F4"/>
    <mergeCell ref="A6:F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151" workbookViewId="0">
      <selection activeCell="C11" sqref="C11:I11"/>
    </sheetView>
  </sheetViews>
  <sheetFormatPr defaultRowHeight="16.5" x14ac:dyDescent="0.25"/>
  <cols>
    <col min="1" max="1" width="11.42578125" style="36" customWidth="1"/>
    <col min="2" max="2" width="18.28515625" style="36" customWidth="1"/>
    <col min="3" max="3" width="21" style="36" customWidth="1"/>
    <col min="4" max="5" width="16" style="36" customWidth="1"/>
    <col min="6" max="6" width="17" style="36" customWidth="1"/>
    <col min="7" max="7" width="15.28515625" style="36" customWidth="1"/>
    <col min="8" max="8" width="17" style="36" customWidth="1"/>
    <col min="9" max="9" width="10.7109375" style="36" bestFit="1" customWidth="1"/>
    <col min="10" max="10" width="9.140625" style="36"/>
    <col min="11" max="11" width="10.28515625" style="36" bestFit="1" customWidth="1"/>
    <col min="12" max="16384" width="9.140625" style="36"/>
  </cols>
  <sheetData>
    <row r="1" spans="1:9" ht="16.5" customHeight="1" x14ac:dyDescent="0.25">
      <c r="A1" s="541" t="s">
        <v>197</v>
      </c>
      <c r="B1" s="541"/>
      <c r="C1" s="541"/>
      <c r="D1" s="541"/>
      <c r="E1" s="541"/>
      <c r="F1" s="541"/>
      <c r="G1" s="541"/>
      <c r="H1" s="541"/>
      <c r="I1" s="541"/>
    </row>
    <row r="2" spans="1:9" x14ac:dyDescent="0.25">
      <c r="A2" s="82"/>
      <c r="B2" s="82"/>
      <c r="C2" s="82"/>
      <c r="D2" s="82"/>
      <c r="E2" s="82"/>
      <c r="F2" s="82"/>
      <c r="G2" s="82"/>
      <c r="H2" s="82"/>
      <c r="I2" s="82"/>
    </row>
    <row r="3" spans="1:9" ht="45.75" customHeight="1" x14ac:dyDescent="0.25">
      <c r="A3" s="367" t="s">
        <v>198</v>
      </c>
      <c r="B3" s="367"/>
      <c r="C3" s="367"/>
      <c r="D3" s="367"/>
      <c r="E3" s="367"/>
      <c r="F3" s="367"/>
      <c r="G3" s="367"/>
      <c r="H3" s="367"/>
      <c r="I3" s="367"/>
    </row>
    <row r="4" spans="1:9" x14ac:dyDescent="0.25">
      <c r="A4" s="364" t="s">
        <v>47</v>
      </c>
      <c r="B4" s="364"/>
      <c r="C4" s="364"/>
      <c r="D4" s="364"/>
      <c r="E4" s="364"/>
      <c r="F4" s="364"/>
      <c r="G4" s="364"/>
      <c r="H4" s="364"/>
      <c r="I4" s="364"/>
    </row>
    <row r="5" spans="1:9" s="17" customFormat="1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4" t="s">
        <v>94</v>
      </c>
      <c r="B6" s="364"/>
      <c r="C6" s="364"/>
      <c r="D6" s="364"/>
      <c r="E6" s="364"/>
      <c r="F6" s="364"/>
      <c r="G6" s="364"/>
      <c r="H6" s="364"/>
      <c r="I6" s="364"/>
    </row>
    <row r="7" spans="1:9" s="17" customFormat="1" ht="17.25" thickBot="1" x14ac:dyDescent="0.3">
      <c r="A7" s="36"/>
      <c r="B7" s="36"/>
      <c r="C7" s="36"/>
      <c r="D7" s="36"/>
      <c r="E7" s="36"/>
      <c r="F7" s="36"/>
      <c r="G7" s="36"/>
      <c r="H7" s="36"/>
      <c r="I7" s="36"/>
    </row>
    <row r="8" spans="1:9" x14ac:dyDescent="0.25">
      <c r="A8" s="411" t="s">
        <v>49</v>
      </c>
      <c r="B8" s="412"/>
      <c r="C8" s="412"/>
      <c r="D8" s="359" t="s">
        <v>25</v>
      </c>
      <c r="E8" s="360"/>
      <c r="F8" s="360"/>
      <c r="G8" s="360"/>
      <c r="H8" s="360"/>
      <c r="I8" s="361"/>
    </row>
    <row r="9" spans="1:9" x14ac:dyDescent="0.25">
      <c r="A9" s="413"/>
      <c r="B9" s="414"/>
      <c r="C9" s="414"/>
      <c r="D9" s="362" t="s">
        <v>50</v>
      </c>
      <c r="E9" s="363"/>
      <c r="F9" s="296"/>
      <c r="G9" s="362" t="s">
        <v>51</v>
      </c>
      <c r="H9" s="363"/>
      <c r="I9" s="296"/>
    </row>
    <row r="10" spans="1:9" ht="44.25" customHeight="1" thickBot="1" x14ac:dyDescent="0.3">
      <c r="A10" s="415"/>
      <c r="B10" s="416"/>
      <c r="C10" s="416"/>
      <c r="D10" s="19" t="s">
        <v>15</v>
      </c>
      <c r="E10" s="19" t="s">
        <v>16</v>
      </c>
      <c r="F10" s="37" t="s">
        <v>7</v>
      </c>
      <c r="G10" s="19" t="s">
        <v>15</v>
      </c>
      <c r="H10" s="19" t="s">
        <v>16</v>
      </c>
      <c r="I10" s="38" t="s">
        <v>7</v>
      </c>
    </row>
    <row r="11" spans="1:9" x14ac:dyDescent="0.25">
      <c r="A11" s="284" t="s">
        <v>52</v>
      </c>
      <c r="B11" s="285"/>
      <c r="C11" s="288" t="s">
        <v>22</v>
      </c>
      <c r="D11" s="289"/>
      <c r="E11" s="289"/>
      <c r="F11" s="289"/>
      <c r="G11" s="289"/>
      <c r="H11" s="289"/>
      <c r="I11" s="290"/>
    </row>
    <row r="12" spans="1:9" x14ac:dyDescent="0.25">
      <c r="A12" s="286"/>
      <c r="B12" s="287"/>
      <c r="C12" s="291" t="s">
        <v>199</v>
      </c>
      <c r="D12" s="292"/>
      <c r="E12" s="292"/>
      <c r="F12" s="292"/>
      <c r="G12" s="292"/>
      <c r="H12" s="292"/>
      <c r="I12" s="293"/>
    </row>
    <row r="13" spans="1:9" x14ac:dyDescent="0.25">
      <c r="A13" s="294" t="s">
        <v>95</v>
      </c>
      <c r="B13" s="296" t="s">
        <v>96</v>
      </c>
      <c r="C13" s="314" t="s">
        <v>56</v>
      </c>
      <c r="D13" s="315"/>
      <c r="E13" s="315"/>
      <c r="F13" s="315"/>
      <c r="G13" s="315"/>
      <c r="H13" s="315"/>
      <c r="I13" s="316"/>
    </row>
    <row r="14" spans="1:9" ht="17.25" thickBot="1" x14ac:dyDescent="0.3">
      <c r="A14" s="294"/>
      <c r="B14" s="296"/>
      <c r="C14" s="298" t="s">
        <v>149</v>
      </c>
      <c r="D14" s="299"/>
      <c r="E14" s="299"/>
      <c r="F14" s="299"/>
      <c r="G14" s="299"/>
      <c r="H14" s="299"/>
      <c r="I14" s="300"/>
    </row>
    <row r="15" spans="1:9" ht="50.25" thickBot="1" x14ac:dyDescent="0.3">
      <c r="A15" s="303" t="s">
        <v>98</v>
      </c>
      <c r="B15" s="304"/>
      <c r="C15" s="65" t="s">
        <v>99</v>
      </c>
      <c r="D15" s="85">
        <v>5</v>
      </c>
      <c r="E15" s="85">
        <v>5</v>
      </c>
      <c r="F15" s="85">
        <v>5</v>
      </c>
      <c r="G15" s="86"/>
      <c r="H15" s="86"/>
      <c r="I15" s="68"/>
    </row>
    <row r="16" spans="1:9" ht="17.25" thickBot="1" x14ac:dyDescent="0.3">
      <c r="A16" s="303" t="s">
        <v>100</v>
      </c>
      <c r="B16" s="304"/>
      <c r="C16" s="65"/>
      <c r="D16" s="69" t="s">
        <v>58</v>
      </c>
      <c r="E16" s="69" t="s">
        <v>58</v>
      </c>
      <c r="F16" s="69" t="s">
        <v>58</v>
      </c>
      <c r="G16" s="87" t="e">
        <f>SUM(#REF!)</f>
        <v>#REF!</v>
      </c>
      <c r="H16" s="87" t="e">
        <f>SUM(#REF!)</f>
        <v>#REF!</v>
      </c>
      <c r="I16" s="87" t="e">
        <f>SUM(#REF!)</f>
        <v>#REF!</v>
      </c>
    </row>
    <row r="17" spans="1:9" ht="17.25" thickBot="1" x14ac:dyDescent="0.3">
      <c r="A17" s="303" t="s">
        <v>101</v>
      </c>
      <c r="B17" s="460"/>
      <c r="C17" s="304"/>
      <c r="D17" s="71"/>
      <c r="E17" s="71"/>
      <c r="F17" s="69"/>
      <c r="G17" s="72"/>
      <c r="H17" s="72"/>
      <c r="I17" s="68"/>
    </row>
    <row r="18" spans="1:9" x14ac:dyDescent="0.25">
      <c r="A18" s="461" t="s">
        <v>102</v>
      </c>
      <c r="B18" s="462"/>
      <c r="C18" s="462"/>
      <c r="D18" s="462"/>
      <c r="E18" s="462"/>
      <c r="F18" s="462"/>
      <c r="G18" s="462"/>
      <c r="H18" s="462"/>
      <c r="I18" s="463"/>
    </row>
    <row r="19" spans="1:9" ht="17.25" thickBot="1" x14ac:dyDescent="0.3">
      <c r="A19" s="457" t="s">
        <v>150</v>
      </c>
      <c r="B19" s="458"/>
      <c r="C19" s="458"/>
      <c r="D19" s="458"/>
      <c r="E19" s="458"/>
      <c r="F19" s="458"/>
      <c r="G19" s="458"/>
      <c r="H19" s="458"/>
      <c r="I19" s="459"/>
    </row>
    <row r="20" spans="1:9" x14ac:dyDescent="0.25">
      <c r="A20" s="305" t="s">
        <v>64</v>
      </c>
      <c r="B20" s="306"/>
      <c r="C20" s="306"/>
      <c r="D20" s="306"/>
      <c r="E20" s="306"/>
      <c r="F20" s="306"/>
      <c r="G20" s="307"/>
      <c r="H20" s="307"/>
      <c r="I20" s="308"/>
    </row>
    <row r="21" spans="1:9" ht="22.5" customHeight="1" thickBot="1" x14ac:dyDescent="0.3">
      <c r="A21" s="280" t="s">
        <v>104</v>
      </c>
      <c r="B21" s="281"/>
      <c r="C21" s="281"/>
      <c r="D21" s="281"/>
      <c r="E21" s="281"/>
      <c r="F21" s="281"/>
      <c r="G21" s="282"/>
      <c r="H21" s="282"/>
      <c r="I21" s="283"/>
    </row>
    <row r="22" spans="1:9" x14ac:dyDescent="0.25">
      <c r="A22" s="305" t="s">
        <v>65</v>
      </c>
      <c r="B22" s="306"/>
      <c r="C22" s="306"/>
      <c r="D22" s="306"/>
      <c r="E22" s="306"/>
      <c r="F22" s="306"/>
      <c r="G22" s="307"/>
      <c r="H22" s="307"/>
      <c r="I22" s="308"/>
    </row>
    <row r="23" spans="1:9" ht="61.5" customHeight="1" thickBot="1" x14ac:dyDescent="0.3">
      <c r="A23" s="280" t="s">
        <v>105</v>
      </c>
      <c r="B23" s="281"/>
      <c r="C23" s="281"/>
      <c r="D23" s="281"/>
      <c r="E23" s="281"/>
      <c r="F23" s="281"/>
      <c r="G23" s="282"/>
      <c r="H23" s="282"/>
      <c r="I23" s="283"/>
    </row>
    <row r="24" spans="1:9" x14ac:dyDescent="0.25">
      <c r="A24" s="284" t="s">
        <v>52</v>
      </c>
      <c r="B24" s="285"/>
      <c r="C24" s="288" t="s">
        <v>22</v>
      </c>
      <c r="D24" s="289"/>
      <c r="E24" s="289"/>
      <c r="F24" s="289"/>
      <c r="G24" s="289"/>
      <c r="H24" s="289"/>
      <c r="I24" s="290"/>
    </row>
    <row r="25" spans="1:9" x14ac:dyDescent="0.25">
      <c r="A25" s="286"/>
      <c r="B25" s="287"/>
      <c r="C25" s="291" t="s">
        <v>200</v>
      </c>
      <c r="D25" s="292"/>
      <c r="E25" s="292"/>
      <c r="F25" s="292"/>
      <c r="G25" s="292"/>
      <c r="H25" s="292"/>
      <c r="I25" s="293"/>
    </row>
    <row r="26" spans="1:9" x14ac:dyDescent="0.25">
      <c r="A26" s="294" t="s">
        <v>151</v>
      </c>
      <c r="B26" s="296" t="s">
        <v>96</v>
      </c>
      <c r="C26" s="314" t="s">
        <v>56</v>
      </c>
      <c r="D26" s="315"/>
      <c r="E26" s="315"/>
      <c r="F26" s="315"/>
      <c r="G26" s="315"/>
      <c r="H26" s="315"/>
      <c r="I26" s="316"/>
    </row>
    <row r="27" spans="1:9" ht="17.25" thickBot="1" x14ac:dyDescent="0.3">
      <c r="A27" s="294"/>
      <c r="B27" s="296"/>
      <c r="C27" s="298" t="s">
        <v>97</v>
      </c>
      <c r="D27" s="299"/>
      <c r="E27" s="299"/>
      <c r="F27" s="299"/>
      <c r="G27" s="299"/>
      <c r="H27" s="299"/>
      <c r="I27" s="300"/>
    </row>
    <row r="28" spans="1:9" ht="50.25" thickBot="1" x14ac:dyDescent="0.3">
      <c r="A28" s="303" t="s">
        <v>98</v>
      </c>
      <c r="B28" s="304"/>
      <c r="C28" s="65" t="s">
        <v>99</v>
      </c>
      <c r="D28" s="66">
        <v>3</v>
      </c>
      <c r="E28" s="66">
        <v>3</v>
      </c>
      <c r="F28" s="66">
        <v>3</v>
      </c>
      <c r="G28" s="67"/>
      <c r="H28" s="67"/>
      <c r="I28" s="68"/>
    </row>
    <row r="29" spans="1:9" ht="24" customHeight="1" thickBot="1" x14ac:dyDescent="0.3">
      <c r="A29" s="303" t="s">
        <v>100</v>
      </c>
      <c r="B29" s="304"/>
      <c r="C29" s="65"/>
      <c r="D29" s="69" t="s">
        <v>58</v>
      </c>
      <c r="E29" s="69" t="s">
        <v>58</v>
      </c>
      <c r="F29" s="69" t="s">
        <v>58</v>
      </c>
      <c r="G29" s="70" t="e">
        <f>SUM(#REF!,#REF!)</f>
        <v>#REF!</v>
      </c>
      <c r="H29" s="70" t="e">
        <f>SUM(#REF!,#REF!)</f>
        <v>#REF!</v>
      </c>
      <c r="I29" s="70" t="e">
        <f>SUM(#REF!,#REF!)</f>
        <v>#REF!</v>
      </c>
    </row>
    <row r="30" spans="1:9" ht="27.75" customHeight="1" thickBot="1" x14ac:dyDescent="0.3">
      <c r="A30" s="303" t="s">
        <v>101</v>
      </c>
      <c r="B30" s="460"/>
      <c r="C30" s="304"/>
      <c r="D30" s="71"/>
      <c r="E30" s="71"/>
      <c r="F30" s="69"/>
      <c r="G30" s="72"/>
      <c r="H30" s="72"/>
      <c r="I30" s="68"/>
    </row>
    <row r="31" spans="1:9" x14ac:dyDescent="0.25">
      <c r="A31" s="461" t="s">
        <v>102</v>
      </c>
      <c r="B31" s="462"/>
      <c r="C31" s="462"/>
      <c r="D31" s="462"/>
      <c r="E31" s="462"/>
      <c r="F31" s="462"/>
      <c r="G31" s="462"/>
      <c r="H31" s="462"/>
      <c r="I31" s="463"/>
    </row>
    <row r="32" spans="1:9" ht="17.25" thickBot="1" x14ac:dyDescent="0.3">
      <c r="A32" s="457" t="s">
        <v>103</v>
      </c>
      <c r="B32" s="458"/>
      <c r="C32" s="458"/>
      <c r="D32" s="458"/>
      <c r="E32" s="458"/>
      <c r="F32" s="458"/>
      <c r="G32" s="458"/>
      <c r="H32" s="458"/>
      <c r="I32" s="459"/>
    </row>
    <row r="33" spans="1:9" x14ac:dyDescent="0.25">
      <c r="A33" s="305" t="s">
        <v>64</v>
      </c>
      <c r="B33" s="306"/>
      <c r="C33" s="306"/>
      <c r="D33" s="306"/>
      <c r="E33" s="306"/>
      <c r="F33" s="306"/>
      <c r="G33" s="307"/>
      <c r="H33" s="307"/>
      <c r="I33" s="308"/>
    </row>
    <row r="34" spans="1:9" ht="17.25" thickBot="1" x14ac:dyDescent="0.3">
      <c r="A34" s="280" t="s">
        <v>104</v>
      </c>
      <c r="B34" s="281"/>
      <c r="C34" s="281"/>
      <c r="D34" s="281"/>
      <c r="E34" s="281"/>
      <c r="F34" s="281"/>
      <c r="G34" s="282"/>
      <c r="H34" s="282"/>
      <c r="I34" s="283"/>
    </row>
    <row r="35" spans="1:9" x14ac:dyDescent="0.25">
      <c r="A35" s="305" t="s">
        <v>65</v>
      </c>
      <c r="B35" s="306"/>
      <c r="C35" s="306"/>
      <c r="D35" s="306"/>
      <c r="E35" s="306"/>
      <c r="F35" s="306"/>
      <c r="G35" s="307"/>
      <c r="H35" s="307"/>
      <c r="I35" s="308"/>
    </row>
    <row r="36" spans="1:9" ht="48.75" customHeight="1" thickBot="1" x14ac:dyDescent="0.3">
      <c r="A36" s="280" t="s">
        <v>105</v>
      </c>
      <c r="B36" s="281"/>
      <c r="C36" s="281"/>
      <c r="D36" s="281"/>
      <c r="E36" s="281"/>
      <c r="F36" s="281"/>
      <c r="G36" s="282"/>
      <c r="H36" s="282"/>
      <c r="I36" s="283"/>
    </row>
    <row r="37" spans="1:9" x14ac:dyDescent="0.25">
      <c r="A37" s="106"/>
      <c r="B37" s="106"/>
      <c r="C37" s="106"/>
      <c r="D37" s="106"/>
      <c r="E37" s="106"/>
      <c r="F37" s="106"/>
      <c r="G37" s="106"/>
      <c r="H37" s="106"/>
      <c r="I37" s="106"/>
    </row>
    <row r="38" spans="1:9" x14ac:dyDescent="0.25">
      <c r="A38" s="364" t="s">
        <v>48</v>
      </c>
      <c r="B38" s="364"/>
      <c r="C38" s="364"/>
      <c r="D38" s="364"/>
      <c r="E38" s="364"/>
      <c r="F38" s="364"/>
      <c r="G38" s="364"/>
      <c r="H38" s="364"/>
      <c r="I38" s="364"/>
    </row>
    <row r="39" spans="1:9" ht="17.25" thickBot="1" x14ac:dyDescent="0.3">
      <c r="A39" s="17"/>
      <c r="B39" s="17"/>
      <c r="C39" s="17"/>
      <c r="D39" s="17"/>
      <c r="E39" s="17"/>
      <c r="F39" s="17"/>
      <c r="G39" s="17"/>
      <c r="H39" s="17"/>
      <c r="I39" s="17"/>
    </row>
    <row r="40" spans="1:9" x14ac:dyDescent="0.25">
      <c r="A40" s="411" t="s">
        <v>49</v>
      </c>
      <c r="B40" s="412"/>
      <c r="C40" s="412"/>
      <c r="D40" s="359" t="s">
        <v>25</v>
      </c>
      <c r="E40" s="360"/>
      <c r="F40" s="360"/>
      <c r="G40" s="360"/>
      <c r="H40" s="360"/>
      <c r="I40" s="361"/>
    </row>
    <row r="41" spans="1:9" x14ac:dyDescent="0.25">
      <c r="A41" s="413"/>
      <c r="B41" s="414"/>
      <c r="C41" s="414"/>
      <c r="D41" s="362" t="s">
        <v>50</v>
      </c>
      <c r="E41" s="363"/>
      <c r="F41" s="296"/>
      <c r="G41" s="362" t="s">
        <v>51</v>
      </c>
      <c r="H41" s="363"/>
      <c r="I41" s="296"/>
    </row>
    <row r="42" spans="1:9" ht="33.75" thickBot="1" x14ac:dyDescent="0.3">
      <c r="A42" s="415"/>
      <c r="B42" s="416"/>
      <c r="C42" s="416"/>
      <c r="D42" s="19" t="s">
        <v>15</v>
      </c>
      <c r="E42" s="19" t="s">
        <v>16</v>
      </c>
      <c r="F42" s="37" t="s">
        <v>7</v>
      </c>
      <c r="G42" s="19" t="s">
        <v>15</v>
      </c>
      <c r="H42" s="19" t="s">
        <v>16</v>
      </c>
      <c r="I42" s="38" t="s">
        <v>7</v>
      </c>
    </row>
    <row r="43" spans="1:9" x14ac:dyDescent="0.25">
      <c r="A43" s="284" t="s">
        <v>52</v>
      </c>
      <c r="B43" s="285"/>
      <c r="C43" s="288" t="s">
        <v>22</v>
      </c>
      <c r="D43" s="289"/>
      <c r="E43" s="289"/>
      <c r="F43" s="289"/>
      <c r="G43" s="289"/>
      <c r="H43" s="289"/>
      <c r="I43" s="290"/>
    </row>
    <row r="44" spans="1:9" x14ac:dyDescent="0.25">
      <c r="A44" s="286"/>
      <c r="B44" s="287"/>
      <c r="C44" s="291" t="s">
        <v>53</v>
      </c>
      <c r="D44" s="292"/>
      <c r="E44" s="292"/>
      <c r="F44" s="292"/>
      <c r="G44" s="292"/>
      <c r="H44" s="292"/>
      <c r="I44" s="293"/>
    </row>
    <row r="45" spans="1:9" x14ac:dyDescent="0.25">
      <c r="A45" s="294" t="s">
        <v>54</v>
      </c>
      <c r="B45" s="296" t="s">
        <v>55</v>
      </c>
      <c r="C45" s="314" t="s">
        <v>56</v>
      </c>
      <c r="D45" s="315"/>
      <c r="E45" s="315"/>
      <c r="F45" s="315"/>
      <c r="G45" s="315"/>
      <c r="H45" s="315"/>
      <c r="I45" s="316"/>
    </row>
    <row r="46" spans="1:9" ht="39" customHeight="1" thickBot="1" x14ac:dyDescent="0.3">
      <c r="A46" s="294"/>
      <c r="B46" s="296"/>
      <c r="C46" s="697" t="s">
        <v>201</v>
      </c>
      <c r="D46" s="698"/>
      <c r="E46" s="698"/>
      <c r="F46" s="698"/>
      <c r="G46" s="698"/>
      <c r="H46" s="698"/>
      <c r="I46" s="699"/>
    </row>
    <row r="47" spans="1:9" ht="17.25" thickBot="1" x14ac:dyDescent="0.3">
      <c r="A47" s="700" t="s">
        <v>57</v>
      </c>
      <c r="B47" s="701"/>
      <c r="C47" s="93"/>
      <c r="D47" s="141" t="s">
        <v>58</v>
      </c>
      <c r="E47" s="141" t="s">
        <v>58</v>
      </c>
      <c r="F47" s="141" t="s">
        <v>58</v>
      </c>
      <c r="G47" s="87" t="e">
        <f>SUM(#REF!,#REF!)</f>
        <v>#REF!</v>
      </c>
      <c r="H47" s="87" t="e">
        <f>SUM(#REF!,#REF!)</f>
        <v>#REF!</v>
      </c>
      <c r="I47" s="87" t="e">
        <f>SUM(#REF!,#REF!)</f>
        <v>#REF!</v>
      </c>
    </row>
    <row r="48" spans="1:9" x14ac:dyDescent="0.25">
      <c r="A48" s="702" t="s">
        <v>59</v>
      </c>
      <c r="B48" s="703"/>
      <c r="C48" s="703"/>
      <c r="D48" s="703"/>
      <c r="E48" s="703"/>
      <c r="F48" s="703"/>
      <c r="G48" s="703"/>
      <c r="H48" s="703"/>
      <c r="I48" s="704"/>
    </row>
    <row r="49" spans="1:9" ht="17.25" thickBot="1" x14ac:dyDescent="0.3">
      <c r="A49" s="457" t="s">
        <v>349</v>
      </c>
      <c r="B49" s="458"/>
      <c r="C49" s="458"/>
      <c r="D49" s="458"/>
      <c r="E49" s="458"/>
      <c r="F49" s="458"/>
      <c r="G49" s="458"/>
      <c r="H49" s="458"/>
      <c r="I49" s="459"/>
    </row>
    <row r="50" spans="1:9" ht="17.25" thickBot="1" x14ac:dyDescent="0.3">
      <c r="A50" s="705" t="s">
        <v>60</v>
      </c>
      <c r="B50" s="706"/>
      <c r="C50" s="706"/>
      <c r="D50" s="706"/>
      <c r="E50" s="706"/>
      <c r="F50" s="706"/>
      <c r="G50" s="706"/>
      <c r="H50" s="706"/>
      <c r="I50" s="707"/>
    </row>
    <row r="51" spans="1:9" ht="72" customHeight="1" thickBot="1" x14ac:dyDescent="0.3">
      <c r="A51" s="756" t="s">
        <v>61</v>
      </c>
      <c r="B51" s="757"/>
      <c r="C51" s="758" t="s">
        <v>62</v>
      </c>
      <c r="D51" s="460"/>
      <c r="E51" s="460"/>
      <c r="F51" s="460"/>
      <c r="G51" s="460"/>
      <c r="H51" s="460"/>
      <c r="I51" s="759"/>
    </row>
    <row r="52" spans="1:9" ht="60.75" customHeight="1" thickBot="1" x14ac:dyDescent="0.3">
      <c r="A52" s="754" t="s">
        <v>63</v>
      </c>
      <c r="B52" s="755"/>
      <c r="C52" s="94"/>
      <c r="D52" s="94"/>
      <c r="E52" s="94"/>
      <c r="F52" s="94"/>
      <c r="G52" s="94"/>
      <c r="H52" s="94"/>
      <c r="I52" s="95"/>
    </row>
    <row r="53" spans="1:9" x14ac:dyDescent="0.25">
      <c r="A53" s="305" t="s">
        <v>64</v>
      </c>
      <c r="B53" s="306"/>
      <c r="C53" s="306"/>
      <c r="D53" s="306"/>
      <c r="E53" s="306"/>
      <c r="F53" s="306"/>
      <c r="G53" s="307"/>
      <c r="H53" s="307"/>
      <c r="I53" s="308"/>
    </row>
    <row r="54" spans="1:9" ht="17.25" thickBot="1" x14ac:dyDescent="0.3">
      <c r="A54" s="280" t="s">
        <v>202</v>
      </c>
      <c r="B54" s="281"/>
      <c r="C54" s="281"/>
      <c r="D54" s="281"/>
      <c r="E54" s="281"/>
      <c r="F54" s="281"/>
      <c r="G54" s="282"/>
      <c r="H54" s="282"/>
      <c r="I54" s="283"/>
    </row>
    <row r="55" spans="1:9" x14ac:dyDescent="0.25">
      <c r="A55" s="305" t="s">
        <v>65</v>
      </c>
      <c r="B55" s="306"/>
      <c r="C55" s="306"/>
      <c r="D55" s="306"/>
      <c r="E55" s="306"/>
      <c r="F55" s="306"/>
      <c r="G55" s="307"/>
      <c r="H55" s="307"/>
      <c r="I55" s="308"/>
    </row>
    <row r="56" spans="1:9" ht="17.25" thickBot="1" x14ac:dyDescent="0.3">
      <c r="A56" s="280" t="s">
        <v>84</v>
      </c>
      <c r="B56" s="281"/>
      <c r="C56" s="281"/>
      <c r="D56" s="281"/>
      <c r="E56" s="281"/>
      <c r="F56" s="281"/>
      <c r="G56" s="282"/>
      <c r="H56" s="282"/>
      <c r="I56" s="283"/>
    </row>
    <row r="57" spans="1:9" x14ac:dyDescent="0.25">
      <c r="A57" s="332" t="s">
        <v>52</v>
      </c>
      <c r="B57" s="333"/>
      <c r="C57" s="336" t="s">
        <v>22</v>
      </c>
      <c r="D57" s="337"/>
      <c r="E57" s="337"/>
      <c r="F57" s="337"/>
      <c r="G57" s="337"/>
      <c r="H57" s="337"/>
      <c r="I57" s="338"/>
    </row>
    <row r="58" spans="1:9" x14ac:dyDescent="0.25">
      <c r="A58" s="334"/>
      <c r="B58" s="335"/>
      <c r="C58" s="291" t="s">
        <v>66</v>
      </c>
      <c r="D58" s="292"/>
      <c r="E58" s="292"/>
      <c r="F58" s="292"/>
      <c r="G58" s="292"/>
      <c r="H58" s="292"/>
      <c r="I58" s="293"/>
    </row>
    <row r="59" spans="1:9" x14ac:dyDescent="0.25">
      <c r="A59" s="468" t="s">
        <v>67</v>
      </c>
      <c r="B59" s="469" t="s">
        <v>68</v>
      </c>
      <c r="C59" s="436" t="s">
        <v>56</v>
      </c>
      <c r="D59" s="437"/>
      <c r="E59" s="437"/>
      <c r="F59" s="437"/>
      <c r="G59" s="437"/>
      <c r="H59" s="437"/>
      <c r="I59" s="438"/>
    </row>
    <row r="60" spans="1:9" x14ac:dyDescent="0.25">
      <c r="A60" s="468"/>
      <c r="B60" s="469"/>
      <c r="C60" s="439" t="s">
        <v>203</v>
      </c>
      <c r="D60" s="440"/>
      <c r="E60" s="440"/>
      <c r="F60" s="440"/>
      <c r="G60" s="440"/>
      <c r="H60" s="440"/>
      <c r="I60" s="441"/>
    </row>
    <row r="61" spans="1:9" ht="17.25" thickBot="1" x14ac:dyDescent="0.3">
      <c r="A61" s="476" t="s">
        <v>57</v>
      </c>
      <c r="B61" s="477"/>
      <c r="C61" s="31"/>
      <c r="D61" s="32" t="s">
        <v>58</v>
      </c>
      <c r="E61" s="32" t="s">
        <v>58</v>
      </c>
      <c r="F61" s="32" t="s">
        <v>58</v>
      </c>
      <c r="G61" s="33" t="e">
        <f>SUM(#REF!)</f>
        <v>#REF!</v>
      </c>
      <c r="H61" s="33" t="e">
        <f>SUM(#REF!)</f>
        <v>#REF!</v>
      </c>
      <c r="I61" s="33" t="e">
        <f>SUM(#REF!)</f>
        <v>#REF!</v>
      </c>
    </row>
    <row r="62" spans="1:9" x14ac:dyDescent="0.25">
      <c r="A62" s="478"/>
      <c r="B62" s="479"/>
      <c r="C62" s="479"/>
      <c r="D62" s="479"/>
      <c r="E62" s="479"/>
      <c r="F62" s="479"/>
      <c r="G62" s="479"/>
      <c r="H62" s="479"/>
      <c r="I62" s="480"/>
    </row>
    <row r="63" spans="1:9" ht="21" customHeight="1" thickBot="1" x14ac:dyDescent="0.3">
      <c r="A63" s="484" t="s">
        <v>345</v>
      </c>
      <c r="B63" s="485"/>
      <c r="C63" s="485"/>
      <c r="D63" s="485"/>
      <c r="E63" s="485"/>
      <c r="F63" s="485"/>
      <c r="G63" s="485"/>
      <c r="H63" s="485"/>
      <c r="I63" s="486"/>
    </row>
    <row r="64" spans="1:9" ht="17.25" thickBot="1" x14ac:dyDescent="0.3">
      <c r="A64" s="442" t="s">
        <v>60</v>
      </c>
      <c r="B64" s="443"/>
      <c r="C64" s="443"/>
      <c r="D64" s="443"/>
      <c r="E64" s="443"/>
      <c r="F64" s="443"/>
      <c r="G64" s="443"/>
      <c r="H64" s="443"/>
      <c r="I64" s="444"/>
    </row>
    <row r="65" spans="1:9" ht="79.5" customHeight="1" thickBot="1" x14ac:dyDescent="0.3">
      <c r="A65" s="434" t="s">
        <v>61</v>
      </c>
      <c r="B65" s="435"/>
      <c r="C65" s="481" t="s">
        <v>69</v>
      </c>
      <c r="D65" s="482"/>
      <c r="E65" s="482"/>
      <c r="F65" s="482"/>
      <c r="G65" s="482"/>
      <c r="H65" s="482"/>
      <c r="I65" s="483"/>
    </row>
    <row r="66" spans="1:9" ht="17.25" thickBot="1" x14ac:dyDescent="0.3">
      <c r="A66" s="474" t="s">
        <v>63</v>
      </c>
      <c r="B66" s="475"/>
      <c r="C66" s="34"/>
      <c r="D66" s="34"/>
      <c r="E66" s="34"/>
      <c r="F66" s="34"/>
      <c r="G66" s="34"/>
      <c r="H66" s="34"/>
      <c r="I66" s="35"/>
    </row>
    <row r="67" spans="1:9" x14ac:dyDescent="0.25">
      <c r="A67" s="470" t="s">
        <v>64</v>
      </c>
      <c r="B67" s="471"/>
      <c r="C67" s="471"/>
      <c r="D67" s="471"/>
      <c r="E67" s="471"/>
      <c r="F67" s="471"/>
      <c r="G67" s="472"/>
      <c r="H67" s="472"/>
      <c r="I67" s="473"/>
    </row>
    <row r="68" spans="1:9" ht="17.25" thickBot="1" x14ac:dyDescent="0.3">
      <c r="A68" s="464" t="s">
        <v>204</v>
      </c>
      <c r="B68" s="465"/>
      <c r="C68" s="465"/>
      <c r="D68" s="465"/>
      <c r="E68" s="465"/>
      <c r="F68" s="465"/>
      <c r="G68" s="466"/>
      <c r="H68" s="466"/>
      <c r="I68" s="467"/>
    </row>
    <row r="69" spans="1:9" x14ac:dyDescent="0.25">
      <c r="A69" s="470" t="s">
        <v>65</v>
      </c>
      <c r="B69" s="471"/>
      <c r="C69" s="471"/>
      <c r="D69" s="471"/>
      <c r="E69" s="471"/>
      <c r="F69" s="471"/>
      <c r="G69" s="472"/>
      <c r="H69" s="472"/>
      <c r="I69" s="473"/>
    </row>
    <row r="70" spans="1:9" ht="17.25" thickBot="1" x14ac:dyDescent="0.3">
      <c r="A70" s="464" t="s">
        <v>85</v>
      </c>
      <c r="B70" s="465"/>
      <c r="C70" s="465"/>
      <c r="D70" s="465"/>
      <c r="E70" s="465"/>
      <c r="F70" s="465"/>
      <c r="G70" s="466"/>
      <c r="H70" s="466"/>
      <c r="I70" s="467"/>
    </row>
    <row r="71" spans="1:9" x14ac:dyDescent="0.25">
      <c r="A71" s="653" t="s">
        <v>52</v>
      </c>
      <c r="B71" s="654"/>
      <c r="C71" s="671" t="s">
        <v>22</v>
      </c>
      <c r="D71" s="668"/>
      <c r="E71" s="668"/>
      <c r="F71" s="668"/>
      <c r="G71" s="672"/>
      <c r="H71" s="668"/>
      <c r="I71" s="673"/>
    </row>
    <row r="72" spans="1:9" x14ac:dyDescent="0.25">
      <c r="A72" s="655"/>
      <c r="B72" s="656"/>
      <c r="C72" s="681" t="s">
        <v>112</v>
      </c>
      <c r="D72" s="665"/>
      <c r="E72" s="665"/>
      <c r="F72" s="682"/>
      <c r="G72" s="682"/>
      <c r="H72" s="682"/>
      <c r="I72" s="666"/>
    </row>
    <row r="73" spans="1:9" ht="17.25" thickBot="1" x14ac:dyDescent="0.3">
      <c r="A73" s="657"/>
      <c r="B73" s="658"/>
      <c r="C73" s="667" t="s">
        <v>73</v>
      </c>
      <c r="D73" s="668"/>
      <c r="E73" s="668"/>
      <c r="F73" s="669"/>
      <c r="G73" s="669"/>
      <c r="H73" s="669"/>
      <c r="I73" s="670"/>
    </row>
    <row r="74" spans="1:9" ht="17.25" thickBot="1" x14ac:dyDescent="0.3">
      <c r="A74" s="154" t="s">
        <v>106</v>
      </c>
      <c r="B74" s="155" t="s">
        <v>68</v>
      </c>
      <c r="C74" s="659" t="s">
        <v>299</v>
      </c>
      <c r="D74" s="660"/>
      <c r="E74" s="660"/>
      <c r="F74" s="660"/>
      <c r="G74" s="660"/>
      <c r="H74" s="660"/>
      <c r="I74" s="661"/>
    </row>
    <row r="75" spans="1:9" ht="18.75" thickBot="1" x14ac:dyDescent="0.3">
      <c r="A75" s="694" t="s">
        <v>107</v>
      </c>
      <c r="B75" s="694"/>
      <c r="C75" s="143"/>
      <c r="D75" s="46" t="s">
        <v>58</v>
      </c>
      <c r="E75" s="46" t="s">
        <v>58</v>
      </c>
      <c r="F75" s="46" t="s">
        <v>58</v>
      </c>
      <c r="G75" s="1" t="e">
        <f>SUM(#REF!)</f>
        <v>#REF!</v>
      </c>
      <c r="H75" s="1" t="e">
        <f>SUM(#REF!)</f>
        <v>#REF!</v>
      </c>
      <c r="I75" s="1" t="e">
        <f>SUM(#REF!)</f>
        <v>#REF!</v>
      </c>
    </row>
    <row r="76" spans="1:9" ht="17.25" thickBot="1" x14ac:dyDescent="0.3">
      <c r="A76" s="695" t="s">
        <v>59</v>
      </c>
      <c r="B76" s="696"/>
      <c r="C76" s="684"/>
      <c r="D76" s="684"/>
      <c r="E76" s="684"/>
      <c r="F76" s="684"/>
      <c r="G76" s="684"/>
      <c r="H76" s="684"/>
      <c r="I76" s="685"/>
    </row>
    <row r="77" spans="1:9" ht="17.25" thickBot="1" x14ac:dyDescent="0.3">
      <c r="A77" s="650" t="s">
        <v>346</v>
      </c>
      <c r="B77" s="652"/>
      <c r="C77" s="652"/>
      <c r="D77" s="652"/>
      <c r="E77" s="652"/>
      <c r="F77" s="652"/>
      <c r="G77" s="652"/>
      <c r="H77" s="652"/>
      <c r="I77" s="651"/>
    </row>
    <row r="78" spans="1:9" ht="17.25" thickBot="1" x14ac:dyDescent="0.3">
      <c r="A78" s="686" t="s">
        <v>60</v>
      </c>
      <c r="B78" s="687"/>
      <c r="C78" s="687"/>
      <c r="D78" s="687"/>
      <c r="E78" s="687"/>
      <c r="F78" s="687"/>
      <c r="G78" s="687"/>
      <c r="H78" s="687"/>
      <c r="I78" s="688"/>
    </row>
    <row r="79" spans="1:9" ht="77.25" customHeight="1" thickBot="1" x14ac:dyDescent="0.3">
      <c r="A79" s="683" t="s">
        <v>61</v>
      </c>
      <c r="B79" s="685"/>
      <c r="C79" s="650" t="s">
        <v>108</v>
      </c>
      <c r="D79" s="652"/>
      <c r="E79" s="652"/>
      <c r="F79" s="652"/>
      <c r="G79" s="652"/>
      <c r="H79" s="652"/>
      <c r="I79" s="651"/>
    </row>
    <row r="80" spans="1:9" ht="56.25" customHeight="1" thickBot="1" x14ac:dyDescent="0.3">
      <c r="A80" s="683" t="s">
        <v>63</v>
      </c>
      <c r="B80" s="685"/>
      <c r="C80" s="156"/>
      <c r="D80" s="156"/>
      <c r="E80" s="156"/>
      <c r="F80" s="156"/>
      <c r="G80" s="156"/>
      <c r="H80" s="156"/>
      <c r="I80" s="156"/>
    </row>
    <row r="81" spans="1:9" ht="17.25" thickBot="1" x14ac:dyDescent="0.3">
      <c r="A81" s="683" t="s">
        <v>64</v>
      </c>
      <c r="B81" s="684"/>
      <c r="C81" s="684"/>
      <c r="D81" s="684"/>
      <c r="E81" s="684"/>
      <c r="F81" s="684"/>
      <c r="G81" s="684"/>
      <c r="H81" s="684"/>
      <c r="I81" s="685"/>
    </row>
    <row r="82" spans="1:9" ht="17.25" thickBot="1" x14ac:dyDescent="0.3">
      <c r="A82" s="683" t="s">
        <v>65</v>
      </c>
      <c r="B82" s="684"/>
      <c r="C82" s="684"/>
      <c r="D82" s="684"/>
      <c r="E82" s="684"/>
      <c r="F82" s="684"/>
      <c r="G82" s="684"/>
      <c r="H82" s="684"/>
      <c r="I82" s="685"/>
    </row>
    <row r="83" spans="1:9" ht="17.25" thickBot="1" x14ac:dyDescent="0.3">
      <c r="A83" s="650" t="s">
        <v>109</v>
      </c>
      <c r="B83" s="652"/>
      <c r="C83" s="652"/>
      <c r="D83" s="652"/>
      <c r="E83" s="652"/>
      <c r="F83" s="652"/>
      <c r="G83" s="652"/>
      <c r="H83" s="652"/>
      <c r="I83" s="651"/>
    </row>
    <row r="84" spans="1:9" x14ac:dyDescent="0.25">
      <c r="A84" s="112"/>
      <c r="B84" s="112"/>
      <c r="C84" s="112"/>
      <c r="D84" s="112"/>
      <c r="E84" s="112"/>
      <c r="F84" s="112"/>
      <c r="G84" s="112"/>
      <c r="H84" s="112"/>
      <c r="I84" s="112"/>
    </row>
    <row r="85" spans="1:9" x14ac:dyDescent="0.25">
      <c r="A85" s="364" t="s">
        <v>70</v>
      </c>
      <c r="B85" s="364"/>
      <c r="C85" s="364"/>
      <c r="D85" s="364"/>
      <c r="E85" s="364"/>
      <c r="F85" s="364"/>
      <c r="G85" s="364"/>
      <c r="H85" s="364"/>
      <c r="I85" s="364"/>
    </row>
    <row r="87" spans="1:9" ht="17.25" thickBot="1" x14ac:dyDescent="0.3">
      <c r="A87" s="364" t="s">
        <v>71</v>
      </c>
      <c r="B87" s="364"/>
      <c r="C87" s="364"/>
      <c r="D87" s="364"/>
      <c r="E87" s="364"/>
      <c r="F87" s="364"/>
      <c r="G87" s="364"/>
      <c r="H87" s="364"/>
      <c r="I87" s="364"/>
    </row>
    <row r="88" spans="1:9" x14ac:dyDescent="0.25">
      <c r="A88" s="411" t="s">
        <v>49</v>
      </c>
      <c r="B88" s="412"/>
      <c r="C88" s="412"/>
      <c r="D88" s="359" t="s">
        <v>25</v>
      </c>
      <c r="E88" s="360"/>
      <c r="F88" s="360"/>
      <c r="G88" s="360"/>
      <c r="H88" s="360"/>
      <c r="I88" s="361"/>
    </row>
    <row r="89" spans="1:9" x14ac:dyDescent="0.25">
      <c r="A89" s="413"/>
      <c r="B89" s="414"/>
      <c r="C89" s="414"/>
      <c r="D89" s="362" t="s">
        <v>50</v>
      </c>
      <c r="E89" s="363"/>
      <c r="F89" s="296"/>
      <c r="G89" s="362" t="s">
        <v>51</v>
      </c>
      <c r="H89" s="363"/>
      <c r="I89" s="296"/>
    </row>
    <row r="90" spans="1:9" ht="33.75" thickBot="1" x14ac:dyDescent="0.3">
      <c r="A90" s="415"/>
      <c r="B90" s="416"/>
      <c r="C90" s="416"/>
      <c r="D90" s="19" t="s">
        <v>15</v>
      </c>
      <c r="E90" s="19" t="s">
        <v>16</v>
      </c>
      <c r="F90" s="37" t="s">
        <v>7</v>
      </c>
      <c r="G90" s="19" t="s">
        <v>15</v>
      </c>
      <c r="H90" s="19" t="s">
        <v>16</v>
      </c>
      <c r="I90" s="38" t="s">
        <v>7</v>
      </c>
    </row>
    <row r="91" spans="1:9" x14ac:dyDescent="0.25">
      <c r="A91" s="284" t="s">
        <v>52</v>
      </c>
      <c r="B91" s="285"/>
      <c r="C91" s="288" t="s">
        <v>22</v>
      </c>
      <c r="D91" s="289"/>
      <c r="E91" s="289"/>
      <c r="F91" s="289"/>
      <c r="G91" s="289"/>
      <c r="H91" s="289"/>
      <c r="I91" s="290"/>
    </row>
    <row r="92" spans="1:9" x14ac:dyDescent="0.25">
      <c r="A92" s="286"/>
      <c r="B92" s="287"/>
      <c r="C92" s="291" t="s">
        <v>123</v>
      </c>
      <c r="D92" s="292"/>
      <c r="E92" s="292"/>
      <c r="F92" s="292"/>
      <c r="G92" s="292"/>
      <c r="H92" s="292"/>
      <c r="I92" s="293"/>
    </row>
    <row r="93" spans="1:9" x14ac:dyDescent="0.25">
      <c r="A93" s="294" t="s">
        <v>111</v>
      </c>
      <c r="B93" s="296" t="s">
        <v>75</v>
      </c>
      <c r="C93" s="314" t="s">
        <v>56</v>
      </c>
      <c r="D93" s="315"/>
      <c r="E93" s="315"/>
      <c r="F93" s="315"/>
      <c r="G93" s="315"/>
      <c r="H93" s="315"/>
      <c r="I93" s="316"/>
    </row>
    <row r="94" spans="1:9" ht="17.25" thickBot="1" x14ac:dyDescent="0.3">
      <c r="A94" s="295"/>
      <c r="B94" s="297"/>
      <c r="C94" s="298" t="s">
        <v>124</v>
      </c>
      <c r="D94" s="299"/>
      <c r="E94" s="299"/>
      <c r="F94" s="299"/>
      <c r="G94" s="299"/>
      <c r="H94" s="299"/>
      <c r="I94" s="300"/>
    </row>
    <row r="95" spans="1:9" ht="49.5" x14ac:dyDescent="0.25">
      <c r="A95" s="311" t="s">
        <v>76</v>
      </c>
      <c r="B95" s="312"/>
      <c r="C95" s="96" t="s">
        <v>125</v>
      </c>
      <c r="D95" s="97">
        <v>0</v>
      </c>
      <c r="E95" s="97">
        <v>1</v>
      </c>
      <c r="F95" s="97">
        <v>1</v>
      </c>
      <c r="G95" s="98"/>
      <c r="H95" s="98"/>
      <c r="I95" s="99"/>
    </row>
    <row r="96" spans="1:9" ht="22.5" customHeight="1" thickBot="1" x14ac:dyDescent="0.3">
      <c r="A96" s="309" t="s">
        <v>79</v>
      </c>
      <c r="B96" s="310"/>
      <c r="C96" s="100"/>
      <c r="D96" s="100"/>
      <c r="E96" s="100"/>
      <c r="F96" s="37"/>
      <c r="G96" s="101"/>
      <c r="H96" s="101"/>
      <c r="I96" s="38"/>
    </row>
    <row r="97" spans="1:9" ht="61.5" customHeight="1" thickBot="1" x14ac:dyDescent="0.3">
      <c r="A97" s="301" t="s">
        <v>91</v>
      </c>
      <c r="B97" s="302"/>
      <c r="C97" s="302"/>
      <c r="D97" s="142"/>
      <c r="E97" s="142"/>
      <c r="F97" s="69"/>
      <c r="G97" s="102" t="e">
        <f>SUM(#REF!)</f>
        <v>#REF!</v>
      </c>
      <c r="H97" s="102" t="e">
        <f>SUM(#REF!)</f>
        <v>#REF!</v>
      </c>
      <c r="I97" s="102" t="e">
        <f>SUM(#REF!)</f>
        <v>#REF!</v>
      </c>
    </row>
    <row r="98" spans="1:9" ht="45" customHeight="1" thickBot="1" x14ac:dyDescent="0.3">
      <c r="A98" s="303" t="s">
        <v>92</v>
      </c>
      <c r="B98" s="304"/>
      <c r="C98" s="103" t="e">
        <f>I97</f>
        <v>#REF!</v>
      </c>
      <c r="D98" s="103"/>
      <c r="E98" s="103"/>
      <c r="F98" s="69"/>
      <c r="G98" s="72"/>
      <c r="H98" s="72"/>
      <c r="I98" s="68"/>
    </row>
    <row r="99" spans="1:9" ht="93" customHeight="1" thickBot="1" x14ac:dyDescent="0.3">
      <c r="A99" s="303" t="s">
        <v>93</v>
      </c>
      <c r="B99" s="304"/>
      <c r="C99" s="136"/>
      <c r="D99" s="136"/>
      <c r="E99" s="136"/>
      <c r="F99" s="69"/>
      <c r="G99" s="72"/>
      <c r="H99" s="72"/>
      <c r="I99" s="68"/>
    </row>
    <row r="100" spans="1:9" x14ac:dyDescent="0.25">
      <c r="A100" s="305" t="s">
        <v>64</v>
      </c>
      <c r="B100" s="306"/>
      <c r="C100" s="306"/>
      <c r="D100" s="306"/>
      <c r="E100" s="306"/>
      <c r="F100" s="306"/>
      <c r="G100" s="307"/>
      <c r="H100" s="307"/>
      <c r="I100" s="308"/>
    </row>
    <row r="101" spans="1:9" ht="17.25" thickBot="1" x14ac:dyDescent="0.3">
      <c r="A101" s="280" t="s">
        <v>206</v>
      </c>
      <c r="B101" s="281"/>
      <c r="C101" s="281"/>
      <c r="D101" s="281"/>
      <c r="E101" s="281"/>
      <c r="F101" s="281"/>
      <c r="G101" s="282"/>
      <c r="H101" s="282"/>
      <c r="I101" s="283"/>
    </row>
    <row r="102" spans="1:9" x14ac:dyDescent="0.25">
      <c r="A102" s="305" t="s">
        <v>65</v>
      </c>
      <c r="B102" s="306"/>
      <c r="C102" s="306"/>
      <c r="D102" s="306"/>
      <c r="E102" s="306"/>
      <c r="F102" s="306"/>
      <c r="G102" s="307"/>
      <c r="H102" s="307"/>
      <c r="I102" s="308"/>
    </row>
    <row r="103" spans="1:9" ht="17.25" thickBot="1" x14ac:dyDescent="0.3">
      <c r="A103" s="280" t="s">
        <v>83</v>
      </c>
      <c r="B103" s="281"/>
      <c r="C103" s="281"/>
      <c r="D103" s="281"/>
      <c r="E103" s="281"/>
      <c r="F103" s="281"/>
      <c r="G103" s="282"/>
      <c r="H103" s="282"/>
      <c r="I103" s="283"/>
    </row>
    <row r="104" spans="1:9" x14ac:dyDescent="0.25">
      <c r="A104" s="653" t="s">
        <v>52</v>
      </c>
      <c r="B104" s="654"/>
      <c r="C104" s="671" t="s">
        <v>22</v>
      </c>
      <c r="D104" s="672"/>
      <c r="E104" s="672"/>
      <c r="F104" s="672"/>
      <c r="G104" s="672"/>
      <c r="H104" s="672"/>
      <c r="I104" s="673"/>
    </row>
    <row r="105" spans="1:9" x14ac:dyDescent="0.25">
      <c r="A105" s="655"/>
      <c r="B105" s="656"/>
      <c r="C105" s="681" t="s">
        <v>72</v>
      </c>
      <c r="D105" s="665"/>
      <c r="E105" s="665"/>
      <c r="F105" s="682"/>
      <c r="G105" s="682"/>
      <c r="H105" s="682"/>
      <c r="I105" s="666"/>
    </row>
    <row r="106" spans="1:9" ht="17.25" thickBot="1" x14ac:dyDescent="0.3">
      <c r="A106" s="657"/>
      <c r="B106" s="658"/>
      <c r="C106" s="667" t="s">
        <v>73</v>
      </c>
      <c r="D106" s="668"/>
      <c r="E106" s="668"/>
      <c r="F106" s="669"/>
      <c r="G106" s="669"/>
      <c r="H106" s="669"/>
      <c r="I106" s="670"/>
    </row>
    <row r="107" spans="1:9" ht="17.25" thickBot="1" x14ac:dyDescent="0.3">
      <c r="A107" s="109" t="s">
        <v>74</v>
      </c>
      <c r="B107" s="46" t="s">
        <v>75</v>
      </c>
      <c r="C107" s="659" t="s">
        <v>208</v>
      </c>
      <c r="D107" s="660"/>
      <c r="E107" s="660"/>
      <c r="F107" s="660"/>
      <c r="G107" s="660"/>
      <c r="H107" s="660"/>
      <c r="I107" s="661"/>
    </row>
    <row r="108" spans="1:9" ht="66.75" thickBot="1" x14ac:dyDescent="0.3">
      <c r="A108" s="662" t="s">
        <v>76</v>
      </c>
      <c r="B108" s="664"/>
      <c r="C108" s="144" t="s">
        <v>77</v>
      </c>
      <c r="D108" s="46">
        <v>3</v>
      </c>
      <c r="E108" s="46">
        <v>3</v>
      </c>
      <c r="F108" s="46">
        <v>3</v>
      </c>
      <c r="G108" s="46"/>
      <c r="H108" s="46"/>
      <c r="I108" s="46"/>
    </row>
    <row r="109" spans="1:9" ht="50.25" thickBot="1" x14ac:dyDescent="0.3">
      <c r="A109" s="659"/>
      <c r="B109" s="661"/>
      <c r="C109" s="144" t="s">
        <v>78</v>
      </c>
      <c r="D109" s="168">
        <v>0</v>
      </c>
      <c r="E109" s="168">
        <v>11780</v>
      </c>
      <c r="F109" s="168">
        <v>11780</v>
      </c>
      <c r="G109" s="46"/>
      <c r="H109" s="46"/>
      <c r="I109" s="46"/>
    </row>
    <row r="110" spans="1:9" ht="17.25" thickBot="1" x14ac:dyDescent="0.3">
      <c r="A110" s="650" t="s">
        <v>79</v>
      </c>
      <c r="B110" s="651"/>
      <c r="C110" s="144"/>
      <c r="D110" s="144"/>
      <c r="E110" s="144"/>
      <c r="F110" s="46"/>
      <c r="G110" s="46"/>
      <c r="H110" s="46"/>
      <c r="I110" s="46"/>
    </row>
    <row r="111" spans="1:9" ht="60.75" customHeight="1" thickBot="1" x14ac:dyDescent="0.3">
      <c r="A111" s="650" t="s">
        <v>80</v>
      </c>
      <c r="B111" s="652"/>
      <c r="C111" s="651"/>
      <c r="D111" s="144"/>
      <c r="E111" s="144"/>
      <c r="F111" s="46"/>
      <c r="G111" s="147" t="e">
        <f>SUM(#REF!)</f>
        <v>#REF!</v>
      </c>
      <c r="H111" s="147" t="e">
        <f>SUM(#REF!)</f>
        <v>#REF!</v>
      </c>
      <c r="I111" s="147" t="e">
        <f>SUM(#REF!)</f>
        <v>#REF!</v>
      </c>
    </row>
    <row r="112" spans="1:9" ht="40.5" customHeight="1" thickBot="1" x14ac:dyDescent="0.3">
      <c r="A112" s="650" t="s">
        <v>81</v>
      </c>
      <c r="B112" s="651"/>
      <c r="C112" s="111" t="e">
        <f>I111</f>
        <v>#REF!</v>
      </c>
      <c r="D112" s="152"/>
      <c r="E112" s="152"/>
      <c r="F112" s="46"/>
      <c r="G112" s="46"/>
      <c r="H112" s="46"/>
      <c r="I112" s="46"/>
    </row>
    <row r="113" spans="1:9" ht="64.5" customHeight="1" thickBot="1" x14ac:dyDescent="0.3">
      <c r="A113" s="650" t="s">
        <v>82</v>
      </c>
      <c r="B113" s="651"/>
      <c r="C113" s="144"/>
      <c r="D113" s="144"/>
      <c r="E113" s="144"/>
      <c r="F113" s="46"/>
      <c r="G113" s="46"/>
      <c r="H113" s="46"/>
      <c r="I113" s="46"/>
    </row>
    <row r="114" spans="1:9" ht="17.25" thickBot="1" x14ac:dyDescent="0.3">
      <c r="A114" s="683" t="s">
        <v>64</v>
      </c>
      <c r="B114" s="684"/>
      <c r="C114" s="684"/>
      <c r="D114" s="684"/>
      <c r="E114" s="684"/>
      <c r="F114" s="684"/>
      <c r="G114" s="684"/>
      <c r="H114" s="684"/>
      <c r="I114" s="685"/>
    </row>
    <row r="115" spans="1:9" ht="17.25" thickBot="1" x14ac:dyDescent="0.3">
      <c r="A115" s="650" t="s">
        <v>207</v>
      </c>
      <c r="B115" s="652"/>
      <c r="C115" s="652"/>
      <c r="D115" s="652"/>
      <c r="E115" s="652"/>
      <c r="F115" s="652"/>
      <c r="G115" s="652"/>
      <c r="H115" s="652"/>
      <c r="I115" s="651"/>
    </row>
    <row r="116" spans="1:9" ht="17.25" thickBot="1" x14ac:dyDescent="0.3">
      <c r="A116" s="683" t="s">
        <v>65</v>
      </c>
      <c r="B116" s="684"/>
      <c r="C116" s="684"/>
      <c r="D116" s="684"/>
      <c r="E116" s="684"/>
      <c r="F116" s="684"/>
      <c r="G116" s="684"/>
      <c r="H116" s="684"/>
      <c r="I116" s="685"/>
    </row>
    <row r="117" spans="1:9" ht="17.25" thickBot="1" x14ac:dyDescent="0.3">
      <c r="A117" s="650" t="s">
        <v>83</v>
      </c>
      <c r="B117" s="652"/>
      <c r="C117" s="652"/>
      <c r="D117" s="652"/>
      <c r="E117" s="652"/>
      <c r="F117" s="652"/>
      <c r="G117" s="652"/>
      <c r="H117" s="652"/>
      <c r="I117" s="651"/>
    </row>
    <row r="118" spans="1:9" x14ac:dyDescent="0.25">
      <c r="A118" s="653" t="s">
        <v>52</v>
      </c>
      <c r="B118" s="654"/>
      <c r="C118" s="671" t="s">
        <v>22</v>
      </c>
      <c r="D118" s="672"/>
      <c r="E118" s="672"/>
      <c r="F118" s="672"/>
      <c r="G118" s="672"/>
      <c r="H118" s="672"/>
      <c r="I118" s="673"/>
    </row>
    <row r="119" spans="1:9" x14ac:dyDescent="0.25">
      <c r="A119" s="655"/>
      <c r="B119" s="656"/>
      <c r="C119" s="681" t="s">
        <v>118</v>
      </c>
      <c r="D119" s="665"/>
      <c r="E119" s="665"/>
      <c r="F119" s="682"/>
      <c r="G119" s="682"/>
      <c r="H119" s="682"/>
      <c r="I119" s="666"/>
    </row>
    <row r="120" spans="1:9" ht="17.25" thickBot="1" x14ac:dyDescent="0.3">
      <c r="A120" s="657"/>
      <c r="B120" s="658"/>
      <c r="C120" s="667" t="s">
        <v>73</v>
      </c>
      <c r="D120" s="668"/>
      <c r="E120" s="668"/>
      <c r="F120" s="669"/>
      <c r="G120" s="669"/>
      <c r="H120" s="669"/>
      <c r="I120" s="670"/>
    </row>
    <row r="121" spans="1:9" ht="17.25" thickBot="1" x14ac:dyDescent="0.3">
      <c r="A121" s="109" t="s">
        <v>110</v>
      </c>
      <c r="B121" s="46" t="s">
        <v>75</v>
      </c>
      <c r="C121" s="659" t="s">
        <v>119</v>
      </c>
      <c r="D121" s="660"/>
      <c r="E121" s="660"/>
      <c r="F121" s="660"/>
      <c r="G121" s="660"/>
      <c r="H121" s="660"/>
      <c r="I121" s="661"/>
    </row>
    <row r="122" spans="1:9" ht="66.75" thickBot="1" x14ac:dyDescent="0.3">
      <c r="A122" s="650" t="s">
        <v>76</v>
      </c>
      <c r="B122" s="651"/>
      <c r="C122" s="144" t="s">
        <v>120</v>
      </c>
      <c r="D122" s="46" t="s">
        <v>318</v>
      </c>
      <c r="E122" s="144"/>
      <c r="F122" s="46"/>
      <c r="G122" s="46"/>
      <c r="H122" s="46"/>
      <c r="I122" s="46"/>
    </row>
    <row r="123" spans="1:9" ht="17.25" thickBot="1" x14ac:dyDescent="0.3">
      <c r="A123" s="650" t="s">
        <v>79</v>
      </c>
      <c r="B123" s="651"/>
      <c r="C123" s="144"/>
      <c r="D123" s="144"/>
      <c r="E123" s="144"/>
      <c r="F123" s="46"/>
      <c r="G123" s="46"/>
      <c r="H123" s="46"/>
      <c r="I123" s="46"/>
    </row>
    <row r="124" spans="1:9" ht="61.5" customHeight="1" thickBot="1" x14ac:dyDescent="0.3">
      <c r="A124" s="650" t="s">
        <v>80</v>
      </c>
      <c r="B124" s="652"/>
      <c r="C124" s="651"/>
      <c r="D124" s="144"/>
      <c r="E124" s="144"/>
      <c r="F124" s="46"/>
      <c r="G124" s="110" t="e">
        <f>SUM(#REF!)</f>
        <v>#REF!</v>
      </c>
      <c r="H124" s="110" t="e">
        <f>SUM(#REF!)</f>
        <v>#REF!</v>
      </c>
      <c r="I124" s="110" t="e">
        <f>SUM(#REF!)</f>
        <v>#REF!</v>
      </c>
    </row>
    <row r="125" spans="1:9" ht="43.5" customHeight="1" thickBot="1" x14ac:dyDescent="0.3">
      <c r="A125" s="650" t="s">
        <v>81</v>
      </c>
      <c r="B125" s="651"/>
      <c r="C125" s="153" t="e">
        <f>I124</f>
        <v>#REF!</v>
      </c>
      <c r="D125" s="153"/>
      <c r="E125" s="153"/>
      <c r="F125" s="46"/>
      <c r="G125" s="46"/>
      <c r="H125" s="46"/>
      <c r="I125" s="46"/>
    </row>
    <row r="126" spans="1:9" ht="95.25" customHeight="1" thickBot="1" x14ac:dyDescent="0.3">
      <c r="A126" s="650" t="s">
        <v>82</v>
      </c>
      <c r="B126" s="651"/>
      <c r="C126" s="144"/>
      <c r="D126" s="144"/>
      <c r="E126" s="144"/>
      <c r="F126" s="46"/>
      <c r="G126" s="46"/>
      <c r="H126" s="46"/>
      <c r="I126" s="46"/>
    </row>
    <row r="127" spans="1:9" x14ac:dyDescent="0.25">
      <c r="A127" s="743" t="s">
        <v>64</v>
      </c>
      <c r="B127" s="744"/>
      <c r="C127" s="744"/>
      <c r="D127" s="744"/>
      <c r="E127" s="744"/>
      <c r="F127" s="744"/>
      <c r="G127" s="744"/>
      <c r="H127" s="744"/>
      <c r="I127" s="745"/>
    </row>
    <row r="128" spans="1:9" ht="17.25" thickBot="1" x14ac:dyDescent="0.3">
      <c r="A128" s="659" t="s">
        <v>205</v>
      </c>
      <c r="B128" s="660"/>
      <c r="C128" s="660"/>
      <c r="D128" s="660"/>
      <c r="E128" s="660"/>
      <c r="F128" s="660"/>
      <c r="G128" s="660"/>
      <c r="H128" s="660"/>
      <c r="I128" s="661"/>
    </row>
    <row r="129" spans="1:9" x14ac:dyDescent="0.25">
      <c r="A129" s="743" t="s">
        <v>65</v>
      </c>
      <c r="B129" s="744"/>
      <c r="C129" s="744"/>
      <c r="D129" s="744"/>
      <c r="E129" s="744"/>
      <c r="F129" s="744"/>
      <c r="G129" s="744"/>
      <c r="H129" s="744"/>
      <c r="I129" s="745"/>
    </row>
    <row r="130" spans="1:9" ht="17.25" thickBot="1" x14ac:dyDescent="0.3">
      <c r="A130" s="659" t="s">
        <v>83</v>
      </c>
      <c r="B130" s="660"/>
      <c r="C130" s="660"/>
      <c r="D130" s="660"/>
      <c r="E130" s="660"/>
      <c r="F130" s="660"/>
      <c r="G130" s="660"/>
      <c r="H130" s="660"/>
      <c r="I130" s="661"/>
    </row>
    <row r="131" spans="1:9" x14ac:dyDescent="0.25">
      <c r="A131" s="317" t="s">
        <v>52</v>
      </c>
      <c r="B131" s="318"/>
      <c r="C131" s="321" t="s">
        <v>22</v>
      </c>
      <c r="D131" s="322"/>
      <c r="E131" s="322"/>
      <c r="F131" s="322"/>
      <c r="G131" s="322"/>
      <c r="H131" s="322"/>
      <c r="I131" s="323"/>
    </row>
    <row r="132" spans="1:9" x14ac:dyDescent="0.25">
      <c r="A132" s="319"/>
      <c r="B132" s="320"/>
      <c r="C132" s="431" t="s">
        <v>86</v>
      </c>
      <c r="D132" s="432"/>
      <c r="E132" s="432"/>
      <c r="F132" s="432"/>
      <c r="G132" s="432"/>
      <c r="H132" s="432"/>
      <c r="I132" s="433"/>
    </row>
    <row r="133" spans="1:9" x14ac:dyDescent="0.25">
      <c r="A133" s="327" t="s">
        <v>87</v>
      </c>
      <c r="B133" s="368" t="s">
        <v>75</v>
      </c>
      <c r="C133" s="451" t="s">
        <v>56</v>
      </c>
      <c r="D133" s="452"/>
      <c r="E133" s="452"/>
      <c r="F133" s="452"/>
      <c r="G133" s="452"/>
      <c r="H133" s="452"/>
      <c r="I133" s="453"/>
    </row>
    <row r="134" spans="1:9" ht="17.25" thickBot="1" x14ac:dyDescent="0.3">
      <c r="A134" s="427"/>
      <c r="B134" s="426"/>
      <c r="C134" s="454" t="s">
        <v>88</v>
      </c>
      <c r="D134" s="455"/>
      <c r="E134" s="455"/>
      <c r="F134" s="455"/>
      <c r="G134" s="455"/>
      <c r="H134" s="455"/>
      <c r="I134" s="456"/>
    </row>
    <row r="135" spans="1:9" ht="66" x14ac:dyDescent="0.25">
      <c r="A135" s="348" t="s">
        <v>76</v>
      </c>
      <c r="B135" s="349"/>
      <c r="C135" s="47" t="s">
        <v>89</v>
      </c>
      <c r="D135" s="78">
        <v>41</v>
      </c>
      <c r="E135" s="78">
        <v>41</v>
      </c>
      <c r="F135" s="78">
        <v>41</v>
      </c>
      <c r="G135" s="49"/>
      <c r="H135" s="49"/>
      <c r="I135" s="50"/>
    </row>
    <row r="136" spans="1:9" ht="116.25" thickBot="1" x14ac:dyDescent="0.3">
      <c r="A136" s="350" t="s">
        <v>79</v>
      </c>
      <c r="B136" s="351"/>
      <c r="C136" s="51" t="s">
        <v>90</v>
      </c>
      <c r="D136" s="51"/>
      <c r="E136" s="51"/>
      <c r="F136" s="52">
        <v>100</v>
      </c>
      <c r="G136" s="53"/>
      <c r="H136" s="53"/>
      <c r="I136" s="54"/>
    </row>
    <row r="137" spans="1:9" ht="58.5" customHeight="1" thickBot="1" x14ac:dyDescent="0.3">
      <c r="A137" s="352" t="s">
        <v>91</v>
      </c>
      <c r="B137" s="353"/>
      <c r="C137" s="353"/>
      <c r="D137" s="55"/>
      <c r="E137" s="55"/>
      <c r="F137" s="56"/>
      <c r="G137" s="57" t="e">
        <f>#REF!</f>
        <v>#REF!</v>
      </c>
      <c r="H137" s="57" t="e">
        <f>#REF!</f>
        <v>#REF!</v>
      </c>
      <c r="I137" s="57" t="e">
        <f>#REF!</f>
        <v>#REF!</v>
      </c>
    </row>
    <row r="138" spans="1:9" ht="61.5" customHeight="1" thickBot="1" x14ac:dyDescent="0.3">
      <c r="A138" s="445" t="s">
        <v>92</v>
      </c>
      <c r="B138" s="446"/>
      <c r="C138" s="57" t="e">
        <f>I137</f>
        <v>#REF!</v>
      </c>
      <c r="D138" s="58"/>
      <c r="E138" s="58"/>
      <c r="F138" s="56"/>
      <c r="G138" s="59"/>
      <c r="H138" s="59"/>
      <c r="I138" s="60"/>
    </row>
    <row r="139" spans="1:9" ht="101.25" customHeight="1" thickBot="1" x14ac:dyDescent="0.3">
      <c r="A139" s="445" t="s">
        <v>93</v>
      </c>
      <c r="B139" s="446"/>
      <c r="C139" s="61"/>
      <c r="D139" s="61"/>
      <c r="E139" s="61"/>
      <c r="F139" s="56"/>
      <c r="G139" s="59"/>
      <c r="H139" s="59"/>
      <c r="I139" s="60"/>
    </row>
    <row r="140" spans="1:9" x14ac:dyDescent="0.25">
      <c r="A140" s="376" t="s">
        <v>64</v>
      </c>
      <c r="B140" s="377"/>
      <c r="C140" s="377"/>
      <c r="D140" s="377"/>
      <c r="E140" s="377"/>
      <c r="F140" s="377"/>
      <c r="G140" s="378"/>
      <c r="H140" s="378"/>
      <c r="I140" s="379"/>
    </row>
    <row r="141" spans="1:9" ht="17.25" thickBot="1" x14ac:dyDescent="0.3">
      <c r="A141" s="344" t="s">
        <v>206</v>
      </c>
      <c r="B141" s="345"/>
      <c r="C141" s="345"/>
      <c r="D141" s="345"/>
      <c r="E141" s="345"/>
      <c r="F141" s="345"/>
      <c r="G141" s="346"/>
      <c r="H141" s="346"/>
      <c r="I141" s="347"/>
    </row>
    <row r="142" spans="1:9" x14ac:dyDescent="0.25">
      <c r="A142" s="376" t="s">
        <v>65</v>
      </c>
      <c r="B142" s="377"/>
      <c r="C142" s="377"/>
      <c r="D142" s="377"/>
      <c r="E142" s="377"/>
      <c r="F142" s="377"/>
      <c r="G142" s="378"/>
      <c r="H142" s="378"/>
      <c r="I142" s="379"/>
    </row>
    <row r="143" spans="1:9" ht="17.25" thickBot="1" x14ac:dyDescent="0.3">
      <c r="A143" s="344" t="s">
        <v>83</v>
      </c>
      <c r="B143" s="345"/>
      <c r="C143" s="345"/>
      <c r="D143" s="345"/>
      <c r="E143" s="345"/>
      <c r="F143" s="345"/>
      <c r="G143" s="346"/>
      <c r="H143" s="346"/>
      <c r="I143" s="347"/>
    </row>
    <row r="144" spans="1:9" x14ac:dyDescent="0.25">
      <c r="A144" s="284" t="s">
        <v>52</v>
      </c>
      <c r="B144" s="285"/>
      <c r="C144" s="314" t="s">
        <v>22</v>
      </c>
      <c r="D144" s="315"/>
      <c r="E144" s="315"/>
      <c r="F144" s="315"/>
      <c r="G144" s="315"/>
      <c r="H144" s="315"/>
      <c r="I144" s="316"/>
    </row>
    <row r="145" spans="1:9" x14ac:dyDescent="0.25">
      <c r="A145" s="286"/>
      <c r="B145" s="287"/>
      <c r="C145" s="646" t="s">
        <v>300</v>
      </c>
      <c r="D145" s="647"/>
      <c r="E145" s="647"/>
      <c r="F145" s="648"/>
      <c r="G145" s="648"/>
      <c r="H145" s="648"/>
      <c r="I145" s="649"/>
    </row>
    <row r="146" spans="1:9" x14ac:dyDescent="0.25">
      <c r="A146" s="294" t="s">
        <v>151</v>
      </c>
      <c r="B146" s="296" t="s">
        <v>96</v>
      </c>
      <c r="C146" s="314" t="s">
        <v>56</v>
      </c>
      <c r="D146" s="315"/>
      <c r="E146" s="315"/>
      <c r="F146" s="315"/>
      <c r="G146" s="315"/>
      <c r="H146" s="315"/>
      <c r="I146" s="316"/>
    </row>
    <row r="147" spans="1:9" ht="33.75" customHeight="1" thickBot="1" x14ac:dyDescent="0.3">
      <c r="A147" s="294"/>
      <c r="B147" s="296"/>
      <c r="C147" s="298" t="s">
        <v>301</v>
      </c>
      <c r="D147" s="299"/>
      <c r="E147" s="299"/>
      <c r="F147" s="299"/>
      <c r="G147" s="299"/>
      <c r="H147" s="299"/>
      <c r="I147" s="300"/>
    </row>
    <row r="148" spans="1:9" ht="50.25" customHeight="1" thickBot="1" x14ac:dyDescent="0.3">
      <c r="A148" s="303" t="s">
        <v>98</v>
      </c>
      <c r="B148" s="304"/>
      <c r="C148" s="65" t="s">
        <v>99</v>
      </c>
      <c r="D148" s="67">
        <v>1</v>
      </c>
      <c r="E148" s="67">
        <v>1</v>
      </c>
      <c r="F148" s="66">
        <v>1</v>
      </c>
      <c r="G148" s="72"/>
      <c r="H148" s="72"/>
      <c r="I148" s="68"/>
    </row>
    <row r="149" spans="1:9" ht="18.75" thickBot="1" x14ac:dyDescent="0.3">
      <c r="A149" s="303" t="s">
        <v>100</v>
      </c>
      <c r="B149" s="304"/>
      <c r="C149" s="65"/>
      <c r="D149" s="69" t="s">
        <v>58</v>
      </c>
      <c r="E149" s="69" t="s">
        <v>58</v>
      </c>
      <c r="F149" s="69" t="s">
        <v>58</v>
      </c>
      <c r="G149" s="1" t="e">
        <f>#REF!</f>
        <v>#REF!</v>
      </c>
      <c r="H149" s="1" t="e">
        <f>#REF!</f>
        <v>#REF!</v>
      </c>
      <c r="I149" s="1" t="e">
        <f>#REF!</f>
        <v>#REF!</v>
      </c>
    </row>
    <row r="150" spans="1:9" ht="17.25" thickBot="1" x14ac:dyDescent="0.3">
      <c r="A150" s="303" t="s">
        <v>101</v>
      </c>
      <c r="B150" s="460"/>
      <c r="C150" s="304"/>
      <c r="D150" s="71"/>
      <c r="E150" s="71"/>
      <c r="F150" s="69"/>
      <c r="G150" s="72"/>
      <c r="H150" s="72"/>
      <c r="I150" s="68"/>
    </row>
    <row r="151" spans="1:9" x14ac:dyDescent="0.25">
      <c r="A151" s="461" t="s">
        <v>102</v>
      </c>
      <c r="B151" s="462"/>
      <c r="C151" s="462"/>
      <c r="D151" s="462"/>
      <c r="E151" s="462"/>
      <c r="F151" s="462"/>
      <c r="G151" s="462"/>
      <c r="H151" s="462"/>
      <c r="I151" s="463"/>
    </row>
    <row r="152" spans="1:9" ht="17.25" thickBot="1" x14ac:dyDescent="0.3">
      <c r="A152" s="457" t="s">
        <v>211</v>
      </c>
      <c r="B152" s="458"/>
      <c r="C152" s="458"/>
      <c r="D152" s="458"/>
      <c r="E152" s="458"/>
      <c r="F152" s="458"/>
      <c r="G152" s="458"/>
      <c r="H152" s="458"/>
      <c r="I152" s="459"/>
    </row>
    <row r="153" spans="1:9" x14ac:dyDescent="0.25">
      <c r="A153" s="305" t="s">
        <v>64</v>
      </c>
      <c r="B153" s="306"/>
      <c r="C153" s="306"/>
      <c r="D153" s="306"/>
      <c r="E153" s="306"/>
      <c r="F153" s="306"/>
      <c r="G153" s="307"/>
      <c r="H153" s="307"/>
      <c r="I153" s="308"/>
    </row>
    <row r="154" spans="1:9" ht="15" customHeight="1" thickBot="1" x14ac:dyDescent="0.3">
      <c r="A154" s="280" t="s">
        <v>104</v>
      </c>
      <c r="B154" s="281"/>
      <c r="C154" s="281"/>
      <c r="D154" s="281"/>
      <c r="E154" s="281"/>
      <c r="F154" s="281"/>
      <c r="G154" s="282"/>
      <c r="H154" s="282"/>
      <c r="I154" s="283"/>
    </row>
    <row r="155" spans="1:9" x14ac:dyDescent="0.25">
      <c r="A155" s="305" t="s">
        <v>65</v>
      </c>
      <c r="B155" s="306"/>
      <c r="C155" s="306"/>
      <c r="D155" s="306"/>
      <c r="E155" s="306"/>
      <c r="F155" s="306"/>
      <c r="G155" s="307"/>
      <c r="H155" s="307"/>
      <c r="I155" s="308"/>
    </row>
    <row r="156" spans="1:9" ht="33.75" customHeight="1" thickBot="1" x14ac:dyDescent="0.3">
      <c r="A156" s="280" t="s">
        <v>105</v>
      </c>
      <c r="B156" s="281"/>
      <c r="C156" s="281"/>
      <c r="D156" s="281"/>
      <c r="E156" s="281"/>
      <c r="F156" s="281"/>
      <c r="G156" s="282"/>
      <c r="H156" s="282"/>
      <c r="I156" s="283"/>
    </row>
    <row r="157" spans="1:9" s="148" customFormat="1" x14ac:dyDescent="0.25">
      <c r="A157" s="305" t="s">
        <v>65</v>
      </c>
      <c r="B157" s="306"/>
      <c r="C157" s="306"/>
      <c r="D157" s="306"/>
      <c r="E157" s="306"/>
      <c r="F157" s="306"/>
      <c r="G157" s="307"/>
      <c r="H157" s="307"/>
      <c r="I157" s="308"/>
    </row>
    <row r="158" spans="1:9" s="148" customFormat="1" ht="17.25" thickBot="1" x14ac:dyDescent="0.3">
      <c r="A158" s="280" t="s">
        <v>83</v>
      </c>
      <c r="B158" s="281"/>
      <c r="C158" s="281"/>
      <c r="D158" s="281"/>
      <c r="E158" s="281"/>
      <c r="F158" s="281"/>
      <c r="G158" s="282"/>
      <c r="H158" s="282"/>
      <c r="I158" s="283"/>
    </row>
    <row r="159" spans="1:9" x14ac:dyDescent="0.3">
      <c r="A159" s="419"/>
      <c r="B159" s="420"/>
      <c r="C159" s="372" t="s">
        <v>121</v>
      </c>
      <c r="D159" s="373"/>
      <c r="E159" s="373"/>
      <c r="F159" s="374"/>
      <c r="G159" s="374"/>
      <c r="H159" s="374"/>
      <c r="I159" s="375"/>
    </row>
    <row r="160" spans="1:9" ht="17.25" thickBot="1" x14ac:dyDescent="0.35">
      <c r="A160" s="421"/>
      <c r="B160" s="422"/>
      <c r="C160" s="328" t="s">
        <v>73</v>
      </c>
      <c r="D160" s="329"/>
      <c r="E160" s="329"/>
      <c r="F160" s="330"/>
      <c r="G160" s="330"/>
      <c r="H160" s="330"/>
      <c r="I160" s="331"/>
    </row>
    <row r="161" spans="1:9" ht="17.25" thickBot="1" x14ac:dyDescent="0.35">
      <c r="A161" s="39" t="s">
        <v>111</v>
      </c>
      <c r="B161" s="40" t="s">
        <v>75</v>
      </c>
      <c r="C161" s="356" t="s">
        <v>121</v>
      </c>
      <c r="D161" s="380"/>
      <c r="E161" s="380"/>
      <c r="F161" s="380"/>
      <c r="G161" s="380"/>
      <c r="H161" s="380"/>
      <c r="I161" s="357"/>
    </row>
    <row r="162" spans="1:9" ht="33.75" thickBot="1" x14ac:dyDescent="0.3">
      <c r="A162" s="650" t="s">
        <v>76</v>
      </c>
      <c r="B162" s="651"/>
      <c r="C162" s="144" t="s">
        <v>122</v>
      </c>
      <c r="D162" s="46">
        <v>0</v>
      </c>
      <c r="E162" s="46">
        <v>4</v>
      </c>
      <c r="F162" s="46">
        <v>6</v>
      </c>
      <c r="G162" s="46"/>
      <c r="H162" s="46"/>
      <c r="I162" s="46"/>
    </row>
    <row r="163" spans="1:9" ht="17.25" thickBot="1" x14ac:dyDescent="0.35">
      <c r="A163" s="339" t="s">
        <v>79</v>
      </c>
      <c r="B163" s="340"/>
      <c r="C163" s="41"/>
      <c r="D163" s="41"/>
      <c r="E163" s="41"/>
      <c r="F163" s="40"/>
      <c r="G163" s="40"/>
      <c r="H163" s="40"/>
      <c r="I163" s="40"/>
    </row>
    <row r="164" spans="1:9" ht="54.75" customHeight="1" thickBot="1" x14ac:dyDescent="0.35">
      <c r="A164" s="339" t="s">
        <v>80</v>
      </c>
      <c r="B164" s="358"/>
      <c r="C164" s="340"/>
      <c r="D164" s="41"/>
      <c r="E164" s="41"/>
      <c r="F164" s="40"/>
      <c r="G164" s="43" t="e">
        <f>#REF!</f>
        <v>#REF!</v>
      </c>
      <c r="H164" s="43" t="e">
        <f>#REF!</f>
        <v>#REF!</v>
      </c>
      <c r="I164" s="43" t="e">
        <f>#REF!</f>
        <v>#REF!</v>
      </c>
    </row>
    <row r="165" spans="1:9" ht="36.75" customHeight="1" thickBot="1" x14ac:dyDescent="0.35">
      <c r="A165" s="339" t="s">
        <v>81</v>
      </c>
      <c r="B165" s="340"/>
      <c r="C165" s="111" t="e">
        <f>I164</f>
        <v>#REF!</v>
      </c>
      <c r="D165" s="44"/>
      <c r="E165" s="44"/>
      <c r="F165" s="40"/>
      <c r="G165" s="40"/>
      <c r="H165" s="40"/>
      <c r="I165" s="40"/>
    </row>
    <row r="166" spans="1:9" ht="88.5" customHeight="1" thickBot="1" x14ac:dyDescent="0.35">
      <c r="A166" s="339" t="s">
        <v>82</v>
      </c>
      <c r="B166" s="340"/>
      <c r="C166" s="41"/>
      <c r="D166" s="41"/>
      <c r="E166" s="41"/>
      <c r="F166" s="40"/>
      <c r="G166" s="40"/>
      <c r="H166" s="40"/>
      <c r="I166" s="40"/>
    </row>
    <row r="167" spans="1:9" x14ac:dyDescent="0.3">
      <c r="A167" s="428" t="s">
        <v>64</v>
      </c>
      <c r="B167" s="429"/>
      <c r="C167" s="429"/>
      <c r="D167" s="429"/>
      <c r="E167" s="429"/>
      <c r="F167" s="429"/>
      <c r="G167" s="429"/>
      <c r="H167" s="429"/>
      <c r="I167" s="430"/>
    </row>
    <row r="168" spans="1:9" ht="17.25" thickBot="1" x14ac:dyDescent="0.35">
      <c r="A168" s="356" t="s">
        <v>347</v>
      </c>
      <c r="B168" s="380"/>
      <c r="C168" s="380"/>
      <c r="D168" s="380"/>
      <c r="E168" s="380"/>
      <c r="F168" s="380"/>
      <c r="G168" s="380"/>
      <c r="H168" s="380"/>
      <c r="I168" s="357"/>
    </row>
    <row r="169" spans="1:9" x14ac:dyDescent="0.3">
      <c r="A169" s="428" t="s">
        <v>65</v>
      </c>
      <c r="B169" s="429"/>
      <c r="C169" s="429"/>
      <c r="D169" s="429"/>
      <c r="E169" s="429"/>
      <c r="F169" s="429"/>
      <c r="G169" s="429"/>
      <c r="H169" s="429"/>
      <c r="I169" s="430"/>
    </row>
    <row r="170" spans="1:9" ht="17.25" thickBot="1" x14ac:dyDescent="0.35">
      <c r="A170" s="356" t="s">
        <v>83</v>
      </c>
      <c r="B170" s="380"/>
      <c r="C170" s="380"/>
      <c r="D170" s="380"/>
      <c r="E170" s="380"/>
      <c r="F170" s="380"/>
      <c r="G170" s="380"/>
      <c r="H170" s="380"/>
      <c r="I170" s="357"/>
    </row>
  </sheetData>
  <mergeCells count="193">
    <mergeCell ref="D9:F9"/>
    <mergeCell ref="G9:I9"/>
    <mergeCell ref="A15:B15"/>
    <mergeCell ref="A16:B16"/>
    <mergeCell ref="A17:C17"/>
    <mergeCell ref="A18:I18"/>
    <mergeCell ref="A1:I1"/>
    <mergeCell ref="A3:I3"/>
    <mergeCell ref="A4:I4"/>
    <mergeCell ref="A6:I6"/>
    <mergeCell ref="A8:C10"/>
    <mergeCell ref="D8:I8"/>
    <mergeCell ref="A19:I19"/>
    <mergeCell ref="A20:I20"/>
    <mergeCell ref="A11:B12"/>
    <mergeCell ref="C11:I11"/>
    <mergeCell ref="C12:I12"/>
    <mergeCell ref="A13:A14"/>
    <mergeCell ref="B13:B14"/>
    <mergeCell ref="C13:I13"/>
    <mergeCell ref="C14:I14"/>
    <mergeCell ref="A28:B28"/>
    <mergeCell ref="A21:I21"/>
    <mergeCell ref="A22:I22"/>
    <mergeCell ref="A23:I23"/>
    <mergeCell ref="A24:B25"/>
    <mergeCell ref="C24:I24"/>
    <mergeCell ref="C25:I25"/>
    <mergeCell ref="A26:A27"/>
    <mergeCell ref="B26:B27"/>
    <mergeCell ref="C26:I26"/>
    <mergeCell ref="C27:I27"/>
    <mergeCell ref="A29:B29"/>
    <mergeCell ref="A30:C30"/>
    <mergeCell ref="A31:I31"/>
    <mergeCell ref="A40:C42"/>
    <mergeCell ref="D40:I40"/>
    <mergeCell ref="D41:F41"/>
    <mergeCell ref="G41:I41"/>
    <mergeCell ref="A34:I34"/>
    <mergeCell ref="A35:I35"/>
    <mergeCell ref="A36:I36"/>
    <mergeCell ref="A32:I32"/>
    <mergeCell ref="A33:I33"/>
    <mergeCell ref="A38:I38"/>
    <mergeCell ref="A43:B44"/>
    <mergeCell ref="C43:I43"/>
    <mergeCell ref="C44:I44"/>
    <mergeCell ref="A45:A46"/>
    <mergeCell ref="B45:B46"/>
    <mergeCell ref="A54:I54"/>
    <mergeCell ref="A55:I55"/>
    <mergeCell ref="C45:I45"/>
    <mergeCell ref="C46:I46"/>
    <mergeCell ref="A47:B47"/>
    <mergeCell ref="A48:I48"/>
    <mergeCell ref="A67:I67"/>
    <mergeCell ref="A91:B92"/>
    <mergeCell ref="C91:I91"/>
    <mergeCell ref="C92:I92"/>
    <mergeCell ref="A63:I63"/>
    <mergeCell ref="A64:I64"/>
    <mergeCell ref="A49:I49"/>
    <mergeCell ref="A50:I50"/>
    <mergeCell ref="A56:I56"/>
    <mergeCell ref="A57:B58"/>
    <mergeCell ref="C57:I57"/>
    <mergeCell ref="C58:I58"/>
    <mergeCell ref="A52:B52"/>
    <mergeCell ref="A53:I53"/>
    <mergeCell ref="A59:A60"/>
    <mergeCell ref="B59:B60"/>
    <mergeCell ref="C59:I59"/>
    <mergeCell ref="C60:I60"/>
    <mergeCell ref="A61:B61"/>
    <mergeCell ref="A62:I62"/>
    <mergeCell ref="A51:B51"/>
    <mergeCell ref="C51:I51"/>
    <mergeCell ref="A65:B65"/>
    <mergeCell ref="C65:I65"/>
    <mergeCell ref="D88:I88"/>
    <mergeCell ref="D89:F89"/>
    <mergeCell ref="G89:I89"/>
    <mergeCell ref="A76:I76"/>
    <mergeCell ref="A70:I70"/>
    <mergeCell ref="A85:I85"/>
    <mergeCell ref="A71:B73"/>
    <mergeCell ref="C71:I71"/>
    <mergeCell ref="C72:I72"/>
    <mergeCell ref="C73:I73"/>
    <mergeCell ref="C74:I74"/>
    <mergeCell ref="A82:I82"/>
    <mergeCell ref="A83:I83"/>
    <mergeCell ref="A78:I78"/>
    <mergeCell ref="A79:B79"/>
    <mergeCell ref="C79:I79"/>
    <mergeCell ref="A80:B80"/>
    <mergeCell ref="A68:I68"/>
    <mergeCell ref="A69:I69"/>
    <mergeCell ref="A75:B75"/>
    <mergeCell ref="A77:I77"/>
    <mergeCell ref="A66:B66"/>
    <mergeCell ref="A81:I81"/>
    <mergeCell ref="A115:I115"/>
    <mergeCell ref="A116:I116"/>
    <mergeCell ref="A117:I117"/>
    <mergeCell ref="A87:I87"/>
    <mergeCell ref="A88:C90"/>
    <mergeCell ref="A103:I103"/>
    <mergeCell ref="A95:B95"/>
    <mergeCell ref="A96:B96"/>
    <mergeCell ref="A97:C97"/>
    <mergeCell ref="B93:B94"/>
    <mergeCell ref="A101:I101"/>
    <mergeCell ref="A102:I102"/>
    <mergeCell ref="A108:B109"/>
    <mergeCell ref="A99:B99"/>
    <mergeCell ref="A100:I100"/>
    <mergeCell ref="A98:B98"/>
    <mergeCell ref="A93:A94"/>
    <mergeCell ref="A110:B110"/>
    <mergeCell ref="C104:I104"/>
    <mergeCell ref="C105:I105"/>
    <mergeCell ref="C106:I106"/>
    <mergeCell ref="C107:I107"/>
    <mergeCell ref="A104:B106"/>
    <mergeCell ref="C121:I121"/>
    <mergeCell ref="A122:B122"/>
    <mergeCell ref="A114:I114"/>
    <mergeCell ref="C118:I118"/>
    <mergeCell ref="C119:I119"/>
    <mergeCell ref="C120:I120"/>
    <mergeCell ref="A136:B136"/>
    <mergeCell ref="A137:C137"/>
    <mergeCell ref="C93:I93"/>
    <mergeCell ref="C94:I94"/>
    <mergeCell ref="A127:I127"/>
    <mergeCell ref="A128:I128"/>
    <mergeCell ref="A131:B132"/>
    <mergeCell ref="C131:I131"/>
    <mergeCell ref="C132:I132"/>
    <mergeCell ref="A133:A134"/>
    <mergeCell ref="A130:I130"/>
    <mergeCell ref="A111:C111"/>
    <mergeCell ref="A112:B112"/>
    <mergeCell ref="A113:B113"/>
    <mergeCell ref="A123:B123"/>
    <mergeCell ref="A118:B120"/>
    <mergeCell ref="A129:I129"/>
    <mergeCell ref="A124:C124"/>
    <mergeCell ref="A125:B125"/>
    <mergeCell ref="A126:B126"/>
    <mergeCell ref="B133:B134"/>
    <mergeCell ref="C133:I133"/>
    <mergeCell ref="C134:I134"/>
    <mergeCell ref="A135:B135"/>
    <mergeCell ref="A138:B138"/>
    <mergeCell ref="A148:B148"/>
    <mergeCell ref="A149:B149"/>
    <mergeCell ref="A141:I141"/>
    <mergeCell ref="A142:I142"/>
    <mergeCell ref="A143:I143"/>
    <mergeCell ref="A144:B145"/>
    <mergeCell ref="C144:I144"/>
    <mergeCell ref="C145:I145"/>
    <mergeCell ref="A146:A147"/>
    <mergeCell ref="A139:B139"/>
    <mergeCell ref="A140:I140"/>
    <mergeCell ref="A156:I156"/>
    <mergeCell ref="A157:I157"/>
    <mergeCell ref="B146:B147"/>
    <mergeCell ref="C146:I146"/>
    <mergeCell ref="C147:I147"/>
    <mergeCell ref="A150:C150"/>
    <mergeCell ref="A151:I151"/>
    <mergeCell ref="A152:I152"/>
    <mergeCell ref="A153:I153"/>
    <mergeCell ref="A154:I154"/>
    <mergeCell ref="A155:I155"/>
    <mergeCell ref="A168:I168"/>
    <mergeCell ref="A158:I158"/>
    <mergeCell ref="A162:B162"/>
    <mergeCell ref="A163:B163"/>
    <mergeCell ref="A164:C164"/>
    <mergeCell ref="A169:I169"/>
    <mergeCell ref="A170:I170"/>
    <mergeCell ref="A165:B165"/>
    <mergeCell ref="A159:B160"/>
    <mergeCell ref="C159:I159"/>
    <mergeCell ref="C160:I160"/>
    <mergeCell ref="C161:I161"/>
    <mergeCell ref="A167:I167"/>
    <mergeCell ref="A166:B166"/>
  </mergeCells>
  <phoneticPr fontId="0" type="noConversion"/>
  <pageMargins left="0.2" right="0.19" top="0.17" bottom="0.17" header="0.31496062992125984" footer="0.2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opLeftCell="A103" workbookViewId="0">
      <selection activeCell="A123" sqref="A123"/>
    </sheetView>
  </sheetViews>
  <sheetFormatPr defaultRowHeight="16.5" x14ac:dyDescent="0.25"/>
  <cols>
    <col min="1" max="1" width="13.140625" style="36" customWidth="1"/>
    <col min="2" max="2" width="16.140625" style="36" customWidth="1"/>
    <col min="3" max="3" width="26.85546875" style="36" customWidth="1"/>
    <col min="4" max="4" width="17.42578125" style="36" customWidth="1"/>
    <col min="5" max="5" width="15.140625" style="36" customWidth="1"/>
    <col min="6" max="6" width="19.140625" style="36" customWidth="1"/>
    <col min="7" max="7" width="10.7109375" style="36" bestFit="1" customWidth="1"/>
    <col min="8" max="9" width="10.5703125" style="36" bestFit="1" customWidth="1"/>
    <col min="10" max="10" width="9.140625" style="36"/>
    <col min="11" max="11" width="9.42578125" style="36" bestFit="1" customWidth="1"/>
    <col min="12" max="16384" width="9.140625" style="36"/>
  </cols>
  <sheetData>
    <row r="1" spans="1:9" x14ac:dyDescent="0.25">
      <c r="A1" s="365" t="s">
        <v>209</v>
      </c>
      <c r="B1" s="365"/>
      <c r="C1" s="365"/>
      <c r="D1" s="365"/>
      <c r="E1" s="365"/>
      <c r="F1" s="365"/>
      <c r="G1" s="365"/>
      <c r="H1" s="365"/>
      <c r="I1" s="365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58.5" customHeight="1" x14ac:dyDescent="0.25">
      <c r="A3" s="367" t="s">
        <v>210</v>
      </c>
      <c r="B3" s="367"/>
      <c r="C3" s="367"/>
      <c r="D3" s="367"/>
      <c r="E3" s="367"/>
      <c r="F3" s="367"/>
      <c r="G3" s="367"/>
      <c r="H3" s="367"/>
      <c r="I3" s="367"/>
    </row>
    <row r="4" spans="1:9" s="17" customFormat="1" ht="34.5" customHeight="1" x14ac:dyDescent="0.25">
      <c r="A4" s="364" t="s">
        <v>47</v>
      </c>
      <c r="B4" s="364"/>
      <c r="C4" s="364"/>
      <c r="D4" s="364"/>
      <c r="E4" s="364"/>
      <c r="F4" s="364"/>
      <c r="G4" s="364"/>
      <c r="H4" s="364"/>
      <c r="I4" s="364"/>
    </row>
    <row r="6" spans="1:9" s="17" customFormat="1" x14ac:dyDescent="0.25">
      <c r="A6" s="364" t="s">
        <v>94</v>
      </c>
      <c r="B6" s="364"/>
      <c r="C6" s="364"/>
      <c r="D6" s="364"/>
      <c r="E6" s="364"/>
      <c r="F6" s="364"/>
      <c r="G6" s="364"/>
      <c r="H6" s="364"/>
      <c r="I6" s="364"/>
    </row>
    <row r="7" spans="1:9" s="17" customFormat="1" ht="17.25" thickBot="1" x14ac:dyDescent="0.3"/>
    <row r="8" spans="1:9" ht="17.25" thickBot="1" x14ac:dyDescent="0.3">
      <c r="A8" s="650" t="s">
        <v>109</v>
      </c>
      <c r="B8" s="652"/>
      <c r="C8" s="652"/>
      <c r="D8" s="652"/>
      <c r="E8" s="652"/>
      <c r="F8" s="652"/>
      <c r="G8" s="652"/>
      <c r="H8" s="652"/>
      <c r="I8" s="651"/>
    </row>
    <row r="9" spans="1:9" x14ac:dyDescent="0.25">
      <c r="A9" s="284" t="s">
        <v>52</v>
      </c>
      <c r="B9" s="285"/>
      <c r="C9" s="288" t="s">
        <v>22</v>
      </c>
      <c r="D9" s="289"/>
      <c r="E9" s="289"/>
      <c r="F9" s="289"/>
      <c r="G9" s="289"/>
      <c r="H9" s="289"/>
      <c r="I9" s="290"/>
    </row>
    <row r="10" spans="1:9" x14ac:dyDescent="0.25">
      <c r="A10" s="286"/>
      <c r="B10" s="287"/>
      <c r="C10" s="291" t="s">
        <v>53</v>
      </c>
      <c r="D10" s="292"/>
      <c r="E10" s="292"/>
      <c r="F10" s="292"/>
      <c r="G10" s="292"/>
      <c r="H10" s="292"/>
      <c r="I10" s="293"/>
    </row>
    <row r="11" spans="1:9" x14ac:dyDescent="0.25">
      <c r="A11" s="294" t="s">
        <v>54</v>
      </c>
      <c r="B11" s="296" t="s">
        <v>55</v>
      </c>
      <c r="C11" s="314" t="s">
        <v>56</v>
      </c>
      <c r="D11" s="315"/>
      <c r="E11" s="315"/>
      <c r="F11" s="315"/>
      <c r="G11" s="315"/>
      <c r="H11" s="315"/>
      <c r="I11" s="316"/>
    </row>
    <row r="12" spans="1:9" ht="37.5" customHeight="1" thickBot="1" x14ac:dyDescent="0.3">
      <c r="A12" s="294"/>
      <c r="B12" s="296"/>
      <c r="C12" s="697" t="s">
        <v>217</v>
      </c>
      <c r="D12" s="698"/>
      <c r="E12" s="698"/>
      <c r="F12" s="698"/>
      <c r="G12" s="698"/>
      <c r="H12" s="698"/>
      <c r="I12" s="699"/>
    </row>
    <row r="13" spans="1:9" ht="17.25" thickBot="1" x14ac:dyDescent="0.3">
      <c r="A13" s="700" t="s">
        <v>57</v>
      </c>
      <c r="B13" s="701"/>
      <c r="C13" s="93"/>
      <c r="D13" s="141" t="s">
        <v>58</v>
      </c>
      <c r="E13" s="141" t="s">
        <v>58</v>
      </c>
      <c r="F13" s="141" t="s">
        <v>58</v>
      </c>
      <c r="G13" s="87" t="e">
        <f>SUM(#REF!,#REF!)</f>
        <v>#REF!</v>
      </c>
      <c r="H13" s="87" t="e">
        <f>SUM(#REF!,#REF!)</f>
        <v>#REF!</v>
      </c>
      <c r="I13" s="87" t="e">
        <f>SUM(#REF!,#REF!)</f>
        <v>#REF!</v>
      </c>
    </row>
    <row r="14" spans="1:9" x14ac:dyDescent="0.25">
      <c r="A14" s="702" t="s">
        <v>59</v>
      </c>
      <c r="B14" s="703"/>
      <c r="C14" s="703"/>
      <c r="D14" s="703"/>
      <c r="E14" s="703"/>
      <c r="F14" s="703"/>
      <c r="G14" s="703"/>
      <c r="H14" s="703"/>
      <c r="I14" s="704"/>
    </row>
    <row r="15" spans="1:9" ht="17.25" thickBot="1" x14ac:dyDescent="0.3">
      <c r="A15" s="457" t="s">
        <v>350</v>
      </c>
      <c r="B15" s="458"/>
      <c r="C15" s="458"/>
      <c r="D15" s="458"/>
      <c r="E15" s="458"/>
      <c r="F15" s="458"/>
      <c r="G15" s="458"/>
      <c r="H15" s="458"/>
      <c r="I15" s="459"/>
    </row>
    <row r="16" spans="1:9" ht="17.25" thickBot="1" x14ac:dyDescent="0.3">
      <c r="A16" s="705" t="s">
        <v>60</v>
      </c>
      <c r="B16" s="706"/>
      <c r="C16" s="706"/>
      <c r="D16" s="706"/>
      <c r="E16" s="706"/>
      <c r="F16" s="706"/>
      <c r="G16" s="706"/>
      <c r="H16" s="706"/>
      <c r="I16" s="707"/>
    </row>
    <row r="17" spans="1:9" ht="73.5" customHeight="1" thickBot="1" x14ac:dyDescent="0.3">
      <c r="A17" s="756" t="s">
        <v>61</v>
      </c>
      <c r="B17" s="757"/>
      <c r="C17" s="758" t="s">
        <v>62</v>
      </c>
      <c r="D17" s="460"/>
      <c r="E17" s="460"/>
      <c r="F17" s="460"/>
      <c r="G17" s="460"/>
      <c r="H17" s="460"/>
      <c r="I17" s="759"/>
    </row>
    <row r="18" spans="1:9" ht="75" customHeight="1" thickBot="1" x14ac:dyDescent="0.3">
      <c r="A18" s="754" t="s">
        <v>63</v>
      </c>
      <c r="B18" s="755"/>
      <c r="C18" s="94"/>
      <c r="D18" s="94"/>
      <c r="E18" s="94"/>
      <c r="F18" s="94"/>
      <c r="G18" s="94"/>
      <c r="H18" s="94"/>
      <c r="I18" s="95"/>
    </row>
    <row r="19" spans="1:9" x14ac:dyDescent="0.25">
      <c r="A19" s="305" t="s">
        <v>64</v>
      </c>
      <c r="B19" s="306"/>
      <c r="C19" s="306"/>
      <c r="D19" s="306"/>
      <c r="E19" s="306"/>
      <c r="F19" s="306"/>
      <c r="G19" s="307"/>
      <c r="H19" s="307"/>
      <c r="I19" s="308"/>
    </row>
    <row r="20" spans="1:9" ht="17.25" thickBot="1" x14ac:dyDescent="0.3">
      <c r="A20" s="280" t="s">
        <v>218</v>
      </c>
      <c r="B20" s="281"/>
      <c r="C20" s="281"/>
      <c r="D20" s="281"/>
      <c r="E20" s="281"/>
      <c r="F20" s="281"/>
      <c r="G20" s="282"/>
      <c r="H20" s="282"/>
      <c r="I20" s="283"/>
    </row>
    <row r="21" spans="1:9" x14ac:dyDescent="0.25">
      <c r="A21" s="305" t="s">
        <v>65</v>
      </c>
      <c r="B21" s="306"/>
      <c r="C21" s="306"/>
      <c r="D21" s="306"/>
      <c r="E21" s="306"/>
      <c r="F21" s="306"/>
      <c r="G21" s="307"/>
      <c r="H21" s="307"/>
      <c r="I21" s="308"/>
    </row>
    <row r="22" spans="1:9" ht="17.25" thickBot="1" x14ac:dyDescent="0.3">
      <c r="A22" s="280" t="s">
        <v>84</v>
      </c>
      <c r="B22" s="281"/>
      <c r="C22" s="281"/>
      <c r="D22" s="281"/>
      <c r="E22" s="281"/>
      <c r="F22" s="281"/>
      <c r="G22" s="282"/>
      <c r="H22" s="282"/>
      <c r="I22" s="283"/>
    </row>
    <row r="24" spans="1:9" x14ac:dyDescent="0.25">
      <c r="A24" s="364" t="s">
        <v>70</v>
      </c>
      <c r="B24" s="364"/>
      <c r="C24" s="364"/>
      <c r="D24" s="364"/>
      <c r="E24" s="364"/>
      <c r="F24" s="364"/>
      <c r="G24" s="364"/>
      <c r="H24" s="364"/>
      <c r="I24" s="364"/>
    </row>
    <row r="26" spans="1:9" x14ac:dyDescent="0.25">
      <c r="A26" s="364" t="s">
        <v>71</v>
      </c>
      <c r="B26" s="364"/>
      <c r="C26" s="364"/>
      <c r="D26" s="364"/>
      <c r="E26" s="364"/>
      <c r="F26" s="364"/>
      <c r="G26" s="364"/>
      <c r="H26" s="364"/>
      <c r="I26" s="364"/>
    </row>
    <row r="27" spans="1:9" ht="17.25" thickBot="1" x14ac:dyDescent="0.3"/>
    <row r="28" spans="1:9" x14ac:dyDescent="0.25">
      <c r="A28" s="411" t="s">
        <v>49</v>
      </c>
      <c r="B28" s="412"/>
      <c r="C28" s="412"/>
      <c r="D28" s="359" t="s">
        <v>25</v>
      </c>
      <c r="E28" s="360"/>
      <c r="F28" s="360"/>
      <c r="G28" s="360"/>
      <c r="H28" s="360"/>
      <c r="I28" s="361"/>
    </row>
    <row r="29" spans="1:9" x14ac:dyDescent="0.25">
      <c r="A29" s="413"/>
      <c r="B29" s="414"/>
      <c r="C29" s="414"/>
      <c r="D29" s="362" t="s">
        <v>50</v>
      </c>
      <c r="E29" s="363"/>
      <c r="F29" s="296"/>
      <c r="G29" s="362" t="s">
        <v>51</v>
      </c>
      <c r="H29" s="363"/>
      <c r="I29" s="296"/>
    </row>
    <row r="30" spans="1:9" ht="33.75" thickBot="1" x14ac:dyDescent="0.3">
      <c r="A30" s="415"/>
      <c r="B30" s="416"/>
      <c r="C30" s="416"/>
      <c r="D30" s="19" t="s">
        <v>15</v>
      </c>
      <c r="E30" s="19" t="s">
        <v>16</v>
      </c>
      <c r="F30" s="37" t="s">
        <v>7</v>
      </c>
      <c r="G30" s="19" t="s">
        <v>15</v>
      </c>
      <c r="H30" s="19" t="s">
        <v>16</v>
      </c>
      <c r="I30" s="37" t="s">
        <v>7</v>
      </c>
    </row>
    <row r="31" spans="1:9" x14ac:dyDescent="0.25">
      <c r="A31" s="284" t="s">
        <v>52</v>
      </c>
      <c r="B31" s="285"/>
      <c r="C31" s="288" t="s">
        <v>22</v>
      </c>
      <c r="D31" s="289"/>
      <c r="E31" s="289"/>
      <c r="F31" s="289"/>
      <c r="G31" s="289"/>
      <c r="H31" s="289"/>
      <c r="I31" s="290"/>
    </row>
    <row r="32" spans="1:9" x14ac:dyDescent="0.25">
      <c r="A32" s="286"/>
      <c r="B32" s="287"/>
      <c r="C32" s="291" t="s">
        <v>212</v>
      </c>
      <c r="D32" s="292"/>
      <c r="E32" s="292"/>
      <c r="F32" s="292"/>
      <c r="G32" s="292"/>
      <c r="H32" s="292"/>
      <c r="I32" s="293"/>
    </row>
    <row r="33" spans="1:9" x14ac:dyDescent="0.25">
      <c r="A33" s="294" t="s">
        <v>74</v>
      </c>
      <c r="B33" s="296" t="s">
        <v>75</v>
      </c>
      <c r="C33" s="314" t="s">
        <v>56</v>
      </c>
      <c r="D33" s="315"/>
      <c r="E33" s="315"/>
      <c r="F33" s="315"/>
      <c r="G33" s="315"/>
      <c r="H33" s="315"/>
      <c r="I33" s="316"/>
    </row>
    <row r="34" spans="1:9" ht="17.25" thickBot="1" x14ac:dyDescent="0.3">
      <c r="A34" s="295"/>
      <c r="B34" s="297"/>
      <c r="C34" s="298" t="s">
        <v>213</v>
      </c>
      <c r="D34" s="299"/>
      <c r="E34" s="299"/>
      <c r="F34" s="299"/>
      <c r="G34" s="299"/>
      <c r="H34" s="299"/>
      <c r="I34" s="300"/>
    </row>
    <row r="35" spans="1:9" ht="50.25" thickBot="1" x14ac:dyDescent="0.3">
      <c r="A35" s="311" t="s">
        <v>76</v>
      </c>
      <c r="B35" s="312"/>
      <c r="C35" s="113" t="s">
        <v>214</v>
      </c>
      <c r="D35" s="87">
        <v>0</v>
      </c>
      <c r="E35" s="87">
        <v>2</v>
      </c>
      <c r="F35" s="87">
        <v>2.8</v>
      </c>
      <c r="G35" s="114"/>
      <c r="H35" s="114"/>
      <c r="I35" s="99"/>
    </row>
    <row r="36" spans="1:9" ht="17.25" thickBot="1" x14ac:dyDescent="0.3">
      <c r="A36" s="309" t="s">
        <v>79</v>
      </c>
      <c r="B36" s="310"/>
      <c r="C36" s="100"/>
      <c r="D36" s="100"/>
      <c r="E36" s="100"/>
      <c r="F36" s="37"/>
      <c r="G36" s="101"/>
      <c r="H36" s="101"/>
      <c r="I36" s="38"/>
    </row>
    <row r="37" spans="1:9" ht="51" customHeight="1" thickBot="1" x14ac:dyDescent="0.3">
      <c r="A37" s="301" t="s">
        <v>91</v>
      </c>
      <c r="B37" s="302"/>
      <c r="C37" s="302"/>
      <c r="D37" s="142"/>
      <c r="E37" s="142"/>
      <c r="F37" s="69"/>
      <c r="G37" s="87" t="e">
        <f>SUM(#REF!)</f>
        <v>#REF!</v>
      </c>
      <c r="H37" s="87" t="e">
        <f>SUM(#REF!)</f>
        <v>#REF!</v>
      </c>
      <c r="I37" s="87" t="e">
        <f>SUM(#REF!)</f>
        <v>#REF!</v>
      </c>
    </row>
    <row r="38" spans="1:9" ht="42.75" customHeight="1" thickBot="1" x14ac:dyDescent="0.3">
      <c r="A38" s="303" t="s">
        <v>92</v>
      </c>
      <c r="B38" s="304"/>
      <c r="C38" s="115" t="e">
        <f>I37</f>
        <v>#REF!</v>
      </c>
      <c r="D38" s="115"/>
      <c r="E38" s="115"/>
      <c r="F38" s="69"/>
      <c r="G38" s="72"/>
      <c r="H38" s="72"/>
      <c r="I38" s="68"/>
    </row>
    <row r="39" spans="1:9" ht="93" customHeight="1" thickBot="1" x14ac:dyDescent="0.3">
      <c r="A39" s="303" t="s">
        <v>93</v>
      </c>
      <c r="B39" s="304"/>
      <c r="C39" s="136"/>
      <c r="D39" s="136"/>
      <c r="E39" s="136"/>
      <c r="F39" s="69"/>
      <c r="G39" s="72"/>
      <c r="H39" s="72"/>
      <c r="I39" s="68"/>
    </row>
    <row r="40" spans="1:9" x14ac:dyDescent="0.25">
      <c r="A40" s="305" t="s">
        <v>64</v>
      </c>
      <c r="B40" s="306"/>
      <c r="C40" s="306"/>
      <c r="D40" s="306"/>
      <c r="E40" s="306"/>
      <c r="F40" s="306"/>
      <c r="G40" s="307"/>
      <c r="H40" s="307"/>
      <c r="I40" s="308"/>
    </row>
    <row r="41" spans="1:9" ht="17.25" customHeight="1" thickBot="1" x14ac:dyDescent="0.3">
      <c r="A41" s="280" t="s">
        <v>215</v>
      </c>
      <c r="B41" s="281"/>
      <c r="C41" s="281"/>
      <c r="D41" s="281"/>
      <c r="E41" s="281"/>
      <c r="F41" s="281"/>
      <c r="G41" s="282"/>
      <c r="H41" s="282"/>
      <c r="I41" s="283"/>
    </row>
    <row r="42" spans="1:9" x14ac:dyDescent="0.25">
      <c r="A42" s="305" t="s">
        <v>65</v>
      </c>
      <c r="B42" s="306"/>
      <c r="C42" s="306"/>
      <c r="D42" s="306"/>
      <c r="E42" s="306"/>
      <c r="F42" s="306"/>
      <c r="G42" s="307"/>
      <c r="H42" s="307"/>
      <c r="I42" s="308"/>
    </row>
    <row r="43" spans="1:9" ht="17.25" thickBot="1" x14ac:dyDescent="0.3">
      <c r="A43" s="280" t="s">
        <v>83</v>
      </c>
      <c r="B43" s="281"/>
      <c r="C43" s="281"/>
      <c r="D43" s="281"/>
      <c r="E43" s="281"/>
      <c r="F43" s="281"/>
      <c r="G43" s="282"/>
      <c r="H43" s="282"/>
      <c r="I43" s="283"/>
    </row>
    <row r="44" spans="1:9" x14ac:dyDescent="0.25">
      <c r="A44" s="317" t="s">
        <v>52</v>
      </c>
      <c r="B44" s="318"/>
      <c r="C44" s="321" t="s">
        <v>22</v>
      </c>
      <c r="D44" s="322"/>
      <c r="E44" s="322"/>
      <c r="F44" s="322"/>
      <c r="G44" s="322"/>
      <c r="H44" s="322"/>
      <c r="I44" s="323"/>
    </row>
    <row r="45" spans="1:9" x14ac:dyDescent="0.25">
      <c r="A45" s="319"/>
      <c r="B45" s="320"/>
      <c r="C45" s="431" t="s">
        <v>86</v>
      </c>
      <c r="D45" s="432"/>
      <c r="E45" s="432"/>
      <c r="F45" s="432"/>
      <c r="G45" s="432"/>
      <c r="H45" s="432"/>
      <c r="I45" s="433"/>
    </row>
    <row r="46" spans="1:9" x14ac:dyDescent="0.25">
      <c r="A46" s="327" t="s">
        <v>111</v>
      </c>
      <c r="B46" s="368" t="s">
        <v>75</v>
      </c>
      <c r="C46" s="451" t="s">
        <v>56</v>
      </c>
      <c r="D46" s="452"/>
      <c r="E46" s="452"/>
      <c r="F46" s="452"/>
      <c r="G46" s="452"/>
      <c r="H46" s="452"/>
      <c r="I46" s="453"/>
    </row>
    <row r="47" spans="1:9" ht="17.25" thickBot="1" x14ac:dyDescent="0.3">
      <c r="A47" s="427"/>
      <c r="B47" s="426"/>
      <c r="C47" s="454" t="s">
        <v>88</v>
      </c>
      <c r="D47" s="455"/>
      <c r="E47" s="455"/>
      <c r="F47" s="455"/>
      <c r="G47" s="455"/>
      <c r="H47" s="455"/>
      <c r="I47" s="456"/>
    </row>
    <row r="48" spans="1:9" ht="66" x14ac:dyDescent="0.25">
      <c r="A48" s="348" t="s">
        <v>76</v>
      </c>
      <c r="B48" s="349"/>
      <c r="C48" s="47" t="s">
        <v>89</v>
      </c>
      <c r="D48" s="47"/>
      <c r="E48" s="47"/>
      <c r="F48" s="48"/>
      <c r="G48" s="49"/>
      <c r="H48" s="49"/>
      <c r="I48" s="50"/>
    </row>
    <row r="49" spans="1:9" ht="83.25" thickBot="1" x14ac:dyDescent="0.3">
      <c r="A49" s="350" t="s">
        <v>79</v>
      </c>
      <c r="B49" s="351"/>
      <c r="C49" s="51" t="s">
        <v>90</v>
      </c>
      <c r="D49" s="158">
        <v>16</v>
      </c>
      <c r="E49" s="51"/>
      <c r="F49" s="52">
        <v>100</v>
      </c>
      <c r="G49" s="53"/>
      <c r="H49" s="53"/>
      <c r="I49" s="54"/>
    </row>
    <row r="50" spans="1:9" ht="53.25" customHeight="1" thickBot="1" x14ac:dyDescent="0.3">
      <c r="A50" s="352" t="s">
        <v>91</v>
      </c>
      <c r="B50" s="353"/>
      <c r="C50" s="353"/>
      <c r="D50" s="55"/>
      <c r="E50" s="55"/>
      <c r="F50" s="56"/>
      <c r="G50" s="57" t="e">
        <f>#REF!</f>
        <v>#REF!</v>
      </c>
      <c r="H50" s="57" t="e">
        <f>#REF!</f>
        <v>#REF!</v>
      </c>
      <c r="I50" s="57" t="e">
        <f>#REF!</f>
        <v>#REF!</v>
      </c>
    </row>
    <row r="51" spans="1:9" ht="44.25" customHeight="1" thickBot="1" x14ac:dyDescent="0.3">
      <c r="A51" s="445" t="s">
        <v>92</v>
      </c>
      <c r="B51" s="446"/>
      <c r="C51" s="57" t="e">
        <f>I50</f>
        <v>#REF!</v>
      </c>
      <c r="D51" s="58"/>
      <c r="E51" s="58"/>
      <c r="F51" s="56"/>
      <c r="G51" s="59"/>
      <c r="H51" s="59"/>
      <c r="I51" s="60"/>
    </row>
    <row r="52" spans="1:9" ht="88.5" customHeight="1" thickBot="1" x14ac:dyDescent="0.3">
      <c r="A52" s="445" t="s">
        <v>93</v>
      </c>
      <c r="B52" s="446"/>
      <c r="C52" s="61"/>
      <c r="D52" s="61"/>
      <c r="E52" s="61"/>
      <c r="F52" s="56"/>
      <c r="G52" s="59"/>
      <c r="H52" s="59"/>
      <c r="I52" s="60"/>
    </row>
    <row r="53" spans="1:9" x14ac:dyDescent="0.25">
      <c r="A53" s="376" t="s">
        <v>64</v>
      </c>
      <c r="B53" s="377"/>
      <c r="C53" s="377"/>
      <c r="D53" s="377"/>
      <c r="E53" s="377"/>
      <c r="F53" s="377"/>
      <c r="G53" s="378"/>
      <c r="H53" s="378"/>
      <c r="I53" s="379"/>
    </row>
    <row r="54" spans="1:9" ht="17.25" thickBot="1" x14ac:dyDescent="0.3">
      <c r="A54" s="344" t="s">
        <v>216</v>
      </c>
      <c r="B54" s="345"/>
      <c r="C54" s="345"/>
      <c r="D54" s="345"/>
      <c r="E54" s="345"/>
      <c r="F54" s="345"/>
      <c r="G54" s="346"/>
      <c r="H54" s="346"/>
      <c r="I54" s="347"/>
    </row>
    <row r="55" spans="1:9" x14ac:dyDescent="0.25">
      <c r="A55" s="376" t="s">
        <v>65</v>
      </c>
      <c r="B55" s="377"/>
      <c r="C55" s="377"/>
      <c r="D55" s="377"/>
      <c r="E55" s="377"/>
      <c r="F55" s="377"/>
      <c r="G55" s="378"/>
      <c r="H55" s="378"/>
      <c r="I55" s="379"/>
    </row>
    <row r="56" spans="1:9" ht="17.25" thickBot="1" x14ac:dyDescent="0.3">
      <c r="A56" s="344" t="s">
        <v>83</v>
      </c>
      <c r="B56" s="345"/>
      <c r="C56" s="345"/>
      <c r="D56" s="345"/>
      <c r="E56" s="345"/>
      <c r="F56" s="345"/>
      <c r="G56" s="346"/>
      <c r="H56" s="346"/>
      <c r="I56" s="347"/>
    </row>
    <row r="57" spans="1:9" x14ac:dyDescent="0.25">
      <c r="A57" s="317" t="s">
        <v>52</v>
      </c>
      <c r="B57" s="318"/>
      <c r="C57" s="321" t="s">
        <v>22</v>
      </c>
      <c r="D57" s="322"/>
      <c r="E57" s="322"/>
      <c r="F57" s="322"/>
      <c r="G57" s="322"/>
      <c r="H57" s="322"/>
      <c r="I57" s="323"/>
    </row>
    <row r="58" spans="1:9" x14ac:dyDescent="0.25">
      <c r="A58" s="319"/>
      <c r="B58" s="320"/>
      <c r="C58" s="431" t="s">
        <v>123</v>
      </c>
      <c r="D58" s="432"/>
      <c r="E58" s="432"/>
      <c r="F58" s="432"/>
      <c r="G58" s="432"/>
      <c r="H58" s="432"/>
      <c r="I58" s="433"/>
    </row>
    <row r="59" spans="1:9" x14ac:dyDescent="0.25">
      <c r="A59" s="327" t="s">
        <v>110</v>
      </c>
      <c r="B59" s="368" t="s">
        <v>75</v>
      </c>
      <c r="C59" s="451" t="s">
        <v>56</v>
      </c>
      <c r="D59" s="452"/>
      <c r="E59" s="452"/>
      <c r="F59" s="452"/>
      <c r="G59" s="452"/>
      <c r="H59" s="452"/>
      <c r="I59" s="453"/>
    </row>
    <row r="60" spans="1:9" ht="17.25" thickBot="1" x14ac:dyDescent="0.3">
      <c r="A60" s="427"/>
      <c r="B60" s="426"/>
      <c r="C60" s="454" t="s">
        <v>124</v>
      </c>
      <c r="D60" s="455"/>
      <c r="E60" s="455"/>
      <c r="F60" s="455"/>
      <c r="G60" s="455"/>
      <c r="H60" s="455"/>
      <c r="I60" s="456"/>
    </row>
    <row r="61" spans="1:9" ht="33" x14ac:dyDescent="0.25">
      <c r="A61" s="348" t="s">
        <v>76</v>
      </c>
      <c r="B61" s="349"/>
      <c r="C61" s="47" t="s">
        <v>125</v>
      </c>
      <c r="D61" s="78">
        <v>0</v>
      </c>
      <c r="E61" s="78">
        <v>1</v>
      </c>
      <c r="F61" s="78">
        <v>1</v>
      </c>
      <c r="G61" s="79"/>
      <c r="H61" s="79"/>
      <c r="I61" s="50"/>
    </row>
    <row r="62" spans="1:9" ht="17.25" thickBot="1" x14ac:dyDescent="0.3">
      <c r="A62" s="350" t="s">
        <v>79</v>
      </c>
      <c r="B62" s="351"/>
      <c r="C62" s="51"/>
      <c r="D62" s="51"/>
      <c r="E62" s="51"/>
      <c r="F62" s="52"/>
      <c r="G62" s="53"/>
      <c r="H62" s="53"/>
      <c r="I62" s="54"/>
    </row>
    <row r="63" spans="1:9" ht="60.75" customHeight="1" thickBot="1" x14ac:dyDescent="0.3">
      <c r="A63" s="352" t="s">
        <v>91</v>
      </c>
      <c r="B63" s="353"/>
      <c r="C63" s="353"/>
      <c r="D63" s="55"/>
      <c r="E63" s="55"/>
      <c r="F63" s="56"/>
      <c r="G63" s="80" t="e">
        <f>SUM(#REF!)</f>
        <v>#REF!</v>
      </c>
      <c r="H63" s="80" t="e">
        <f>SUM(#REF!)</f>
        <v>#REF!</v>
      </c>
      <c r="I63" s="80" t="e">
        <f>SUM(#REF!)</f>
        <v>#REF!</v>
      </c>
    </row>
    <row r="64" spans="1:9" ht="50.25" customHeight="1" thickBot="1" x14ac:dyDescent="0.3">
      <c r="A64" s="445" t="s">
        <v>92</v>
      </c>
      <c r="B64" s="446"/>
      <c r="C64" s="81" t="e">
        <f>I63</f>
        <v>#REF!</v>
      </c>
      <c r="D64" s="81"/>
      <c r="E64" s="81"/>
      <c r="F64" s="56"/>
      <c r="G64" s="59"/>
      <c r="H64" s="59"/>
      <c r="I64" s="60"/>
    </row>
    <row r="65" spans="1:9" ht="98.25" customHeight="1" thickBot="1" x14ac:dyDescent="0.3">
      <c r="A65" s="445" t="s">
        <v>93</v>
      </c>
      <c r="B65" s="446"/>
      <c r="C65" s="61"/>
      <c r="D65" s="61"/>
      <c r="E65" s="61"/>
      <c r="F65" s="56"/>
      <c r="G65" s="59"/>
      <c r="H65" s="59"/>
      <c r="I65" s="60"/>
    </row>
    <row r="66" spans="1:9" x14ac:dyDescent="0.25">
      <c r="A66" s="376" t="s">
        <v>64</v>
      </c>
      <c r="B66" s="377"/>
      <c r="C66" s="377"/>
      <c r="D66" s="377"/>
      <c r="E66" s="377"/>
      <c r="F66" s="377"/>
      <c r="G66" s="378"/>
      <c r="H66" s="378"/>
      <c r="I66" s="379"/>
    </row>
    <row r="67" spans="1:9" ht="17.25" thickBot="1" x14ac:dyDescent="0.3">
      <c r="A67" s="344" t="s">
        <v>216</v>
      </c>
      <c r="B67" s="345"/>
      <c r="C67" s="345"/>
      <c r="D67" s="345"/>
      <c r="E67" s="345"/>
      <c r="F67" s="345"/>
      <c r="G67" s="346"/>
      <c r="H67" s="346"/>
      <c r="I67" s="347"/>
    </row>
    <row r="68" spans="1:9" x14ac:dyDescent="0.25">
      <c r="A68" s="376" t="s">
        <v>65</v>
      </c>
      <c r="B68" s="377"/>
      <c r="C68" s="377"/>
      <c r="D68" s="377"/>
      <c r="E68" s="377"/>
      <c r="F68" s="377"/>
      <c r="G68" s="378"/>
      <c r="H68" s="378"/>
      <c r="I68" s="379"/>
    </row>
    <row r="69" spans="1:9" ht="17.25" thickBot="1" x14ac:dyDescent="0.3">
      <c r="A69" s="344" t="s">
        <v>83</v>
      </c>
      <c r="B69" s="345"/>
      <c r="C69" s="345"/>
      <c r="D69" s="345"/>
      <c r="E69" s="345"/>
      <c r="F69" s="345"/>
      <c r="G69" s="346"/>
      <c r="H69" s="346"/>
      <c r="I69" s="347"/>
    </row>
    <row r="70" spans="1:9" s="148" customFormat="1" x14ac:dyDescent="0.25">
      <c r="A70" s="411" t="s">
        <v>49</v>
      </c>
      <c r="B70" s="412"/>
      <c r="C70" s="412"/>
      <c r="D70" s="359" t="s">
        <v>25</v>
      </c>
      <c r="E70" s="360"/>
      <c r="F70" s="360"/>
      <c r="G70" s="360"/>
      <c r="H70" s="360"/>
      <c r="I70" s="361"/>
    </row>
    <row r="71" spans="1:9" s="148" customFormat="1" x14ac:dyDescent="0.25">
      <c r="A71" s="413"/>
      <c r="B71" s="414"/>
      <c r="C71" s="414"/>
      <c r="D71" s="362" t="s">
        <v>50</v>
      </c>
      <c r="E71" s="363"/>
      <c r="F71" s="296"/>
      <c r="G71" s="362" t="s">
        <v>51</v>
      </c>
      <c r="H71" s="363"/>
      <c r="I71" s="296"/>
    </row>
    <row r="72" spans="1:9" s="148" customFormat="1" ht="33.75" thickBot="1" x14ac:dyDescent="0.3">
      <c r="A72" s="415"/>
      <c r="B72" s="416"/>
      <c r="C72" s="416"/>
      <c r="D72" s="19" t="s">
        <v>15</v>
      </c>
      <c r="E72" s="19" t="s">
        <v>16</v>
      </c>
      <c r="F72" s="37" t="s">
        <v>7</v>
      </c>
      <c r="G72" s="19" t="s">
        <v>15</v>
      </c>
      <c r="H72" s="19" t="s">
        <v>16</v>
      </c>
      <c r="I72" s="38" t="s">
        <v>7</v>
      </c>
    </row>
    <row r="73" spans="1:9" s="148" customFormat="1" x14ac:dyDescent="0.25">
      <c r="A73" s="653" t="s">
        <v>52</v>
      </c>
      <c r="B73" s="654"/>
      <c r="C73" s="671" t="s">
        <v>22</v>
      </c>
      <c r="D73" s="672"/>
      <c r="E73" s="672"/>
      <c r="F73" s="672"/>
      <c r="G73" s="672"/>
      <c r="H73" s="672"/>
      <c r="I73" s="673"/>
    </row>
    <row r="74" spans="1:9" s="148" customFormat="1" x14ac:dyDescent="0.25">
      <c r="A74" s="655"/>
      <c r="B74" s="656"/>
      <c r="C74" s="681" t="s">
        <v>72</v>
      </c>
      <c r="D74" s="665"/>
      <c r="E74" s="665"/>
      <c r="F74" s="682"/>
      <c r="G74" s="682"/>
      <c r="H74" s="682"/>
      <c r="I74" s="666"/>
    </row>
    <row r="75" spans="1:9" s="148" customFormat="1" ht="17.25" thickBot="1" x14ac:dyDescent="0.3">
      <c r="A75" s="657"/>
      <c r="B75" s="658"/>
      <c r="C75" s="667" t="s">
        <v>73</v>
      </c>
      <c r="D75" s="668"/>
      <c r="E75" s="668"/>
      <c r="F75" s="669"/>
      <c r="G75" s="669"/>
      <c r="H75" s="669"/>
      <c r="I75" s="670"/>
    </row>
    <row r="76" spans="1:9" s="148" customFormat="1" ht="38.25" customHeight="1" thickBot="1" x14ac:dyDescent="0.3">
      <c r="A76" s="109" t="s">
        <v>74</v>
      </c>
      <c r="B76" s="46" t="s">
        <v>75</v>
      </c>
      <c r="C76" s="659" t="s">
        <v>303</v>
      </c>
      <c r="D76" s="660"/>
      <c r="E76" s="660"/>
      <c r="F76" s="660"/>
      <c r="G76" s="660"/>
      <c r="H76" s="660"/>
      <c r="I76" s="661"/>
    </row>
    <row r="77" spans="1:9" s="148" customFormat="1" ht="69.75" customHeight="1" thickBot="1" x14ac:dyDescent="0.3">
      <c r="A77" s="662" t="s">
        <v>76</v>
      </c>
      <c r="B77" s="664"/>
      <c r="C77" s="144" t="s">
        <v>77</v>
      </c>
      <c r="D77" s="46">
        <v>1</v>
      </c>
      <c r="E77" s="46">
        <v>1</v>
      </c>
      <c r="F77" s="46">
        <v>1</v>
      </c>
      <c r="G77" s="46"/>
      <c r="H77" s="46"/>
      <c r="I77" s="46"/>
    </row>
    <row r="78" spans="1:9" s="148" customFormat="1" ht="60.75" customHeight="1" thickBot="1" x14ac:dyDescent="0.3">
      <c r="A78" s="659"/>
      <c r="B78" s="661"/>
      <c r="C78" s="144" t="s">
        <v>78</v>
      </c>
      <c r="D78" s="46">
        <v>6000</v>
      </c>
      <c r="E78" s="46">
        <v>6000</v>
      </c>
      <c r="F78" s="46">
        <v>6000</v>
      </c>
      <c r="G78" s="46"/>
      <c r="H78" s="46"/>
      <c r="I78" s="46"/>
    </row>
    <row r="79" spans="1:9" s="148" customFormat="1" ht="17.25" thickBot="1" x14ac:dyDescent="0.3">
      <c r="A79" s="650" t="s">
        <v>79</v>
      </c>
      <c r="B79" s="651"/>
      <c r="C79" s="144"/>
      <c r="D79" s="144"/>
      <c r="E79" s="144"/>
      <c r="F79" s="46"/>
      <c r="G79" s="46"/>
      <c r="H79" s="46"/>
      <c r="I79" s="46"/>
    </row>
    <row r="80" spans="1:9" s="148" customFormat="1" ht="63.75" customHeight="1" thickBot="1" x14ac:dyDescent="0.3">
      <c r="A80" s="650" t="s">
        <v>80</v>
      </c>
      <c r="B80" s="652"/>
      <c r="C80" s="651"/>
      <c r="D80" s="144"/>
      <c r="E80" s="144"/>
      <c r="F80" s="46"/>
      <c r="G80" s="147" t="e">
        <f>SUM(#REF!)</f>
        <v>#REF!</v>
      </c>
      <c r="H80" s="147" t="e">
        <f>SUM(#REF!)</f>
        <v>#REF!</v>
      </c>
      <c r="I80" s="147" t="e">
        <f>SUM(#REF!)</f>
        <v>#REF!</v>
      </c>
    </row>
    <row r="81" spans="1:9" s="148" customFormat="1" ht="36" customHeight="1" thickBot="1" x14ac:dyDescent="0.3">
      <c r="A81" s="650" t="s">
        <v>81</v>
      </c>
      <c r="B81" s="651"/>
      <c r="C81" s="111" t="e">
        <f>I80</f>
        <v>#REF!</v>
      </c>
      <c r="D81" s="152"/>
      <c r="E81" s="152"/>
      <c r="F81" s="46"/>
      <c r="G81" s="46"/>
      <c r="H81" s="46"/>
      <c r="I81" s="46"/>
    </row>
    <row r="82" spans="1:9" s="148" customFormat="1" ht="66" customHeight="1" thickBot="1" x14ac:dyDescent="0.3">
      <c r="A82" s="650" t="s">
        <v>82</v>
      </c>
      <c r="B82" s="651"/>
      <c r="C82" s="144"/>
      <c r="D82" s="144"/>
      <c r="E82" s="144"/>
      <c r="F82" s="46"/>
      <c r="G82" s="46"/>
      <c r="H82" s="46"/>
      <c r="I82" s="46"/>
    </row>
    <row r="83" spans="1:9" s="148" customFormat="1" ht="17.25" thickBot="1" x14ac:dyDescent="0.3">
      <c r="A83" s="683" t="s">
        <v>64</v>
      </c>
      <c r="B83" s="684"/>
      <c r="C83" s="684"/>
      <c r="D83" s="684"/>
      <c r="E83" s="684"/>
      <c r="F83" s="684"/>
      <c r="G83" s="684"/>
      <c r="H83" s="684"/>
      <c r="I83" s="685"/>
    </row>
    <row r="84" spans="1:9" s="148" customFormat="1" ht="17.25" thickBot="1" x14ac:dyDescent="0.3">
      <c r="A84" s="650" t="s">
        <v>302</v>
      </c>
      <c r="B84" s="652"/>
      <c r="C84" s="652"/>
      <c r="D84" s="652"/>
      <c r="E84" s="652"/>
      <c r="F84" s="652"/>
      <c r="G84" s="652"/>
      <c r="H84" s="652"/>
      <c r="I84" s="651"/>
    </row>
    <row r="85" spans="1:9" s="148" customFormat="1" ht="17.25" thickBot="1" x14ac:dyDescent="0.3">
      <c r="A85" s="683" t="s">
        <v>65</v>
      </c>
      <c r="B85" s="684"/>
      <c r="C85" s="684"/>
      <c r="D85" s="684"/>
      <c r="E85" s="684"/>
      <c r="F85" s="684"/>
      <c r="G85" s="684"/>
      <c r="H85" s="684"/>
      <c r="I85" s="685"/>
    </row>
    <row r="86" spans="1:9" s="148" customFormat="1" ht="17.25" thickBot="1" x14ac:dyDescent="0.3">
      <c r="A86" s="650" t="s">
        <v>83</v>
      </c>
      <c r="B86" s="652"/>
      <c r="C86" s="652"/>
      <c r="D86" s="652"/>
      <c r="E86" s="652"/>
      <c r="F86" s="652"/>
      <c r="G86" s="652"/>
      <c r="H86" s="652"/>
      <c r="I86" s="651"/>
    </row>
    <row r="87" spans="1:9" x14ac:dyDescent="0.25">
      <c r="A87" s="284" t="s">
        <v>52</v>
      </c>
      <c r="B87" s="285"/>
      <c r="C87" s="314" t="s">
        <v>22</v>
      </c>
      <c r="D87" s="315"/>
      <c r="E87" s="315"/>
      <c r="F87" s="315"/>
      <c r="G87" s="315"/>
      <c r="H87" s="315"/>
      <c r="I87" s="316"/>
    </row>
    <row r="88" spans="1:9" x14ac:dyDescent="0.25">
      <c r="A88" s="286"/>
      <c r="B88" s="287"/>
      <c r="C88" s="646" t="s">
        <v>305</v>
      </c>
      <c r="D88" s="647"/>
      <c r="E88" s="647"/>
      <c r="F88" s="648"/>
      <c r="G88" s="648"/>
      <c r="H88" s="648"/>
      <c r="I88" s="649"/>
    </row>
    <row r="89" spans="1:9" x14ac:dyDescent="0.25">
      <c r="A89" s="294" t="s">
        <v>151</v>
      </c>
      <c r="B89" s="296" t="s">
        <v>96</v>
      </c>
      <c r="C89" s="314" t="s">
        <v>56</v>
      </c>
      <c r="D89" s="315"/>
      <c r="E89" s="315"/>
      <c r="F89" s="315"/>
      <c r="G89" s="315"/>
      <c r="H89" s="315"/>
      <c r="I89" s="316"/>
    </row>
    <row r="90" spans="1:9" ht="17.25" thickBot="1" x14ac:dyDescent="0.3">
      <c r="A90" s="294"/>
      <c r="B90" s="296"/>
      <c r="C90" s="298" t="s">
        <v>304</v>
      </c>
      <c r="D90" s="299"/>
      <c r="E90" s="299"/>
      <c r="F90" s="299"/>
      <c r="G90" s="299"/>
      <c r="H90" s="299"/>
      <c r="I90" s="300"/>
    </row>
    <row r="91" spans="1:9" ht="33.75" thickBot="1" x14ac:dyDescent="0.3">
      <c r="A91" s="303" t="s">
        <v>98</v>
      </c>
      <c r="B91" s="304"/>
      <c r="C91" s="65" t="s">
        <v>99</v>
      </c>
      <c r="D91" s="67"/>
      <c r="E91" s="67"/>
      <c r="F91" s="66"/>
      <c r="G91" s="72"/>
      <c r="H91" s="72"/>
      <c r="I91" s="68"/>
    </row>
    <row r="92" spans="1:9" ht="18.75" thickBot="1" x14ac:dyDescent="0.3">
      <c r="A92" s="303" t="s">
        <v>100</v>
      </c>
      <c r="B92" s="304"/>
      <c r="C92" s="65"/>
      <c r="D92" s="69" t="s">
        <v>58</v>
      </c>
      <c r="E92" s="69" t="s">
        <v>58</v>
      </c>
      <c r="F92" s="69" t="s">
        <v>58</v>
      </c>
      <c r="G92" s="1" t="e">
        <f>SUM(#REF!)</f>
        <v>#REF!</v>
      </c>
      <c r="H92" s="1" t="e">
        <f>SUM(#REF!)</f>
        <v>#REF!</v>
      </c>
      <c r="I92" s="1" t="e">
        <f>SUM(#REF!)</f>
        <v>#REF!</v>
      </c>
    </row>
    <row r="93" spans="1:9" ht="17.25" thickBot="1" x14ac:dyDescent="0.3">
      <c r="A93" s="303" t="s">
        <v>101</v>
      </c>
      <c r="B93" s="460"/>
      <c r="C93" s="304"/>
      <c r="D93" s="71"/>
      <c r="E93" s="71"/>
      <c r="F93" s="69"/>
      <c r="G93" s="72"/>
      <c r="H93" s="72"/>
      <c r="I93" s="68"/>
    </row>
    <row r="94" spans="1:9" x14ac:dyDescent="0.25">
      <c r="A94" s="461" t="s">
        <v>102</v>
      </c>
      <c r="B94" s="462"/>
      <c r="C94" s="462"/>
      <c r="D94" s="462"/>
      <c r="E94" s="462"/>
      <c r="F94" s="462"/>
      <c r="G94" s="462"/>
      <c r="H94" s="462"/>
      <c r="I94" s="463"/>
    </row>
    <row r="95" spans="1:9" ht="17.25" thickBot="1" x14ac:dyDescent="0.3">
      <c r="A95" s="457" t="s">
        <v>211</v>
      </c>
      <c r="B95" s="458"/>
      <c r="C95" s="458"/>
      <c r="D95" s="458"/>
      <c r="E95" s="458"/>
      <c r="F95" s="458"/>
      <c r="G95" s="458"/>
      <c r="H95" s="458"/>
      <c r="I95" s="459"/>
    </row>
    <row r="96" spans="1:9" x14ac:dyDescent="0.25">
      <c r="A96" s="305" t="s">
        <v>64</v>
      </c>
      <c r="B96" s="306"/>
      <c r="C96" s="306"/>
      <c r="D96" s="306"/>
      <c r="E96" s="306"/>
      <c r="F96" s="306"/>
      <c r="G96" s="307"/>
      <c r="H96" s="307"/>
      <c r="I96" s="308"/>
    </row>
    <row r="97" spans="1:9" ht="15" customHeight="1" thickBot="1" x14ac:dyDescent="0.3">
      <c r="A97" s="280" t="s">
        <v>104</v>
      </c>
      <c r="B97" s="281"/>
      <c r="C97" s="281"/>
      <c r="D97" s="281"/>
      <c r="E97" s="281"/>
      <c r="F97" s="281"/>
      <c r="G97" s="282"/>
      <c r="H97" s="282"/>
      <c r="I97" s="283"/>
    </row>
    <row r="98" spans="1:9" x14ac:dyDescent="0.25">
      <c r="A98" s="305" t="s">
        <v>65</v>
      </c>
      <c r="B98" s="306"/>
      <c r="C98" s="306"/>
      <c r="D98" s="306"/>
      <c r="E98" s="306"/>
      <c r="F98" s="306"/>
      <c r="G98" s="307"/>
      <c r="H98" s="307"/>
      <c r="I98" s="308"/>
    </row>
    <row r="99" spans="1:9" ht="33.75" customHeight="1" thickBot="1" x14ac:dyDescent="0.3">
      <c r="A99" s="280" t="s">
        <v>105</v>
      </c>
      <c r="B99" s="281"/>
      <c r="C99" s="281"/>
      <c r="D99" s="281"/>
      <c r="E99" s="281"/>
      <c r="F99" s="281"/>
      <c r="G99" s="282"/>
      <c r="H99" s="282"/>
      <c r="I99" s="283"/>
    </row>
    <row r="100" spans="1:9" x14ac:dyDescent="0.25">
      <c r="A100" s="284" t="s">
        <v>52</v>
      </c>
      <c r="B100" s="285"/>
      <c r="C100" s="314" t="s">
        <v>22</v>
      </c>
      <c r="D100" s="315"/>
      <c r="E100" s="315"/>
      <c r="F100" s="315"/>
      <c r="G100" s="315"/>
      <c r="H100" s="315"/>
      <c r="I100" s="316"/>
    </row>
    <row r="101" spans="1:9" x14ac:dyDescent="0.3">
      <c r="A101" s="286"/>
      <c r="B101" s="287"/>
      <c r="C101" s="760" t="s">
        <v>341</v>
      </c>
      <c r="D101" s="761"/>
      <c r="E101" s="761"/>
      <c r="F101" s="762"/>
      <c r="G101" s="762"/>
      <c r="H101" s="762"/>
      <c r="I101" s="763"/>
    </row>
    <row r="102" spans="1:9" x14ac:dyDescent="0.25">
      <c r="A102" s="294" t="s">
        <v>151</v>
      </c>
      <c r="B102" s="296" t="s">
        <v>96</v>
      </c>
      <c r="C102" s="314" t="s">
        <v>56</v>
      </c>
      <c r="D102" s="315"/>
      <c r="E102" s="315"/>
      <c r="F102" s="315"/>
      <c r="G102" s="315"/>
      <c r="H102" s="315"/>
      <c r="I102" s="316"/>
    </row>
    <row r="103" spans="1:9" ht="33.75" customHeight="1" thickBot="1" x14ac:dyDescent="0.3">
      <c r="A103" s="294"/>
      <c r="B103" s="296"/>
      <c r="C103" s="298" t="s">
        <v>343</v>
      </c>
      <c r="D103" s="299"/>
      <c r="E103" s="299"/>
      <c r="F103" s="299"/>
      <c r="G103" s="299"/>
      <c r="H103" s="299"/>
      <c r="I103" s="300"/>
    </row>
    <row r="104" spans="1:9" ht="39" customHeight="1" thickBot="1" x14ac:dyDescent="0.3">
      <c r="A104" s="303" t="s">
        <v>98</v>
      </c>
      <c r="B104" s="304"/>
      <c r="C104" s="65" t="s">
        <v>344</v>
      </c>
      <c r="D104" s="67">
        <v>0</v>
      </c>
      <c r="E104" s="67">
        <v>0</v>
      </c>
      <c r="F104" s="66">
        <v>80</v>
      </c>
      <c r="G104" s="72"/>
      <c r="H104" s="72"/>
      <c r="I104" s="68"/>
    </row>
    <row r="105" spans="1:9" ht="17.25" thickBot="1" x14ac:dyDescent="0.3">
      <c r="A105" s="303" t="s">
        <v>100</v>
      </c>
      <c r="B105" s="304"/>
      <c r="C105" s="65"/>
      <c r="D105" s="69" t="s">
        <v>58</v>
      </c>
      <c r="E105" s="69" t="s">
        <v>58</v>
      </c>
      <c r="F105" s="69" t="s">
        <v>58</v>
      </c>
      <c r="G105" s="181" t="e">
        <f>#REF!</f>
        <v>#REF!</v>
      </c>
      <c r="H105" s="181" t="e">
        <f>#REF!</f>
        <v>#REF!</v>
      </c>
      <c r="I105" s="181" t="e">
        <f>#REF!</f>
        <v>#REF!</v>
      </c>
    </row>
    <row r="106" spans="1:9" ht="17.25" thickBot="1" x14ac:dyDescent="0.3">
      <c r="A106" s="303" t="s">
        <v>101</v>
      </c>
      <c r="B106" s="460"/>
      <c r="C106" s="304"/>
      <c r="D106" s="71"/>
      <c r="E106" s="71"/>
      <c r="F106" s="69"/>
      <c r="G106" s="72"/>
      <c r="H106" s="72"/>
      <c r="I106" s="68"/>
    </row>
    <row r="107" spans="1:9" x14ac:dyDescent="0.25">
      <c r="A107" s="461" t="s">
        <v>102</v>
      </c>
      <c r="B107" s="462"/>
      <c r="C107" s="462"/>
      <c r="D107" s="462"/>
      <c r="E107" s="462"/>
      <c r="F107" s="462"/>
      <c r="G107" s="462"/>
      <c r="H107" s="462"/>
      <c r="I107" s="463"/>
    </row>
    <row r="108" spans="1:9" ht="17.25" thickBot="1" x14ac:dyDescent="0.3">
      <c r="A108" s="457" t="s">
        <v>276</v>
      </c>
      <c r="B108" s="458"/>
      <c r="C108" s="458"/>
      <c r="D108" s="458"/>
      <c r="E108" s="458"/>
      <c r="F108" s="458"/>
      <c r="G108" s="458"/>
      <c r="H108" s="458"/>
      <c r="I108" s="459"/>
    </row>
    <row r="109" spans="1:9" x14ac:dyDescent="0.25">
      <c r="A109" s="305" t="s">
        <v>64</v>
      </c>
      <c r="B109" s="306"/>
      <c r="C109" s="306"/>
      <c r="D109" s="306"/>
      <c r="E109" s="306"/>
      <c r="F109" s="306"/>
      <c r="G109" s="307"/>
      <c r="H109" s="307"/>
      <c r="I109" s="308"/>
    </row>
    <row r="110" spans="1:9" ht="15" customHeight="1" thickBot="1" x14ac:dyDescent="0.3">
      <c r="A110" s="280" t="s">
        <v>104</v>
      </c>
      <c r="B110" s="281"/>
      <c r="C110" s="281"/>
      <c r="D110" s="281"/>
      <c r="E110" s="281"/>
      <c r="F110" s="281"/>
      <c r="G110" s="282"/>
      <c r="H110" s="282"/>
      <c r="I110" s="283"/>
    </row>
    <row r="111" spans="1:9" x14ac:dyDescent="0.25">
      <c r="A111" s="305" t="s">
        <v>65</v>
      </c>
      <c r="B111" s="306"/>
      <c r="C111" s="306"/>
      <c r="D111" s="306"/>
      <c r="E111" s="306"/>
      <c r="F111" s="306"/>
      <c r="G111" s="307"/>
      <c r="H111" s="307"/>
      <c r="I111" s="308"/>
    </row>
    <row r="112" spans="1:9" ht="33.75" customHeight="1" thickBot="1" x14ac:dyDescent="0.3">
      <c r="A112" s="280" t="s">
        <v>105</v>
      </c>
      <c r="B112" s="281"/>
      <c r="C112" s="281"/>
      <c r="D112" s="281"/>
      <c r="E112" s="281"/>
      <c r="F112" s="281"/>
      <c r="G112" s="282"/>
      <c r="H112" s="282"/>
      <c r="I112" s="283"/>
    </row>
    <row r="113" spans="1:9" x14ac:dyDescent="0.25">
      <c r="A113" s="148"/>
      <c r="B113" s="148"/>
      <c r="C113" s="148"/>
      <c r="D113" s="148"/>
      <c r="E113" s="148"/>
      <c r="F113" s="148"/>
      <c r="G113" s="148"/>
      <c r="H113" s="148"/>
      <c r="I113" s="148"/>
    </row>
    <row r="114" spans="1:9" x14ac:dyDescent="0.25">
      <c r="A114" s="148"/>
      <c r="B114" s="148"/>
      <c r="C114" s="148"/>
      <c r="D114" s="148"/>
      <c r="E114" s="148"/>
      <c r="F114" s="148"/>
      <c r="G114" s="148"/>
      <c r="H114" s="148"/>
      <c r="I114" s="157"/>
    </row>
  </sheetData>
  <mergeCells count="127">
    <mergeCell ref="A36:B36"/>
    <mergeCell ref="A17:B17"/>
    <mergeCell ref="A44:B45"/>
    <mergeCell ref="A40:I40"/>
    <mergeCell ref="A31:B32"/>
    <mergeCell ref="C31:I31"/>
    <mergeCell ref="C32:I32"/>
    <mergeCell ref="A33:A34"/>
    <mergeCell ref="C44:I44"/>
    <mergeCell ref="C45:I45"/>
    <mergeCell ref="A35:B35"/>
    <mergeCell ref="B33:B34"/>
    <mergeCell ref="C33:I33"/>
    <mergeCell ref="C34:I34"/>
    <mergeCell ref="A43:I43"/>
    <mergeCell ref="A41:I41"/>
    <mergeCell ref="A37:C37"/>
    <mergeCell ref="A38:B38"/>
    <mergeCell ref="A39:B39"/>
    <mergeCell ref="A42:I42"/>
    <mergeCell ref="A24:I24"/>
    <mergeCell ref="A26:I26"/>
    <mergeCell ref="A28:C30"/>
    <mergeCell ref="D28:I28"/>
    <mergeCell ref="D29:F29"/>
    <mergeCell ref="G29:I29"/>
    <mergeCell ref="A13:B13"/>
    <mergeCell ref="A21:I21"/>
    <mergeCell ref="A22:I22"/>
    <mergeCell ref="C17:I17"/>
    <mergeCell ref="A18:B18"/>
    <mergeCell ref="A19:I19"/>
    <mergeCell ref="A20:I20"/>
    <mergeCell ref="A1:I1"/>
    <mergeCell ref="A3:I3"/>
    <mergeCell ref="A4:I4"/>
    <mergeCell ref="A6:I6"/>
    <mergeCell ref="A14:I14"/>
    <mergeCell ref="A15:I15"/>
    <mergeCell ref="A16:I16"/>
    <mergeCell ref="C10:I10"/>
    <mergeCell ref="A11:A12"/>
    <mergeCell ref="B11:B12"/>
    <mergeCell ref="C11:I11"/>
    <mergeCell ref="C12:I12"/>
    <mergeCell ref="A9:B10"/>
    <mergeCell ref="C9:I9"/>
    <mergeCell ref="A8:I8"/>
    <mergeCell ref="A61:B61"/>
    <mergeCell ref="A62:B62"/>
    <mergeCell ref="A63:C63"/>
    <mergeCell ref="A52:B52"/>
    <mergeCell ref="A46:A47"/>
    <mergeCell ref="B46:B47"/>
    <mergeCell ref="A57:B58"/>
    <mergeCell ref="A53:I53"/>
    <mergeCell ref="A54:I54"/>
    <mergeCell ref="A55:I55"/>
    <mergeCell ref="C57:I57"/>
    <mergeCell ref="C58:I58"/>
    <mergeCell ref="A59:A60"/>
    <mergeCell ref="C47:I47"/>
    <mergeCell ref="A48:B48"/>
    <mergeCell ref="A49:B49"/>
    <mergeCell ref="A56:I56"/>
    <mergeCell ref="A50:C50"/>
    <mergeCell ref="A51:B51"/>
    <mergeCell ref="B59:B60"/>
    <mergeCell ref="C59:I59"/>
    <mergeCell ref="C60:I60"/>
    <mergeCell ref="C46:I46"/>
    <mergeCell ref="A64:B64"/>
    <mergeCell ref="A65:B65"/>
    <mergeCell ref="A66:I66"/>
    <mergeCell ref="A68:I68"/>
    <mergeCell ref="C73:I73"/>
    <mergeCell ref="A81:B81"/>
    <mergeCell ref="C74:I74"/>
    <mergeCell ref="C75:I75"/>
    <mergeCell ref="A69:I69"/>
    <mergeCell ref="A73:B75"/>
    <mergeCell ref="A77:B78"/>
    <mergeCell ref="A79:B79"/>
    <mergeCell ref="A67:I67"/>
    <mergeCell ref="C76:I76"/>
    <mergeCell ref="A70:C72"/>
    <mergeCell ref="D70:I70"/>
    <mergeCell ref="D71:F71"/>
    <mergeCell ref="G71:I71"/>
    <mergeCell ref="A80:C80"/>
    <mergeCell ref="A89:A90"/>
    <mergeCell ref="B89:B90"/>
    <mergeCell ref="C89:I89"/>
    <mergeCell ref="C90:I90"/>
    <mergeCell ref="A91:B91"/>
    <mergeCell ref="A82:B82"/>
    <mergeCell ref="A97:I97"/>
    <mergeCell ref="A98:I98"/>
    <mergeCell ref="A86:I86"/>
    <mergeCell ref="A87:B88"/>
    <mergeCell ref="C87:I87"/>
    <mergeCell ref="C88:I88"/>
    <mergeCell ref="A85:I85"/>
    <mergeCell ref="A83:I83"/>
    <mergeCell ref="A84:I84"/>
    <mergeCell ref="A99:I99"/>
    <mergeCell ref="A92:B92"/>
    <mergeCell ref="A93:C93"/>
    <mergeCell ref="A94:I94"/>
    <mergeCell ref="A95:I95"/>
    <mergeCell ref="C102:I102"/>
    <mergeCell ref="C103:I103"/>
    <mergeCell ref="A106:C106"/>
    <mergeCell ref="A107:I107"/>
    <mergeCell ref="A96:I96"/>
    <mergeCell ref="A108:I108"/>
    <mergeCell ref="A109:I109"/>
    <mergeCell ref="A104:B104"/>
    <mergeCell ref="A105:B105"/>
    <mergeCell ref="A110:I110"/>
    <mergeCell ref="A111:I111"/>
    <mergeCell ref="A112:I112"/>
    <mergeCell ref="A100:B101"/>
    <mergeCell ref="C100:I100"/>
    <mergeCell ref="C101:I101"/>
    <mergeCell ref="A102:A103"/>
    <mergeCell ref="B102:B103"/>
  </mergeCells>
  <phoneticPr fontId="0" type="noConversion"/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opLeftCell="A124" workbookViewId="0">
      <selection activeCell="G129" sqref="G1:G65536"/>
    </sheetView>
  </sheetViews>
  <sheetFormatPr defaultRowHeight="15" x14ac:dyDescent="0.25"/>
  <cols>
    <col min="1" max="1" width="23" style="148" customWidth="1"/>
    <col min="2" max="2" width="20" style="148" customWidth="1"/>
    <col min="3" max="3" width="27.85546875" style="148" customWidth="1"/>
    <col min="4" max="4" width="12.7109375" style="148" customWidth="1"/>
    <col min="5" max="5" width="15.140625" style="148" customWidth="1"/>
    <col min="6" max="6" width="9.140625" style="148"/>
    <col min="7" max="7" width="13.7109375" style="148" customWidth="1"/>
    <col min="8" max="8" width="10.42578125" style="148" bestFit="1" customWidth="1"/>
    <col min="9" max="9" width="10.5703125" style="148" bestFit="1" customWidth="1"/>
    <col min="10" max="16384" width="9.140625" style="148"/>
  </cols>
  <sheetData>
    <row r="1" spans="1:9" ht="16.5" x14ac:dyDescent="0.25">
      <c r="A1" s="507" t="s">
        <v>219</v>
      </c>
      <c r="B1" s="507"/>
      <c r="C1" s="507"/>
      <c r="D1" s="507"/>
      <c r="E1" s="507"/>
      <c r="F1" s="507"/>
      <c r="G1" s="507"/>
      <c r="H1" s="507"/>
      <c r="I1" s="507"/>
    </row>
    <row r="2" spans="1:9" ht="16.5" x14ac:dyDescent="0.25">
      <c r="A2" s="146"/>
      <c r="B2" s="146"/>
      <c r="C2" s="146"/>
      <c r="D2" s="146"/>
      <c r="E2" s="146"/>
      <c r="F2" s="116"/>
      <c r="G2" s="116"/>
      <c r="H2" s="116"/>
      <c r="I2" s="116"/>
    </row>
    <row r="3" spans="1:9" ht="57.75" customHeight="1" x14ac:dyDescent="0.25">
      <c r="A3" s="565" t="s">
        <v>220</v>
      </c>
      <c r="B3" s="565"/>
      <c r="C3" s="565"/>
      <c r="D3" s="565"/>
      <c r="E3" s="565"/>
      <c r="F3" s="565"/>
      <c r="G3" s="565"/>
      <c r="H3" s="565"/>
      <c r="I3" s="565"/>
    </row>
    <row r="4" spans="1:9" ht="48.75" customHeight="1" x14ac:dyDescent="0.25">
      <c r="A4" s="364" t="s">
        <v>47</v>
      </c>
      <c r="B4" s="364"/>
      <c r="C4" s="364"/>
      <c r="D4" s="364"/>
      <c r="E4" s="364"/>
      <c r="F4" s="364"/>
      <c r="G4" s="364"/>
      <c r="H4" s="364"/>
      <c r="I4" s="364"/>
    </row>
    <row r="5" spans="1:9" ht="16.5" x14ac:dyDescent="0.25">
      <c r="A5" s="400" t="s">
        <v>48</v>
      </c>
      <c r="B5" s="400"/>
      <c r="C5" s="400"/>
      <c r="D5" s="400"/>
      <c r="E5" s="400"/>
      <c r="F5" s="400"/>
      <c r="G5" s="400"/>
      <c r="H5" s="400"/>
      <c r="I5" s="400"/>
    </row>
    <row r="6" spans="1:9" ht="17.25" thickBot="1" x14ac:dyDescent="0.3">
      <c r="A6" s="18"/>
      <c r="B6" s="18"/>
      <c r="C6" s="18"/>
      <c r="D6" s="18"/>
      <c r="E6" s="18"/>
      <c r="F6" s="18"/>
      <c r="G6" s="18"/>
      <c r="H6" s="18"/>
      <c r="I6" s="18"/>
    </row>
    <row r="7" spans="1:9" ht="31.5" customHeight="1" x14ac:dyDescent="0.25">
      <c r="A7" s="401" t="s">
        <v>49</v>
      </c>
      <c r="B7" s="402"/>
      <c r="C7" s="403"/>
      <c r="D7" s="410" t="s">
        <v>25</v>
      </c>
      <c r="E7" s="410"/>
      <c r="F7" s="410"/>
      <c r="G7" s="410"/>
      <c r="H7" s="410"/>
      <c r="I7" s="410"/>
    </row>
    <row r="8" spans="1:9" ht="16.5" x14ac:dyDescent="0.25">
      <c r="A8" s="404"/>
      <c r="B8" s="405"/>
      <c r="C8" s="406"/>
      <c r="D8" s="313" t="s">
        <v>50</v>
      </c>
      <c r="E8" s="313"/>
      <c r="F8" s="313"/>
      <c r="G8" s="313" t="s">
        <v>51</v>
      </c>
      <c r="H8" s="313"/>
      <c r="I8" s="313"/>
    </row>
    <row r="9" spans="1:9" ht="33.75" thickBot="1" x14ac:dyDescent="0.3">
      <c r="A9" s="407"/>
      <c r="B9" s="408"/>
      <c r="C9" s="409"/>
      <c r="D9" s="19" t="s">
        <v>15</v>
      </c>
      <c r="E9" s="19" t="s">
        <v>16</v>
      </c>
      <c r="F9" s="20" t="s">
        <v>7</v>
      </c>
      <c r="G9" s="19" t="s">
        <v>15</v>
      </c>
      <c r="H9" s="19" t="s">
        <v>16</v>
      </c>
      <c r="I9" s="21" t="s">
        <v>7</v>
      </c>
    </row>
    <row r="10" spans="1:9" ht="16.5" x14ac:dyDescent="0.25">
      <c r="A10" s="317" t="s">
        <v>52</v>
      </c>
      <c r="B10" s="318"/>
      <c r="C10" s="321" t="s">
        <v>22</v>
      </c>
      <c r="D10" s="322"/>
      <c r="E10" s="322"/>
      <c r="F10" s="322"/>
      <c r="G10" s="322"/>
      <c r="H10" s="322"/>
      <c r="I10" s="323"/>
    </row>
    <row r="11" spans="1:9" ht="16.5" x14ac:dyDescent="0.25">
      <c r="A11" s="319"/>
      <c r="B11" s="320"/>
      <c r="C11" s="431" t="s">
        <v>53</v>
      </c>
      <c r="D11" s="432"/>
      <c r="E11" s="432"/>
      <c r="F11" s="432"/>
      <c r="G11" s="432"/>
      <c r="H11" s="432"/>
      <c r="I11" s="433"/>
    </row>
    <row r="12" spans="1:9" ht="16.5" x14ac:dyDescent="0.25">
      <c r="A12" s="327" t="s">
        <v>54</v>
      </c>
      <c r="B12" s="368" t="s">
        <v>55</v>
      </c>
      <c r="C12" s="22" t="s">
        <v>56</v>
      </c>
      <c r="D12" s="23"/>
      <c r="E12" s="23"/>
      <c r="F12" s="24"/>
      <c r="G12" s="24"/>
      <c r="H12" s="24"/>
      <c r="I12" s="25"/>
    </row>
    <row r="13" spans="1:9" ht="42" customHeight="1" x14ac:dyDescent="0.25">
      <c r="A13" s="327"/>
      <c r="B13" s="368"/>
      <c r="C13" s="369" t="s">
        <v>328</v>
      </c>
      <c r="D13" s="370"/>
      <c r="E13" s="370"/>
      <c r="F13" s="370"/>
      <c r="G13" s="370"/>
      <c r="H13" s="370"/>
      <c r="I13" s="371"/>
    </row>
    <row r="14" spans="1:9" ht="17.25" thickBot="1" x14ac:dyDescent="0.3">
      <c r="A14" s="391" t="s">
        <v>57</v>
      </c>
      <c r="B14" s="392"/>
      <c r="C14" s="26"/>
      <c r="D14" s="27" t="s">
        <v>58</v>
      </c>
      <c r="E14" s="27" t="s">
        <v>58</v>
      </c>
      <c r="F14" s="27" t="s">
        <v>58</v>
      </c>
      <c r="G14" s="28" t="e">
        <f>SUM(#REF!)</f>
        <v>#REF!</v>
      </c>
      <c r="H14" s="28" t="e">
        <f>SUM(#REF!)</f>
        <v>#REF!</v>
      </c>
      <c r="I14" s="28" t="e">
        <f>SUM(#REF!)</f>
        <v>#REF!</v>
      </c>
    </row>
    <row r="15" spans="1:9" ht="16.5" x14ac:dyDescent="0.25">
      <c r="A15" s="393" t="s">
        <v>59</v>
      </c>
      <c r="B15" s="394"/>
      <c r="C15" s="394"/>
      <c r="D15" s="394"/>
      <c r="E15" s="394"/>
      <c r="F15" s="394"/>
      <c r="G15" s="394"/>
      <c r="H15" s="395"/>
      <c r="I15" s="396"/>
    </row>
    <row r="16" spans="1:9" ht="17.25" thickBot="1" x14ac:dyDescent="0.3">
      <c r="A16" s="397" t="s">
        <v>329</v>
      </c>
      <c r="B16" s="398"/>
      <c r="C16" s="398"/>
      <c r="D16" s="398"/>
      <c r="E16" s="398"/>
      <c r="F16" s="398"/>
      <c r="G16" s="398"/>
      <c r="H16" s="398"/>
      <c r="I16" s="399"/>
    </row>
    <row r="17" spans="1:9" ht="17.25" thickBot="1" x14ac:dyDescent="0.3">
      <c r="A17" s="381" t="s">
        <v>60</v>
      </c>
      <c r="B17" s="382"/>
      <c r="C17" s="382"/>
      <c r="D17" s="382"/>
      <c r="E17" s="382"/>
      <c r="F17" s="382"/>
      <c r="G17" s="382"/>
      <c r="H17" s="382"/>
      <c r="I17" s="383"/>
    </row>
    <row r="18" spans="1:9" ht="56.25" customHeight="1" thickBot="1" x14ac:dyDescent="0.3">
      <c r="A18" s="384" t="s">
        <v>61</v>
      </c>
      <c r="B18" s="385"/>
      <c r="C18" s="386" t="s">
        <v>62</v>
      </c>
      <c r="D18" s="387"/>
      <c r="E18" s="387"/>
      <c r="F18" s="387"/>
      <c r="G18" s="387"/>
      <c r="H18" s="387"/>
      <c r="I18" s="388"/>
    </row>
    <row r="19" spans="1:9" ht="33.75" customHeight="1" thickBot="1" x14ac:dyDescent="0.3">
      <c r="A19" s="389" t="s">
        <v>63</v>
      </c>
      <c r="B19" s="390"/>
      <c r="C19" s="29"/>
      <c r="D19" s="29"/>
      <c r="E19" s="29"/>
      <c r="F19" s="29"/>
      <c r="G19" s="29"/>
      <c r="H19" s="29"/>
      <c r="I19" s="30"/>
    </row>
    <row r="20" spans="1:9" ht="16.5" x14ac:dyDescent="0.25">
      <c r="A20" s="376" t="s">
        <v>64</v>
      </c>
      <c r="B20" s="377"/>
      <c r="C20" s="377"/>
      <c r="D20" s="377"/>
      <c r="E20" s="377"/>
      <c r="F20" s="377"/>
      <c r="G20" s="378"/>
      <c r="H20" s="378"/>
      <c r="I20" s="379"/>
    </row>
    <row r="21" spans="1:9" ht="17.25" thickBot="1" x14ac:dyDescent="0.3">
      <c r="A21" s="344" t="s">
        <v>330</v>
      </c>
      <c r="B21" s="345"/>
      <c r="C21" s="345"/>
      <c r="D21" s="345"/>
      <c r="E21" s="345"/>
      <c r="F21" s="345"/>
      <c r="G21" s="346"/>
      <c r="H21" s="346"/>
      <c r="I21" s="347"/>
    </row>
    <row r="22" spans="1:9" ht="16.5" x14ac:dyDescent="0.25">
      <c r="A22" s="376" t="s">
        <v>65</v>
      </c>
      <c r="B22" s="377"/>
      <c r="C22" s="377"/>
      <c r="D22" s="377"/>
      <c r="E22" s="377"/>
      <c r="F22" s="377"/>
      <c r="G22" s="378"/>
      <c r="H22" s="378"/>
      <c r="I22" s="379"/>
    </row>
    <row r="23" spans="1:9" ht="17.25" thickBot="1" x14ac:dyDescent="0.3">
      <c r="A23" s="344" t="s">
        <v>84</v>
      </c>
      <c r="B23" s="345"/>
      <c r="C23" s="345"/>
      <c r="D23" s="345"/>
      <c r="E23" s="345"/>
      <c r="F23" s="345"/>
      <c r="G23" s="346"/>
      <c r="H23" s="346"/>
      <c r="I23" s="347"/>
    </row>
    <row r="24" spans="1:9" ht="16.5" x14ac:dyDescent="0.25">
      <c r="A24" s="332" t="s">
        <v>52</v>
      </c>
      <c r="B24" s="333"/>
      <c r="C24" s="336" t="s">
        <v>22</v>
      </c>
      <c r="D24" s="337"/>
      <c r="E24" s="337"/>
      <c r="F24" s="337"/>
      <c r="G24" s="337"/>
      <c r="H24" s="337"/>
      <c r="I24" s="338"/>
    </row>
    <row r="25" spans="1:9" ht="18" customHeight="1" x14ac:dyDescent="0.25">
      <c r="A25" s="334"/>
      <c r="B25" s="335"/>
      <c r="C25" s="291" t="s">
        <v>66</v>
      </c>
      <c r="D25" s="292"/>
      <c r="E25" s="292"/>
      <c r="F25" s="292"/>
      <c r="G25" s="292"/>
      <c r="H25" s="292"/>
      <c r="I25" s="293"/>
    </row>
    <row r="26" spans="1:9" ht="16.5" x14ac:dyDescent="0.25">
      <c r="A26" s="468" t="s">
        <v>67</v>
      </c>
      <c r="B26" s="469" t="s">
        <v>68</v>
      </c>
      <c r="C26" s="436" t="s">
        <v>56</v>
      </c>
      <c r="D26" s="437"/>
      <c r="E26" s="437"/>
      <c r="F26" s="437"/>
      <c r="G26" s="437"/>
      <c r="H26" s="437"/>
      <c r="I26" s="438"/>
    </row>
    <row r="27" spans="1:9" ht="16.5" x14ac:dyDescent="0.25">
      <c r="A27" s="468"/>
      <c r="B27" s="469"/>
      <c r="C27" s="439" t="s">
        <v>331</v>
      </c>
      <c r="D27" s="440"/>
      <c r="E27" s="440"/>
      <c r="F27" s="440"/>
      <c r="G27" s="440"/>
      <c r="H27" s="440"/>
      <c r="I27" s="441"/>
    </row>
    <row r="28" spans="1:9" ht="17.25" thickBot="1" x14ac:dyDescent="0.3">
      <c r="A28" s="476" t="s">
        <v>57</v>
      </c>
      <c r="B28" s="477"/>
      <c r="C28" s="31"/>
      <c r="D28" s="32" t="s">
        <v>58</v>
      </c>
      <c r="E28" s="32" t="s">
        <v>58</v>
      </c>
      <c r="F28" s="32" t="s">
        <v>58</v>
      </c>
      <c r="G28" s="33" t="e">
        <f>SUM(#REF!)</f>
        <v>#REF!</v>
      </c>
      <c r="H28" s="33" t="e">
        <f>SUM(#REF!)</f>
        <v>#REF!</v>
      </c>
      <c r="I28" s="33" t="e">
        <f>SUM(#REF!)</f>
        <v>#REF!</v>
      </c>
    </row>
    <row r="29" spans="1:9" ht="16.5" x14ac:dyDescent="0.25">
      <c r="A29" s="478" t="s">
        <v>59</v>
      </c>
      <c r="B29" s="479"/>
      <c r="C29" s="479"/>
      <c r="D29" s="479"/>
      <c r="E29" s="479"/>
      <c r="F29" s="479"/>
      <c r="G29" s="479"/>
      <c r="H29" s="479"/>
      <c r="I29" s="480"/>
    </row>
    <row r="30" spans="1:9" ht="17.25" thickBot="1" x14ac:dyDescent="0.3">
      <c r="A30" s="484" t="s">
        <v>306</v>
      </c>
      <c r="B30" s="485"/>
      <c r="C30" s="485"/>
      <c r="D30" s="485"/>
      <c r="E30" s="485"/>
      <c r="F30" s="485"/>
      <c r="G30" s="485"/>
      <c r="H30" s="485"/>
      <c r="I30" s="486"/>
    </row>
    <row r="31" spans="1:9" ht="17.25" thickBot="1" x14ac:dyDescent="0.3">
      <c r="A31" s="442" t="s">
        <v>60</v>
      </c>
      <c r="B31" s="443"/>
      <c r="C31" s="443"/>
      <c r="D31" s="443"/>
      <c r="E31" s="443"/>
      <c r="F31" s="443"/>
      <c r="G31" s="443"/>
      <c r="H31" s="443"/>
      <c r="I31" s="444"/>
    </row>
    <row r="32" spans="1:9" ht="60" customHeight="1" thickBot="1" x14ac:dyDescent="0.3">
      <c r="A32" s="434" t="s">
        <v>61</v>
      </c>
      <c r="B32" s="435"/>
      <c r="C32" s="481" t="s">
        <v>69</v>
      </c>
      <c r="D32" s="482"/>
      <c r="E32" s="482"/>
      <c r="F32" s="482"/>
      <c r="G32" s="482"/>
      <c r="H32" s="482"/>
      <c r="I32" s="483"/>
    </row>
    <row r="33" spans="1:9" ht="42" customHeight="1" thickBot="1" x14ac:dyDescent="0.3">
      <c r="A33" s="474" t="s">
        <v>63</v>
      </c>
      <c r="B33" s="475"/>
      <c r="C33" s="34"/>
      <c r="D33" s="34"/>
      <c r="E33" s="34"/>
      <c r="F33" s="34"/>
      <c r="G33" s="34"/>
      <c r="H33" s="34"/>
      <c r="I33" s="35"/>
    </row>
    <row r="34" spans="1:9" ht="16.5" x14ac:dyDescent="0.25">
      <c r="A34" s="470" t="s">
        <v>64</v>
      </c>
      <c r="B34" s="471"/>
      <c r="C34" s="471"/>
      <c r="D34" s="471"/>
      <c r="E34" s="471"/>
      <c r="F34" s="471"/>
      <c r="G34" s="472"/>
      <c r="H34" s="472"/>
      <c r="I34" s="473"/>
    </row>
    <row r="35" spans="1:9" ht="17.25" thickBot="1" x14ac:dyDescent="0.3">
      <c r="A35" s="464" t="s">
        <v>321</v>
      </c>
      <c r="B35" s="465"/>
      <c r="C35" s="465"/>
      <c r="D35" s="465"/>
      <c r="E35" s="465"/>
      <c r="F35" s="465"/>
      <c r="G35" s="466"/>
      <c r="H35" s="466"/>
      <c r="I35" s="467"/>
    </row>
    <row r="36" spans="1:9" ht="16.5" x14ac:dyDescent="0.25">
      <c r="A36" s="470" t="s">
        <v>65</v>
      </c>
      <c r="B36" s="471"/>
      <c r="C36" s="471"/>
      <c r="D36" s="471"/>
      <c r="E36" s="471"/>
      <c r="F36" s="471"/>
      <c r="G36" s="472"/>
      <c r="H36" s="472"/>
      <c r="I36" s="473"/>
    </row>
    <row r="37" spans="1:9" ht="17.25" thickBot="1" x14ac:dyDescent="0.3">
      <c r="A37" s="464" t="s">
        <v>85</v>
      </c>
      <c r="B37" s="465"/>
      <c r="C37" s="465"/>
      <c r="D37" s="465"/>
      <c r="E37" s="465"/>
      <c r="F37" s="465"/>
      <c r="G37" s="466"/>
      <c r="H37" s="466"/>
      <c r="I37" s="467"/>
    </row>
    <row r="38" spans="1:9" ht="16.5" x14ac:dyDescent="0.25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6.5" x14ac:dyDescent="0.25">
      <c r="A39" s="364" t="s">
        <v>70</v>
      </c>
      <c r="B39" s="364"/>
      <c r="C39" s="364"/>
      <c r="D39" s="364"/>
      <c r="E39" s="364"/>
      <c r="F39" s="364"/>
      <c r="G39" s="364"/>
      <c r="H39" s="364"/>
      <c r="I39" s="364"/>
    </row>
    <row r="40" spans="1:9" ht="16.5" x14ac:dyDescent="0.25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6.5" x14ac:dyDescent="0.25">
      <c r="A41" s="364" t="s">
        <v>71</v>
      </c>
      <c r="B41" s="364"/>
      <c r="C41" s="364"/>
      <c r="D41" s="364"/>
      <c r="E41" s="364"/>
      <c r="F41" s="364"/>
      <c r="G41" s="364"/>
      <c r="H41" s="364"/>
      <c r="I41" s="364"/>
    </row>
    <row r="42" spans="1:9" ht="17.25" thickBo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6.5" x14ac:dyDescent="0.25">
      <c r="A43" s="411" t="s">
        <v>49</v>
      </c>
      <c r="B43" s="412"/>
      <c r="C43" s="412"/>
      <c r="D43" s="359" t="s">
        <v>25</v>
      </c>
      <c r="E43" s="360"/>
      <c r="F43" s="360"/>
      <c r="G43" s="360"/>
      <c r="H43" s="360"/>
      <c r="I43" s="361"/>
    </row>
    <row r="44" spans="1:9" ht="19.5" customHeight="1" x14ac:dyDescent="0.25">
      <c r="A44" s="413"/>
      <c r="B44" s="414"/>
      <c r="C44" s="414"/>
      <c r="D44" s="362" t="s">
        <v>50</v>
      </c>
      <c r="E44" s="363"/>
      <c r="F44" s="296"/>
      <c r="G44" s="362" t="s">
        <v>51</v>
      </c>
      <c r="H44" s="363"/>
      <c r="I44" s="296"/>
    </row>
    <row r="45" spans="1:9" ht="33.75" thickBot="1" x14ac:dyDescent="0.3">
      <c r="A45" s="415"/>
      <c r="B45" s="416"/>
      <c r="C45" s="416"/>
      <c r="D45" s="19" t="s">
        <v>15</v>
      </c>
      <c r="E45" s="19" t="s">
        <v>16</v>
      </c>
      <c r="F45" s="37" t="s">
        <v>7</v>
      </c>
      <c r="G45" s="19" t="s">
        <v>15</v>
      </c>
      <c r="H45" s="19" t="s">
        <v>16</v>
      </c>
      <c r="I45" s="38" t="s">
        <v>7</v>
      </c>
    </row>
    <row r="46" spans="1:9" ht="16.5" x14ac:dyDescent="0.25">
      <c r="A46" s="653" t="s">
        <v>52</v>
      </c>
      <c r="B46" s="654"/>
      <c r="C46" s="671" t="s">
        <v>22</v>
      </c>
      <c r="D46" s="672"/>
      <c r="E46" s="672"/>
      <c r="F46" s="672"/>
      <c r="G46" s="672"/>
      <c r="H46" s="672"/>
      <c r="I46" s="673"/>
    </row>
    <row r="47" spans="1:9" ht="16.5" x14ac:dyDescent="0.25">
      <c r="A47" s="655"/>
      <c r="B47" s="656"/>
      <c r="C47" s="681" t="s">
        <v>72</v>
      </c>
      <c r="D47" s="665"/>
      <c r="E47" s="665"/>
      <c r="F47" s="682"/>
      <c r="G47" s="682"/>
      <c r="H47" s="682"/>
      <c r="I47" s="666"/>
    </row>
    <row r="48" spans="1:9" ht="17.25" thickBot="1" x14ac:dyDescent="0.3">
      <c r="A48" s="657"/>
      <c r="B48" s="658"/>
      <c r="C48" s="667" t="s">
        <v>73</v>
      </c>
      <c r="D48" s="668"/>
      <c r="E48" s="668"/>
      <c r="F48" s="669"/>
      <c r="G48" s="669"/>
      <c r="H48" s="669"/>
      <c r="I48" s="670"/>
    </row>
    <row r="49" spans="1:9" ht="17.25" thickBot="1" x14ac:dyDescent="0.3">
      <c r="A49" s="109" t="s">
        <v>74</v>
      </c>
      <c r="B49" s="46" t="s">
        <v>75</v>
      </c>
      <c r="C49" s="659" t="s">
        <v>323</v>
      </c>
      <c r="D49" s="660"/>
      <c r="E49" s="660"/>
      <c r="F49" s="660"/>
      <c r="G49" s="660"/>
      <c r="H49" s="660"/>
      <c r="I49" s="661"/>
    </row>
    <row r="50" spans="1:9" ht="55.5" customHeight="1" thickBot="1" x14ac:dyDescent="0.3">
      <c r="A50" s="662" t="s">
        <v>76</v>
      </c>
      <c r="B50" s="664"/>
      <c r="C50" s="144" t="s">
        <v>77</v>
      </c>
      <c r="D50" s="46">
        <v>0</v>
      </c>
      <c r="E50" s="46">
        <v>7</v>
      </c>
      <c r="F50" s="46">
        <v>7</v>
      </c>
      <c r="G50" s="46"/>
      <c r="H50" s="46"/>
      <c r="I50" s="46"/>
    </row>
    <row r="51" spans="1:9" ht="51.75" customHeight="1" thickBot="1" x14ac:dyDescent="0.3">
      <c r="A51" s="659"/>
      <c r="B51" s="661"/>
      <c r="C51" s="144" t="s">
        <v>78</v>
      </c>
      <c r="D51" s="46">
        <v>0</v>
      </c>
      <c r="E51" s="46">
        <v>4382</v>
      </c>
      <c r="F51" s="46">
        <v>4382</v>
      </c>
      <c r="G51" s="46"/>
      <c r="H51" s="46"/>
      <c r="I51" s="46"/>
    </row>
    <row r="52" spans="1:9" ht="17.25" thickBot="1" x14ac:dyDescent="0.3">
      <c r="A52" s="650" t="s">
        <v>79</v>
      </c>
      <c r="B52" s="651"/>
      <c r="C52" s="144"/>
      <c r="D52" s="144"/>
      <c r="E52" s="144"/>
      <c r="F52" s="46"/>
      <c r="G52" s="46"/>
      <c r="H52" s="46"/>
      <c r="I52" s="46"/>
    </row>
    <row r="53" spans="1:9" ht="38.25" customHeight="1" thickBot="1" x14ac:dyDescent="0.3">
      <c r="A53" s="650" t="s">
        <v>80</v>
      </c>
      <c r="B53" s="652"/>
      <c r="C53" s="651"/>
      <c r="D53" s="144"/>
      <c r="E53" s="144"/>
      <c r="F53" s="46"/>
      <c r="G53" s="147" t="e">
        <f>SUM(#REF!)</f>
        <v>#REF!</v>
      </c>
      <c r="H53" s="147" t="e">
        <f>SUM(#REF!)</f>
        <v>#REF!</v>
      </c>
      <c r="I53" s="147" t="e">
        <f>SUM(#REF!)</f>
        <v>#REF!</v>
      </c>
    </row>
    <row r="54" spans="1:9" ht="17.25" thickBot="1" x14ac:dyDescent="0.3">
      <c r="A54" s="650" t="s">
        <v>307</v>
      </c>
      <c r="B54" s="651"/>
      <c r="C54" s="111" t="e">
        <f>I53</f>
        <v>#REF!</v>
      </c>
      <c r="D54" s="152"/>
      <c r="E54" s="152"/>
      <c r="F54" s="46"/>
      <c r="G54" s="46"/>
      <c r="H54" s="46"/>
      <c r="I54" s="46"/>
    </row>
    <row r="55" spans="1:9" ht="66" customHeight="1" thickBot="1" x14ac:dyDescent="0.3">
      <c r="A55" s="650" t="s">
        <v>82</v>
      </c>
      <c r="B55" s="651"/>
      <c r="C55" s="144"/>
      <c r="D55" s="144"/>
      <c r="E55" s="144"/>
      <c r="F55" s="46"/>
      <c r="G55" s="46"/>
      <c r="H55" s="46"/>
      <c r="I55" s="46"/>
    </row>
    <row r="56" spans="1:9" ht="17.25" thickBot="1" x14ac:dyDescent="0.3">
      <c r="A56" s="683" t="s">
        <v>64</v>
      </c>
      <c r="B56" s="684"/>
      <c r="C56" s="684"/>
      <c r="D56" s="684"/>
      <c r="E56" s="684"/>
      <c r="F56" s="684"/>
      <c r="G56" s="684"/>
      <c r="H56" s="684"/>
      <c r="I56" s="685"/>
    </row>
    <row r="57" spans="1:9" ht="17.25" thickBot="1" x14ac:dyDescent="0.3">
      <c r="A57" s="650" t="s">
        <v>324</v>
      </c>
      <c r="B57" s="652"/>
      <c r="C57" s="652"/>
      <c r="D57" s="652"/>
      <c r="E57" s="652"/>
      <c r="F57" s="652"/>
      <c r="G57" s="652"/>
      <c r="H57" s="652"/>
      <c r="I57" s="651"/>
    </row>
    <row r="58" spans="1:9" ht="17.25" thickBot="1" x14ac:dyDescent="0.3">
      <c r="A58" s="683" t="s">
        <v>65</v>
      </c>
      <c r="B58" s="684"/>
      <c r="C58" s="684"/>
      <c r="D58" s="684"/>
      <c r="E58" s="684"/>
      <c r="F58" s="684"/>
      <c r="G58" s="684"/>
      <c r="H58" s="684"/>
      <c r="I58" s="685"/>
    </row>
    <row r="59" spans="1:9" ht="17.25" thickBot="1" x14ac:dyDescent="0.3">
      <c r="A59" s="650" t="s">
        <v>83</v>
      </c>
      <c r="B59" s="652"/>
      <c r="C59" s="652"/>
      <c r="D59" s="652"/>
      <c r="E59" s="652"/>
      <c r="F59" s="652"/>
      <c r="G59" s="652"/>
      <c r="H59" s="652"/>
      <c r="I59" s="651"/>
    </row>
    <row r="60" spans="1:9" ht="16.5" x14ac:dyDescent="0.25">
      <c r="A60" s="653" t="s">
        <v>52</v>
      </c>
      <c r="B60" s="654"/>
      <c r="C60" s="671" t="s">
        <v>22</v>
      </c>
      <c r="D60" s="672"/>
      <c r="E60" s="672"/>
      <c r="F60" s="672"/>
      <c r="G60" s="672"/>
      <c r="H60" s="672"/>
      <c r="I60" s="673"/>
    </row>
    <row r="61" spans="1:9" ht="16.5" x14ac:dyDescent="0.25">
      <c r="A61" s="655"/>
      <c r="B61" s="656"/>
      <c r="C61" s="681" t="s">
        <v>121</v>
      </c>
      <c r="D61" s="665"/>
      <c r="E61" s="665"/>
      <c r="F61" s="682"/>
      <c r="G61" s="682"/>
      <c r="H61" s="682"/>
      <c r="I61" s="666"/>
    </row>
    <row r="62" spans="1:9" ht="17.25" thickBot="1" x14ac:dyDescent="0.3">
      <c r="A62" s="657"/>
      <c r="B62" s="658"/>
      <c r="C62" s="667" t="s">
        <v>73</v>
      </c>
      <c r="D62" s="668"/>
      <c r="E62" s="668"/>
      <c r="F62" s="669"/>
      <c r="G62" s="669"/>
      <c r="H62" s="669"/>
      <c r="I62" s="670"/>
    </row>
    <row r="63" spans="1:9" ht="17.25" thickBot="1" x14ac:dyDescent="0.3">
      <c r="A63" s="109" t="s">
        <v>111</v>
      </c>
      <c r="B63" s="46" t="s">
        <v>75</v>
      </c>
      <c r="C63" s="659" t="s">
        <v>121</v>
      </c>
      <c r="D63" s="660"/>
      <c r="E63" s="660"/>
      <c r="F63" s="660"/>
      <c r="G63" s="660"/>
      <c r="H63" s="660"/>
      <c r="I63" s="661"/>
    </row>
    <row r="64" spans="1:9" ht="36.75" customHeight="1" thickBot="1" x14ac:dyDescent="0.3">
      <c r="A64" s="650" t="s">
        <v>76</v>
      </c>
      <c r="B64" s="651"/>
      <c r="C64" s="46" t="s">
        <v>122</v>
      </c>
      <c r="D64" s="46">
        <v>0</v>
      </c>
      <c r="E64" s="46">
        <v>1</v>
      </c>
      <c r="F64" s="46">
        <v>2</v>
      </c>
      <c r="G64" s="46"/>
      <c r="H64" s="46"/>
      <c r="I64" s="46"/>
    </row>
    <row r="65" spans="1:9" ht="17.25" thickBot="1" x14ac:dyDescent="0.3">
      <c r="A65" s="650" t="s">
        <v>79</v>
      </c>
      <c r="B65" s="651"/>
      <c r="C65" s="144"/>
      <c r="D65" s="144"/>
      <c r="E65" s="144"/>
      <c r="F65" s="46"/>
      <c r="G65" s="46"/>
      <c r="H65" s="46"/>
      <c r="I65" s="46"/>
    </row>
    <row r="66" spans="1:9" ht="40.5" customHeight="1" thickBot="1" x14ac:dyDescent="0.3">
      <c r="A66" s="650" t="s">
        <v>80</v>
      </c>
      <c r="B66" s="652"/>
      <c r="C66" s="651"/>
      <c r="D66" s="144"/>
      <c r="E66" s="144"/>
      <c r="F66" s="46"/>
      <c r="G66" s="147" t="e">
        <f>SUM(#REF!)</f>
        <v>#REF!</v>
      </c>
      <c r="H66" s="147" t="e">
        <f>SUM(#REF!)</f>
        <v>#REF!</v>
      </c>
      <c r="I66" s="147" t="e">
        <f>SUM(#REF!)</f>
        <v>#REF!</v>
      </c>
    </row>
    <row r="67" spans="1:9" ht="17.25" thickBot="1" x14ac:dyDescent="0.3">
      <c r="A67" s="650" t="s">
        <v>81</v>
      </c>
      <c r="B67" s="651"/>
      <c r="C67" s="111" t="e">
        <f>I66</f>
        <v>#REF!</v>
      </c>
      <c r="D67" s="111"/>
      <c r="E67" s="111"/>
      <c r="F67" s="46"/>
      <c r="G67" s="46"/>
      <c r="H67" s="46"/>
      <c r="I67" s="46"/>
    </row>
    <row r="68" spans="1:9" ht="68.25" customHeight="1" thickBot="1" x14ac:dyDescent="0.3">
      <c r="A68" s="650" t="s">
        <v>82</v>
      </c>
      <c r="B68" s="651"/>
      <c r="C68" s="144"/>
      <c r="D68" s="144"/>
      <c r="E68" s="144"/>
      <c r="F68" s="46"/>
      <c r="G68" s="46"/>
      <c r="H68" s="46"/>
      <c r="I68" s="46"/>
    </row>
    <row r="69" spans="1:9" ht="16.5" x14ac:dyDescent="0.25">
      <c r="A69" s="743" t="s">
        <v>64</v>
      </c>
      <c r="B69" s="744"/>
      <c r="C69" s="744"/>
      <c r="D69" s="744"/>
      <c r="E69" s="744"/>
      <c r="F69" s="744"/>
      <c r="G69" s="744"/>
      <c r="H69" s="744"/>
      <c r="I69" s="745"/>
    </row>
    <row r="70" spans="1:9" ht="17.25" thickBot="1" x14ac:dyDescent="0.3">
      <c r="A70" s="659" t="s">
        <v>325</v>
      </c>
      <c r="B70" s="660"/>
      <c r="C70" s="660"/>
      <c r="D70" s="660"/>
      <c r="E70" s="660"/>
      <c r="F70" s="660"/>
      <c r="G70" s="660"/>
      <c r="H70" s="660"/>
      <c r="I70" s="661"/>
    </row>
    <row r="71" spans="1:9" ht="16.5" x14ac:dyDescent="0.25">
      <c r="A71" s="743" t="s">
        <v>65</v>
      </c>
      <c r="B71" s="744"/>
      <c r="C71" s="744"/>
      <c r="D71" s="744"/>
      <c r="E71" s="744"/>
      <c r="F71" s="744"/>
      <c r="G71" s="744"/>
      <c r="H71" s="744"/>
      <c r="I71" s="745"/>
    </row>
    <row r="72" spans="1:9" ht="17.25" thickBot="1" x14ac:dyDescent="0.3">
      <c r="A72" s="659" t="s">
        <v>83</v>
      </c>
      <c r="B72" s="660"/>
      <c r="C72" s="660"/>
      <c r="D72" s="660"/>
      <c r="E72" s="660"/>
      <c r="F72" s="660"/>
      <c r="G72" s="660"/>
      <c r="H72" s="660"/>
      <c r="I72" s="661"/>
    </row>
    <row r="73" spans="1:9" ht="16.5" x14ac:dyDescent="0.25">
      <c r="A73" s="284" t="s">
        <v>52</v>
      </c>
      <c r="B73" s="285"/>
      <c r="C73" s="288" t="s">
        <v>22</v>
      </c>
      <c r="D73" s="289"/>
      <c r="E73" s="289"/>
      <c r="F73" s="289"/>
      <c r="G73" s="289"/>
      <c r="H73" s="289"/>
      <c r="I73" s="290"/>
    </row>
    <row r="74" spans="1:9" ht="16.5" x14ac:dyDescent="0.25">
      <c r="A74" s="286"/>
      <c r="B74" s="287"/>
      <c r="C74" s="291" t="s">
        <v>123</v>
      </c>
      <c r="D74" s="292"/>
      <c r="E74" s="292"/>
      <c r="F74" s="292"/>
      <c r="G74" s="292"/>
      <c r="H74" s="292"/>
      <c r="I74" s="293"/>
    </row>
    <row r="75" spans="1:9" ht="16.5" x14ac:dyDescent="0.25">
      <c r="A75" s="294" t="s">
        <v>110</v>
      </c>
      <c r="B75" s="296" t="s">
        <v>75</v>
      </c>
      <c r="C75" s="314" t="s">
        <v>56</v>
      </c>
      <c r="D75" s="315"/>
      <c r="E75" s="315"/>
      <c r="F75" s="315"/>
      <c r="G75" s="315"/>
      <c r="H75" s="315"/>
      <c r="I75" s="316"/>
    </row>
    <row r="76" spans="1:9" ht="17.25" thickBot="1" x14ac:dyDescent="0.3">
      <c r="A76" s="295"/>
      <c r="B76" s="297"/>
      <c r="C76" s="298" t="s">
        <v>124</v>
      </c>
      <c r="D76" s="299"/>
      <c r="E76" s="299"/>
      <c r="F76" s="299"/>
      <c r="G76" s="299"/>
      <c r="H76" s="299"/>
      <c r="I76" s="300"/>
    </row>
    <row r="77" spans="1:9" ht="42" customHeight="1" x14ac:dyDescent="0.25">
      <c r="A77" s="311" t="s">
        <v>76</v>
      </c>
      <c r="B77" s="312"/>
      <c r="C77" s="96" t="s">
        <v>125</v>
      </c>
      <c r="D77" s="97">
        <v>0</v>
      </c>
      <c r="E77" s="97">
        <v>1</v>
      </c>
      <c r="F77" s="97">
        <v>1</v>
      </c>
      <c r="G77" s="98"/>
      <c r="H77" s="98"/>
      <c r="I77" s="99"/>
    </row>
    <row r="78" spans="1:9" ht="17.25" thickBot="1" x14ac:dyDescent="0.3">
      <c r="A78" s="309" t="s">
        <v>79</v>
      </c>
      <c r="B78" s="310"/>
      <c r="C78" s="100"/>
      <c r="D78" s="100"/>
      <c r="E78" s="100"/>
      <c r="F78" s="37"/>
      <c r="G78" s="101"/>
      <c r="H78" s="101"/>
      <c r="I78" s="38"/>
    </row>
    <row r="79" spans="1:9" ht="42" customHeight="1" thickBot="1" x14ac:dyDescent="0.3">
      <c r="A79" s="301" t="s">
        <v>91</v>
      </c>
      <c r="B79" s="302"/>
      <c r="C79" s="302"/>
      <c r="D79" s="142"/>
      <c r="E79" s="142"/>
      <c r="F79" s="69"/>
      <c r="G79" s="102" t="e">
        <f>SUM(#REF!)</f>
        <v>#REF!</v>
      </c>
      <c r="H79" s="102" t="e">
        <f>SUM(#REF!)</f>
        <v>#REF!</v>
      </c>
      <c r="I79" s="102" t="e">
        <f>SUM(#REF!)</f>
        <v>#REF!</v>
      </c>
    </row>
    <row r="80" spans="1:9" ht="36" customHeight="1" thickBot="1" x14ac:dyDescent="0.3">
      <c r="A80" s="303" t="s">
        <v>92</v>
      </c>
      <c r="B80" s="304"/>
      <c r="C80" s="103" t="e">
        <f>I79</f>
        <v>#REF!</v>
      </c>
      <c r="D80" s="103"/>
      <c r="E80" s="103"/>
      <c r="F80" s="69"/>
      <c r="G80" s="72"/>
      <c r="H80" s="72"/>
      <c r="I80" s="68"/>
    </row>
    <row r="81" spans="1:9" ht="77.25" customHeight="1" thickBot="1" x14ac:dyDescent="0.3">
      <c r="A81" s="303" t="s">
        <v>93</v>
      </c>
      <c r="B81" s="304"/>
      <c r="C81" s="136"/>
      <c r="D81" s="136"/>
      <c r="E81" s="136"/>
      <c r="F81" s="69"/>
      <c r="G81" s="72"/>
      <c r="H81" s="72"/>
      <c r="I81" s="68"/>
    </row>
    <row r="82" spans="1:9" ht="16.5" x14ac:dyDescent="0.25">
      <c r="A82" s="305" t="s">
        <v>64</v>
      </c>
      <c r="B82" s="306"/>
      <c r="C82" s="306"/>
      <c r="D82" s="306"/>
      <c r="E82" s="306"/>
      <c r="F82" s="306"/>
      <c r="G82" s="307"/>
      <c r="H82" s="307"/>
      <c r="I82" s="308"/>
    </row>
    <row r="83" spans="1:9" ht="17.25" thickBot="1" x14ac:dyDescent="0.3">
      <c r="A83" s="280" t="s">
        <v>326</v>
      </c>
      <c r="B83" s="281"/>
      <c r="C83" s="281"/>
      <c r="D83" s="281"/>
      <c r="E83" s="281"/>
      <c r="F83" s="281"/>
      <c r="G83" s="282"/>
      <c r="H83" s="282"/>
      <c r="I83" s="283"/>
    </row>
    <row r="84" spans="1:9" ht="16.5" x14ac:dyDescent="0.25">
      <c r="A84" s="305" t="s">
        <v>65</v>
      </c>
      <c r="B84" s="306"/>
      <c r="C84" s="306"/>
      <c r="D84" s="306"/>
      <c r="E84" s="306"/>
      <c r="F84" s="306"/>
      <c r="G84" s="307"/>
      <c r="H84" s="307"/>
      <c r="I84" s="308"/>
    </row>
    <row r="85" spans="1:9" ht="17.25" thickBot="1" x14ac:dyDescent="0.3">
      <c r="A85" s="280" t="s">
        <v>83</v>
      </c>
      <c r="B85" s="281"/>
      <c r="C85" s="281"/>
      <c r="D85" s="281"/>
      <c r="E85" s="281"/>
      <c r="F85" s="281"/>
      <c r="G85" s="282"/>
      <c r="H85" s="282"/>
      <c r="I85" s="283"/>
    </row>
    <row r="86" spans="1:9" ht="16.5" x14ac:dyDescent="0.25">
      <c r="A86" s="653" t="s">
        <v>52</v>
      </c>
      <c r="B86" s="654"/>
      <c r="C86" s="671" t="s">
        <v>22</v>
      </c>
      <c r="D86" s="672"/>
      <c r="E86" s="672"/>
      <c r="F86" s="672"/>
      <c r="G86" s="672"/>
      <c r="H86" s="672"/>
      <c r="I86" s="673"/>
    </row>
    <row r="87" spans="1:9" ht="16.5" x14ac:dyDescent="0.25">
      <c r="A87" s="655"/>
      <c r="B87" s="656"/>
      <c r="C87" s="681" t="s">
        <v>118</v>
      </c>
      <c r="D87" s="665"/>
      <c r="E87" s="665"/>
      <c r="F87" s="682"/>
      <c r="G87" s="682"/>
      <c r="H87" s="682"/>
      <c r="I87" s="666"/>
    </row>
    <row r="88" spans="1:9" ht="17.25" thickBot="1" x14ac:dyDescent="0.3">
      <c r="A88" s="657"/>
      <c r="B88" s="658"/>
      <c r="C88" s="667" t="s">
        <v>73</v>
      </c>
      <c r="D88" s="668"/>
      <c r="E88" s="668"/>
      <c r="F88" s="669"/>
      <c r="G88" s="669"/>
      <c r="H88" s="669"/>
      <c r="I88" s="670"/>
    </row>
    <row r="89" spans="1:9" ht="17.25" thickBot="1" x14ac:dyDescent="0.3">
      <c r="A89" s="109" t="s">
        <v>87</v>
      </c>
      <c r="B89" s="46" t="s">
        <v>75</v>
      </c>
      <c r="C89" s="659" t="s">
        <v>119</v>
      </c>
      <c r="D89" s="660"/>
      <c r="E89" s="660"/>
      <c r="F89" s="660"/>
      <c r="G89" s="660"/>
      <c r="H89" s="660"/>
      <c r="I89" s="661"/>
    </row>
    <row r="90" spans="1:9" ht="50.25" thickBot="1" x14ac:dyDescent="0.3">
      <c r="A90" s="650" t="s">
        <v>76</v>
      </c>
      <c r="B90" s="651"/>
      <c r="C90" s="144" t="s">
        <v>120</v>
      </c>
      <c r="D90" s="110">
        <v>0</v>
      </c>
      <c r="E90" s="110">
        <v>0.1</v>
      </c>
      <c r="F90" s="110">
        <v>0.5</v>
      </c>
      <c r="G90" s="46"/>
      <c r="H90" s="46"/>
      <c r="I90" s="46"/>
    </row>
    <row r="91" spans="1:9" ht="17.25" thickBot="1" x14ac:dyDescent="0.3">
      <c r="A91" s="650" t="s">
        <v>79</v>
      </c>
      <c r="B91" s="651"/>
      <c r="C91" s="144"/>
      <c r="D91" s="144"/>
      <c r="E91" s="144"/>
      <c r="F91" s="46"/>
      <c r="G91" s="46"/>
      <c r="H91" s="46"/>
      <c r="I91" s="46"/>
    </row>
    <row r="92" spans="1:9" ht="37.5" customHeight="1" thickBot="1" x14ac:dyDescent="0.3">
      <c r="A92" s="650" t="s">
        <v>80</v>
      </c>
      <c r="B92" s="652"/>
      <c r="C92" s="651"/>
      <c r="D92" s="144"/>
      <c r="E92" s="144"/>
      <c r="F92" s="46"/>
      <c r="G92" s="110" t="e">
        <f>SUM(#REF!)</f>
        <v>#REF!</v>
      </c>
      <c r="H92" s="110" t="e">
        <f>SUM(#REF!)</f>
        <v>#REF!</v>
      </c>
      <c r="I92" s="110" t="e">
        <f>SUM(#REF!)</f>
        <v>#REF!</v>
      </c>
    </row>
    <row r="93" spans="1:9" ht="17.25" thickBot="1" x14ac:dyDescent="0.3">
      <c r="A93" s="650" t="s">
        <v>81</v>
      </c>
      <c r="B93" s="651"/>
      <c r="C93" s="153" t="e">
        <f>I92</f>
        <v>#REF!</v>
      </c>
      <c r="D93" s="153"/>
      <c r="E93" s="153"/>
      <c r="F93" s="46"/>
      <c r="G93" s="46"/>
      <c r="H93" s="46"/>
      <c r="I93" s="46"/>
    </row>
    <row r="94" spans="1:9" ht="68.25" customHeight="1" thickBot="1" x14ac:dyDescent="0.3">
      <c r="A94" s="650" t="s">
        <v>82</v>
      </c>
      <c r="B94" s="651"/>
      <c r="C94" s="144"/>
      <c r="D94" s="144"/>
      <c r="E94" s="144"/>
      <c r="F94" s="46"/>
      <c r="G94" s="46"/>
      <c r="H94" s="46"/>
      <c r="I94" s="46"/>
    </row>
    <row r="95" spans="1:9" ht="16.5" x14ac:dyDescent="0.25">
      <c r="A95" s="743" t="s">
        <v>64</v>
      </c>
      <c r="B95" s="744"/>
      <c r="C95" s="744"/>
      <c r="D95" s="744"/>
      <c r="E95" s="744"/>
      <c r="F95" s="744"/>
      <c r="G95" s="744"/>
      <c r="H95" s="744"/>
      <c r="I95" s="745"/>
    </row>
    <row r="96" spans="1:9" ht="17.25" thickBot="1" x14ac:dyDescent="0.3">
      <c r="A96" s="659" t="s">
        <v>327</v>
      </c>
      <c r="B96" s="660"/>
      <c r="C96" s="660"/>
      <c r="D96" s="660"/>
      <c r="E96" s="660"/>
      <c r="F96" s="660"/>
      <c r="G96" s="660"/>
      <c r="H96" s="660"/>
      <c r="I96" s="661"/>
    </row>
    <row r="97" spans="1:9" ht="16.5" x14ac:dyDescent="0.25">
      <c r="A97" s="743" t="s">
        <v>65</v>
      </c>
      <c r="B97" s="744"/>
      <c r="C97" s="744"/>
      <c r="D97" s="744"/>
      <c r="E97" s="744"/>
      <c r="F97" s="744"/>
      <c r="G97" s="744"/>
      <c r="H97" s="744"/>
      <c r="I97" s="745"/>
    </row>
    <row r="98" spans="1:9" ht="17.25" thickBot="1" x14ac:dyDescent="0.3">
      <c r="A98" s="659" t="s">
        <v>83</v>
      </c>
      <c r="B98" s="660"/>
      <c r="C98" s="660"/>
      <c r="D98" s="660"/>
      <c r="E98" s="660"/>
      <c r="F98" s="660"/>
      <c r="G98" s="660"/>
      <c r="H98" s="660"/>
      <c r="I98" s="661"/>
    </row>
    <row r="99" spans="1:9" s="36" customFormat="1" ht="16.5" x14ac:dyDescent="0.25">
      <c r="A99" s="284" t="s">
        <v>52</v>
      </c>
      <c r="B99" s="285"/>
      <c r="C99" s="314" t="s">
        <v>22</v>
      </c>
      <c r="D99" s="315"/>
      <c r="E99" s="315"/>
      <c r="F99" s="315"/>
      <c r="G99" s="315"/>
      <c r="H99" s="315"/>
      <c r="I99" s="316"/>
    </row>
    <row r="100" spans="1:9" s="36" customFormat="1" ht="16.5" x14ac:dyDescent="0.25">
      <c r="A100" s="286"/>
      <c r="B100" s="287"/>
      <c r="C100" s="646" t="s">
        <v>351</v>
      </c>
      <c r="D100" s="647"/>
      <c r="E100" s="647"/>
      <c r="F100" s="648"/>
      <c r="G100" s="648"/>
      <c r="H100" s="648"/>
      <c r="I100" s="649"/>
    </row>
    <row r="101" spans="1:9" s="36" customFormat="1" ht="16.5" x14ac:dyDescent="0.25">
      <c r="A101" s="294" t="s">
        <v>151</v>
      </c>
      <c r="B101" s="296" t="s">
        <v>96</v>
      </c>
      <c r="C101" s="314" t="s">
        <v>56</v>
      </c>
      <c r="D101" s="315"/>
      <c r="E101" s="315"/>
      <c r="F101" s="315"/>
      <c r="G101" s="315"/>
      <c r="H101" s="315"/>
      <c r="I101" s="316"/>
    </row>
    <row r="102" spans="1:9" s="36" customFormat="1" ht="33.75" customHeight="1" thickBot="1" x14ac:dyDescent="0.3">
      <c r="A102" s="294"/>
      <c r="B102" s="296"/>
      <c r="C102" s="298" t="s">
        <v>309</v>
      </c>
      <c r="D102" s="299"/>
      <c r="E102" s="299"/>
      <c r="F102" s="299"/>
      <c r="G102" s="299"/>
      <c r="H102" s="299"/>
      <c r="I102" s="300"/>
    </row>
    <row r="103" spans="1:9" s="36" customFormat="1" ht="50.25" customHeight="1" thickBot="1" x14ac:dyDescent="0.3">
      <c r="A103" s="303" t="s">
        <v>98</v>
      </c>
      <c r="B103" s="304"/>
      <c r="C103" s="65" t="s">
        <v>99</v>
      </c>
      <c r="D103" s="67">
        <v>0</v>
      </c>
      <c r="E103" s="67">
        <v>0</v>
      </c>
      <c r="F103" s="66">
        <v>1</v>
      </c>
      <c r="G103" s="72"/>
      <c r="H103" s="72"/>
      <c r="I103" s="68"/>
    </row>
    <row r="104" spans="1:9" s="36" customFormat="1" ht="18.75" thickBot="1" x14ac:dyDescent="0.3">
      <c r="A104" s="303" t="s">
        <v>100</v>
      </c>
      <c r="B104" s="304"/>
      <c r="C104" s="65"/>
      <c r="D104" s="69" t="s">
        <v>58</v>
      </c>
      <c r="E104" s="69" t="s">
        <v>58</v>
      </c>
      <c r="F104" s="69" t="s">
        <v>58</v>
      </c>
      <c r="G104" s="1" t="e">
        <f>SUM(#REF!)</f>
        <v>#REF!</v>
      </c>
      <c r="H104" s="1" t="e">
        <f>SUM(#REF!)</f>
        <v>#REF!</v>
      </c>
      <c r="I104" s="1" t="e">
        <f>SUM(#REF!)</f>
        <v>#REF!</v>
      </c>
    </row>
    <row r="105" spans="1:9" s="36" customFormat="1" ht="17.25" thickBot="1" x14ac:dyDescent="0.3">
      <c r="A105" s="303" t="s">
        <v>101</v>
      </c>
      <c r="B105" s="460"/>
      <c r="C105" s="304"/>
      <c r="D105" s="71"/>
      <c r="E105" s="71"/>
      <c r="F105" s="69"/>
      <c r="G105" s="72"/>
      <c r="H105" s="72"/>
      <c r="I105" s="68"/>
    </row>
    <row r="106" spans="1:9" s="36" customFormat="1" ht="16.5" x14ac:dyDescent="0.25">
      <c r="A106" s="461" t="s">
        <v>102</v>
      </c>
      <c r="B106" s="462"/>
      <c r="C106" s="462"/>
      <c r="D106" s="462"/>
      <c r="E106" s="462"/>
      <c r="F106" s="462"/>
      <c r="G106" s="462"/>
      <c r="H106" s="462"/>
      <c r="I106" s="463"/>
    </row>
    <row r="107" spans="1:9" s="36" customFormat="1" ht="17.25" thickBot="1" x14ac:dyDescent="0.3">
      <c r="A107" s="457" t="s">
        <v>211</v>
      </c>
      <c r="B107" s="458"/>
      <c r="C107" s="458"/>
      <c r="D107" s="458"/>
      <c r="E107" s="458"/>
      <c r="F107" s="458"/>
      <c r="G107" s="458"/>
      <c r="H107" s="458"/>
      <c r="I107" s="459"/>
    </row>
    <row r="108" spans="1:9" s="36" customFormat="1" ht="16.5" x14ac:dyDescent="0.25">
      <c r="A108" s="305" t="s">
        <v>64</v>
      </c>
      <c r="B108" s="306"/>
      <c r="C108" s="306"/>
      <c r="D108" s="306"/>
      <c r="E108" s="306"/>
      <c r="F108" s="306"/>
      <c r="G108" s="307"/>
      <c r="H108" s="307"/>
      <c r="I108" s="308"/>
    </row>
    <row r="109" spans="1:9" s="36" customFormat="1" ht="17.25" thickBot="1" x14ac:dyDescent="0.3">
      <c r="A109" s="280" t="s">
        <v>104</v>
      </c>
      <c r="B109" s="281"/>
      <c r="C109" s="281"/>
      <c r="D109" s="281"/>
      <c r="E109" s="281"/>
      <c r="F109" s="281"/>
      <c r="G109" s="282"/>
      <c r="H109" s="282"/>
      <c r="I109" s="283"/>
    </row>
    <row r="110" spans="1:9" s="36" customFormat="1" ht="16.5" x14ac:dyDescent="0.25">
      <c r="A110" s="305" t="s">
        <v>65</v>
      </c>
      <c r="B110" s="306"/>
      <c r="C110" s="306"/>
      <c r="D110" s="306"/>
      <c r="E110" s="306"/>
      <c r="F110" s="306"/>
      <c r="G110" s="307"/>
      <c r="H110" s="307"/>
      <c r="I110" s="308"/>
    </row>
    <row r="111" spans="1:9" s="36" customFormat="1" ht="33.75" customHeight="1" thickBot="1" x14ac:dyDescent="0.3">
      <c r="A111" s="280" t="s">
        <v>105</v>
      </c>
      <c r="B111" s="281"/>
      <c r="C111" s="281"/>
      <c r="D111" s="281"/>
      <c r="E111" s="281"/>
      <c r="F111" s="281"/>
      <c r="G111" s="282"/>
      <c r="H111" s="282"/>
      <c r="I111" s="283"/>
    </row>
    <row r="112" spans="1:9" s="36" customFormat="1" ht="16.5" x14ac:dyDescent="0.25">
      <c r="A112" s="317" t="s">
        <v>52</v>
      </c>
      <c r="B112" s="318"/>
      <c r="C112" s="321" t="s">
        <v>22</v>
      </c>
      <c r="D112" s="322"/>
      <c r="E112" s="322"/>
      <c r="F112" s="322"/>
      <c r="G112" s="322"/>
      <c r="H112" s="322"/>
      <c r="I112" s="323"/>
    </row>
    <row r="113" spans="1:9" s="36" customFormat="1" ht="16.5" x14ac:dyDescent="0.25">
      <c r="A113" s="319"/>
      <c r="B113" s="320"/>
      <c r="C113" s="431" t="s">
        <v>86</v>
      </c>
      <c r="D113" s="432"/>
      <c r="E113" s="432"/>
      <c r="F113" s="432"/>
      <c r="G113" s="432"/>
      <c r="H113" s="432"/>
      <c r="I113" s="433"/>
    </row>
    <row r="114" spans="1:9" s="36" customFormat="1" ht="16.5" x14ac:dyDescent="0.25">
      <c r="A114" s="327" t="s">
        <v>136</v>
      </c>
      <c r="B114" s="368" t="s">
        <v>322</v>
      </c>
      <c r="C114" s="451" t="s">
        <v>56</v>
      </c>
      <c r="D114" s="452"/>
      <c r="E114" s="452"/>
      <c r="F114" s="452"/>
      <c r="G114" s="452"/>
      <c r="H114" s="452"/>
      <c r="I114" s="453"/>
    </row>
    <row r="115" spans="1:9" s="36" customFormat="1" ht="17.25" thickBot="1" x14ac:dyDescent="0.3">
      <c r="A115" s="427"/>
      <c r="B115" s="426"/>
      <c r="C115" s="454" t="s">
        <v>88</v>
      </c>
      <c r="D115" s="455"/>
      <c r="E115" s="455"/>
      <c r="F115" s="455"/>
      <c r="G115" s="455"/>
      <c r="H115" s="455"/>
      <c r="I115" s="456"/>
    </row>
    <row r="116" spans="1:9" s="36" customFormat="1" ht="66" x14ac:dyDescent="0.25">
      <c r="A116" s="348" t="s">
        <v>76</v>
      </c>
      <c r="B116" s="349"/>
      <c r="C116" s="47" t="s">
        <v>89</v>
      </c>
      <c r="D116" s="78">
        <v>12</v>
      </c>
      <c r="E116" s="78">
        <v>12</v>
      </c>
      <c r="F116" s="78">
        <v>12</v>
      </c>
      <c r="G116" s="49"/>
      <c r="H116" s="49"/>
      <c r="I116" s="50"/>
    </row>
    <row r="117" spans="1:9" s="36" customFormat="1" ht="83.25" thickBot="1" x14ac:dyDescent="0.3">
      <c r="A117" s="350" t="s">
        <v>79</v>
      </c>
      <c r="B117" s="351"/>
      <c r="C117" s="51" t="s">
        <v>90</v>
      </c>
      <c r="D117" s="51"/>
      <c r="E117" s="51"/>
      <c r="F117" s="52">
        <v>100</v>
      </c>
      <c r="G117" s="53"/>
      <c r="H117" s="53"/>
      <c r="I117" s="54"/>
    </row>
    <row r="118" spans="1:9" s="36" customFormat="1" ht="35.25" customHeight="1" thickBot="1" x14ac:dyDescent="0.3">
      <c r="A118" s="352" t="s">
        <v>91</v>
      </c>
      <c r="B118" s="353"/>
      <c r="C118" s="353"/>
      <c r="D118" s="55"/>
      <c r="E118" s="55"/>
      <c r="F118" s="56"/>
      <c r="G118" s="57" t="e">
        <f>#REF!</f>
        <v>#REF!</v>
      </c>
      <c r="H118" s="57" t="e">
        <f>#REF!</f>
        <v>#REF!</v>
      </c>
      <c r="I118" s="57" t="e">
        <f>#REF!</f>
        <v>#REF!</v>
      </c>
    </row>
    <row r="119" spans="1:9" s="36" customFormat="1" ht="35.25" customHeight="1" thickBot="1" x14ac:dyDescent="0.3">
      <c r="A119" s="445" t="s">
        <v>92</v>
      </c>
      <c r="B119" s="446"/>
      <c r="C119" s="57" t="e">
        <f>I118</f>
        <v>#REF!</v>
      </c>
      <c r="D119" s="58"/>
      <c r="E119" s="58"/>
      <c r="F119" s="56"/>
      <c r="G119" s="59"/>
      <c r="H119" s="59"/>
      <c r="I119" s="60"/>
    </row>
    <row r="120" spans="1:9" s="36" customFormat="1" ht="80.25" customHeight="1" thickBot="1" x14ac:dyDescent="0.3">
      <c r="A120" s="445" t="s">
        <v>93</v>
      </c>
      <c r="B120" s="446"/>
      <c r="C120" s="61"/>
      <c r="D120" s="61"/>
      <c r="E120" s="61"/>
      <c r="F120" s="56"/>
      <c r="G120" s="59"/>
      <c r="H120" s="59"/>
      <c r="I120" s="60"/>
    </row>
    <row r="121" spans="1:9" s="36" customFormat="1" ht="23.25" customHeight="1" x14ac:dyDescent="0.25">
      <c r="A121" s="376" t="s">
        <v>64</v>
      </c>
      <c r="B121" s="377"/>
      <c r="C121" s="377"/>
      <c r="D121" s="377"/>
      <c r="E121" s="377"/>
      <c r="F121" s="377"/>
      <c r="G121" s="378"/>
      <c r="H121" s="378"/>
      <c r="I121" s="379"/>
    </row>
    <row r="122" spans="1:9" s="36" customFormat="1" ht="17.25" thickBot="1" x14ac:dyDescent="0.3">
      <c r="A122" s="344" t="s">
        <v>326</v>
      </c>
      <c r="B122" s="345"/>
      <c r="C122" s="345"/>
      <c r="D122" s="345"/>
      <c r="E122" s="345"/>
      <c r="F122" s="345"/>
      <c r="G122" s="346"/>
      <c r="H122" s="346"/>
      <c r="I122" s="347"/>
    </row>
    <row r="123" spans="1:9" s="36" customFormat="1" ht="16.5" x14ac:dyDescent="0.25">
      <c r="A123" s="376" t="s">
        <v>65</v>
      </c>
      <c r="B123" s="377"/>
      <c r="C123" s="377"/>
      <c r="D123" s="377"/>
      <c r="E123" s="377"/>
      <c r="F123" s="377"/>
      <c r="G123" s="378"/>
      <c r="H123" s="378"/>
      <c r="I123" s="379"/>
    </row>
    <row r="124" spans="1:9" s="36" customFormat="1" ht="17.25" thickBot="1" x14ac:dyDescent="0.3">
      <c r="A124" s="344" t="s">
        <v>83</v>
      </c>
      <c r="B124" s="345"/>
      <c r="C124" s="345"/>
      <c r="D124" s="345"/>
      <c r="E124" s="345"/>
      <c r="F124" s="345"/>
      <c r="G124" s="346"/>
      <c r="H124" s="346"/>
      <c r="I124" s="347"/>
    </row>
    <row r="125" spans="1:9" s="36" customFormat="1" ht="16.5" x14ac:dyDescent="0.25">
      <c r="A125" s="284" t="s">
        <v>52</v>
      </c>
      <c r="B125" s="285"/>
      <c r="C125" s="314" t="s">
        <v>22</v>
      </c>
      <c r="D125" s="315"/>
      <c r="E125" s="315"/>
      <c r="F125" s="315"/>
      <c r="G125" s="315"/>
      <c r="H125" s="315"/>
      <c r="I125" s="316"/>
    </row>
    <row r="126" spans="1:9" s="36" customFormat="1" ht="16.5" x14ac:dyDescent="0.3">
      <c r="A126" s="286"/>
      <c r="B126" s="287"/>
      <c r="C126" s="760" t="s">
        <v>308</v>
      </c>
      <c r="D126" s="761"/>
      <c r="E126" s="761"/>
      <c r="F126" s="762"/>
      <c r="G126" s="762"/>
      <c r="H126" s="762"/>
      <c r="I126" s="763"/>
    </row>
    <row r="127" spans="1:9" s="36" customFormat="1" ht="16.5" x14ac:dyDescent="0.25">
      <c r="A127" s="294" t="s">
        <v>151</v>
      </c>
      <c r="B127" s="296" t="s">
        <v>96</v>
      </c>
      <c r="C127" s="314" t="s">
        <v>56</v>
      </c>
      <c r="D127" s="315"/>
      <c r="E127" s="315"/>
      <c r="F127" s="315"/>
      <c r="G127" s="315"/>
      <c r="H127" s="315"/>
      <c r="I127" s="316"/>
    </row>
    <row r="128" spans="1:9" s="36" customFormat="1" ht="33.75" customHeight="1" thickBot="1" x14ac:dyDescent="0.3">
      <c r="A128" s="294"/>
      <c r="B128" s="296"/>
      <c r="C128" s="298" t="s">
        <v>340</v>
      </c>
      <c r="D128" s="299"/>
      <c r="E128" s="299"/>
      <c r="F128" s="299"/>
      <c r="G128" s="299"/>
      <c r="H128" s="299"/>
      <c r="I128" s="300"/>
    </row>
    <row r="129" spans="1:9" s="36" customFormat="1" ht="50.25" customHeight="1" thickBot="1" x14ac:dyDescent="0.3">
      <c r="A129" s="303" t="s">
        <v>98</v>
      </c>
      <c r="B129" s="304"/>
      <c r="C129" s="65" t="s">
        <v>99</v>
      </c>
      <c r="D129" s="67">
        <v>12</v>
      </c>
      <c r="E129" s="67">
        <v>12</v>
      </c>
      <c r="F129" s="66">
        <v>12</v>
      </c>
      <c r="G129" s="72"/>
      <c r="H129" s="72"/>
      <c r="I129" s="68"/>
    </row>
    <row r="130" spans="1:9" s="36" customFormat="1" ht="17.25" thickBot="1" x14ac:dyDescent="0.3">
      <c r="A130" s="303" t="s">
        <v>100</v>
      </c>
      <c r="B130" s="304"/>
      <c r="C130" s="65"/>
      <c r="D130" s="69" t="s">
        <v>58</v>
      </c>
      <c r="E130" s="69" t="s">
        <v>58</v>
      </c>
      <c r="F130" s="69" t="s">
        <v>58</v>
      </c>
      <c r="G130" s="181" t="e">
        <f>SUM(#REF!)</f>
        <v>#REF!</v>
      </c>
      <c r="H130" s="181" t="e">
        <f>SUM(#REF!)</f>
        <v>#REF!</v>
      </c>
      <c r="I130" s="181" t="e">
        <f>SUM(#REF!)</f>
        <v>#REF!</v>
      </c>
    </row>
    <row r="131" spans="1:9" s="36" customFormat="1" ht="17.25" thickBot="1" x14ac:dyDescent="0.3">
      <c r="A131" s="303" t="s">
        <v>101</v>
      </c>
      <c r="B131" s="460"/>
      <c r="C131" s="304"/>
      <c r="D131" s="71"/>
      <c r="E131" s="71"/>
      <c r="F131" s="69"/>
      <c r="G131" s="72"/>
      <c r="H131" s="72"/>
      <c r="I131" s="68"/>
    </row>
    <row r="132" spans="1:9" s="36" customFormat="1" ht="16.5" x14ac:dyDescent="0.25">
      <c r="A132" s="461" t="s">
        <v>102</v>
      </c>
      <c r="B132" s="462"/>
      <c r="C132" s="462"/>
      <c r="D132" s="462"/>
      <c r="E132" s="462"/>
      <c r="F132" s="462"/>
      <c r="G132" s="462"/>
      <c r="H132" s="462"/>
      <c r="I132" s="463"/>
    </row>
    <row r="133" spans="1:9" s="36" customFormat="1" ht="17.25" thickBot="1" x14ac:dyDescent="0.3">
      <c r="A133" s="457" t="s">
        <v>276</v>
      </c>
      <c r="B133" s="458"/>
      <c r="C133" s="458"/>
      <c r="D133" s="458"/>
      <c r="E133" s="458"/>
      <c r="F133" s="458"/>
      <c r="G133" s="458"/>
      <c r="H133" s="458"/>
      <c r="I133" s="459"/>
    </row>
    <row r="134" spans="1:9" s="36" customFormat="1" ht="16.5" x14ac:dyDescent="0.25">
      <c r="A134" s="305" t="s">
        <v>64</v>
      </c>
      <c r="B134" s="306"/>
      <c r="C134" s="306"/>
      <c r="D134" s="306"/>
      <c r="E134" s="306"/>
      <c r="F134" s="306"/>
      <c r="G134" s="307"/>
      <c r="H134" s="307"/>
      <c r="I134" s="308"/>
    </row>
    <row r="135" spans="1:9" s="36" customFormat="1" ht="15" customHeight="1" thickBot="1" x14ac:dyDescent="0.3">
      <c r="A135" s="280" t="s">
        <v>104</v>
      </c>
      <c r="B135" s="281"/>
      <c r="C135" s="281"/>
      <c r="D135" s="281"/>
      <c r="E135" s="281"/>
      <c r="F135" s="281"/>
      <c r="G135" s="282"/>
      <c r="H135" s="282"/>
      <c r="I135" s="283"/>
    </row>
    <row r="136" spans="1:9" s="36" customFormat="1" ht="16.5" x14ac:dyDescent="0.25">
      <c r="A136" s="305" t="s">
        <v>65</v>
      </c>
      <c r="B136" s="306"/>
      <c r="C136" s="306"/>
      <c r="D136" s="306"/>
      <c r="E136" s="306"/>
      <c r="F136" s="306"/>
      <c r="G136" s="307"/>
      <c r="H136" s="307"/>
      <c r="I136" s="308"/>
    </row>
    <row r="137" spans="1:9" s="36" customFormat="1" ht="33.75" customHeight="1" thickBot="1" x14ac:dyDescent="0.3">
      <c r="A137" s="280" t="s">
        <v>105</v>
      </c>
      <c r="B137" s="281"/>
      <c r="C137" s="281"/>
      <c r="D137" s="281"/>
      <c r="E137" s="281"/>
      <c r="F137" s="281"/>
      <c r="G137" s="282"/>
      <c r="H137" s="282"/>
      <c r="I137" s="283"/>
    </row>
    <row r="138" spans="1:9" s="164" customFormat="1" x14ac:dyDescent="0.25"/>
    <row r="139" spans="1:9" x14ac:dyDescent="0.25">
      <c r="I139" s="157"/>
    </row>
  </sheetData>
  <mergeCells count="155">
    <mergeCell ref="A16:I16"/>
    <mergeCell ref="A10:B11"/>
    <mergeCell ref="C10:I10"/>
    <mergeCell ref="C11:I11"/>
    <mergeCell ref="A12:A13"/>
    <mergeCell ref="B12:B13"/>
    <mergeCell ref="C13:I13"/>
    <mergeCell ref="A7:C9"/>
    <mergeCell ref="D7:I7"/>
    <mergeCell ref="D8:F8"/>
    <mergeCell ref="G8:I8"/>
    <mergeCell ref="A26:A27"/>
    <mergeCell ref="B26:B27"/>
    <mergeCell ref="C26:I26"/>
    <mergeCell ref="C24:I24"/>
    <mergeCell ref="C25:I25"/>
    <mergeCell ref="A29:I29"/>
    <mergeCell ref="A30:I30"/>
    <mergeCell ref="A31:I31"/>
    <mergeCell ref="A1:I1"/>
    <mergeCell ref="A3:I3"/>
    <mergeCell ref="A4:I4"/>
    <mergeCell ref="A5:I5"/>
    <mergeCell ref="A14:B14"/>
    <mergeCell ref="C27:I27"/>
    <mergeCell ref="A17:I17"/>
    <mergeCell ref="A18:B18"/>
    <mergeCell ref="C18:I18"/>
    <mergeCell ref="A19:B19"/>
    <mergeCell ref="A20:I20"/>
    <mergeCell ref="A22:I22"/>
    <mergeCell ref="A23:I23"/>
    <mergeCell ref="A24:B25"/>
    <mergeCell ref="A21:I21"/>
    <mergeCell ref="A15:I15"/>
    <mergeCell ref="A33:B33"/>
    <mergeCell ref="A34:I34"/>
    <mergeCell ref="A35:I35"/>
    <mergeCell ref="A36:I36"/>
    <mergeCell ref="A37:I37"/>
    <mergeCell ref="A32:B32"/>
    <mergeCell ref="C32:I32"/>
    <mergeCell ref="C47:I47"/>
    <mergeCell ref="A28:B28"/>
    <mergeCell ref="G44:I44"/>
    <mergeCell ref="A46:B48"/>
    <mergeCell ref="C46:I46"/>
    <mergeCell ref="A56:I56"/>
    <mergeCell ref="A39:I39"/>
    <mergeCell ref="A54:B54"/>
    <mergeCell ref="A55:B55"/>
    <mergeCell ref="A41:I41"/>
    <mergeCell ref="A43:C45"/>
    <mergeCell ref="D43:I43"/>
    <mergeCell ref="D44:F44"/>
    <mergeCell ref="C48:I48"/>
    <mergeCell ref="A73:B74"/>
    <mergeCell ref="C73:I73"/>
    <mergeCell ref="C74:I74"/>
    <mergeCell ref="A66:C66"/>
    <mergeCell ref="A69:I69"/>
    <mergeCell ref="A70:I70"/>
    <mergeCell ref="A72:I72"/>
    <mergeCell ref="C49:I49"/>
    <mergeCell ref="A50:B51"/>
    <mergeCell ref="A57:I57"/>
    <mergeCell ref="A58:I58"/>
    <mergeCell ref="A59:I59"/>
    <mergeCell ref="A71:I71"/>
    <mergeCell ref="C62:I62"/>
    <mergeCell ref="C63:I63"/>
    <mergeCell ref="A64:B64"/>
    <mergeCell ref="A65:B65"/>
    <mergeCell ref="A67:B67"/>
    <mergeCell ref="A68:B68"/>
    <mergeCell ref="A60:B62"/>
    <mergeCell ref="C60:I60"/>
    <mergeCell ref="C61:I61"/>
    <mergeCell ref="A52:B52"/>
    <mergeCell ref="A53:C53"/>
    <mergeCell ref="A92:C92"/>
    <mergeCell ref="A93:B93"/>
    <mergeCell ref="A94:B94"/>
    <mergeCell ref="A77:B77"/>
    <mergeCell ref="A78:B78"/>
    <mergeCell ref="C75:I75"/>
    <mergeCell ref="C76:I76"/>
    <mergeCell ref="A85:I85"/>
    <mergeCell ref="A79:C79"/>
    <mergeCell ref="A80:B80"/>
    <mergeCell ref="A81:B81"/>
    <mergeCell ref="A82:I82"/>
    <mergeCell ref="A83:I83"/>
    <mergeCell ref="A84:I84"/>
    <mergeCell ref="A86:B88"/>
    <mergeCell ref="C86:I86"/>
    <mergeCell ref="C87:I87"/>
    <mergeCell ref="C88:I88"/>
    <mergeCell ref="C89:I89"/>
    <mergeCell ref="A90:B90"/>
    <mergeCell ref="A75:A76"/>
    <mergeCell ref="B75:B76"/>
    <mergeCell ref="A91:B91"/>
    <mergeCell ref="A101:A102"/>
    <mergeCell ref="B101:B102"/>
    <mergeCell ref="C101:I101"/>
    <mergeCell ref="C102:I102"/>
    <mergeCell ref="A95:I95"/>
    <mergeCell ref="A96:I96"/>
    <mergeCell ref="A97:I97"/>
    <mergeCell ref="A99:B100"/>
    <mergeCell ref="C99:I99"/>
    <mergeCell ref="C100:I100"/>
    <mergeCell ref="A98:I98"/>
    <mergeCell ref="A107:I107"/>
    <mergeCell ref="A108:I108"/>
    <mergeCell ref="A109:I109"/>
    <mergeCell ref="A110:I110"/>
    <mergeCell ref="A103:B103"/>
    <mergeCell ref="A104:B104"/>
    <mergeCell ref="A105:C105"/>
    <mergeCell ref="A106:I106"/>
    <mergeCell ref="A122:I122"/>
    <mergeCell ref="A111:I111"/>
    <mergeCell ref="A112:B113"/>
    <mergeCell ref="C112:I112"/>
    <mergeCell ref="C113:I113"/>
    <mergeCell ref="A114:A115"/>
    <mergeCell ref="B114:B115"/>
    <mergeCell ref="C114:I114"/>
    <mergeCell ref="C115:I115"/>
    <mergeCell ref="A116:B116"/>
    <mergeCell ref="A117:B117"/>
    <mergeCell ref="A118:C118"/>
    <mergeCell ref="A119:B119"/>
    <mergeCell ref="A121:I121"/>
    <mergeCell ref="A137:I137"/>
    <mergeCell ref="A120:B120"/>
    <mergeCell ref="A131:C131"/>
    <mergeCell ref="A132:I132"/>
    <mergeCell ref="A133:I133"/>
    <mergeCell ref="A125:B126"/>
    <mergeCell ref="C125:I125"/>
    <mergeCell ref="C126:I126"/>
    <mergeCell ref="A127:A128"/>
    <mergeCell ref="B127:B128"/>
    <mergeCell ref="C128:I128"/>
    <mergeCell ref="A129:B129"/>
    <mergeCell ref="A130:B130"/>
    <mergeCell ref="A134:I134"/>
    <mergeCell ref="A135:I135"/>
    <mergeCell ref="A136:I136"/>
    <mergeCell ref="A123:I123"/>
    <mergeCell ref="A124:I124"/>
    <mergeCell ref="C127:I127"/>
  </mergeCells>
  <phoneticPr fontId="0" type="noConversion"/>
  <pageMargins left="0.2" right="0.19" top="0.17" bottom="0.17" header="0.17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12"/>
  <sheetViews>
    <sheetView workbookViewId="0">
      <selection activeCell="G12" sqref="G12"/>
    </sheetView>
  </sheetViews>
  <sheetFormatPr defaultRowHeight="15" x14ac:dyDescent="0.25"/>
  <cols>
    <col min="1" max="1" width="9.140625" style="4"/>
    <col min="2" max="2" width="9.140625" style="127"/>
    <col min="3" max="6" width="9.140625" style="4"/>
    <col min="7" max="7" width="9" style="4" bestFit="1" customWidth="1"/>
    <col min="8" max="16384" width="9.140625" style="4"/>
  </cols>
  <sheetData>
    <row r="10" spans="5:7" x14ac:dyDescent="0.25">
      <c r="E10" s="4" t="e">
        <f>Aragatsotn!D8+#REF!+#REF!+#REF!+#REF!+#REF!+#REF!+#REF!+#REF!+#REF!</f>
        <v>#REF!</v>
      </c>
      <c r="F10" s="4" t="e">
        <f>Aragatsotn!E8+#REF!+#REF!+#REF!+#REF!+#REF!+#REF!+#REF!+#REF!+#REF!</f>
        <v>#REF!</v>
      </c>
      <c r="G10" s="4" t="e">
        <f>Aragatsotn!F8+#REF!+#REF!+#REF!+#REF!+#REF!+#REF!+#REF!+#REF!+#REF!</f>
        <v>#REF!</v>
      </c>
    </row>
    <row r="11" spans="5:7" x14ac:dyDescent="0.25">
      <c r="E11" s="131" t="e">
        <f>E10/G10%</f>
        <v>#REF!</v>
      </c>
      <c r="F11" s="131" t="e">
        <f>F10/G10%</f>
        <v>#REF!</v>
      </c>
      <c r="G11" s="4">
        <v>100</v>
      </c>
    </row>
    <row r="12" spans="5:7" x14ac:dyDescent="0.25">
      <c r="E12" s="131" t="e">
        <f>E11/G11%</f>
        <v>#REF!</v>
      </c>
      <c r="F12" s="131" t="e">
        <f>F11-E11</f>
        <v>#REF!</v>
      </c>
      <c r="G12" s="131" t="e">
        <f>G11-F11</f>
        <v>#REF!</v>
      </c>
    </row>
  </sheetData>
  <phoneticPr fontId="0" type="noConversion"/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opLeftCell="A2" workbookViewId="0">
      <selection activeCell="D13" sqref="D13"/>
    </sheetView>
  </sheetViews>
  <sheetFormatPr defaultRowHeight="16.5" x14ac:dyDescent="0.25"/>
  <cols>
    <col min="1" max="1" width="17.140625" style="36" customWidth="1"/>
    <col min="2" max="2" width="15.140625" style="36" customWidth="1"/>
    <col min="3" max="3" width="21.7109375" style="36" customWidth="1"/>
    <col min="4" max="4" width="14.7109375" style="36" customWidth="1"/>
    <col min="5" max="5" width="18.140625" style="36" customWidth="1"/>
    <col min="6" max="6" width="6.42578125" style="36" bestFit="1" customWidth="1"/>
    <col min="7" max="7" width="10.7109375" style="36" bestFit="1" customWidth="1"/>
    <col min="8" max="8" width="11.28515625" style="36" bestFit="1" customWidth="1"/>
    <col min="9" max="9" width="11.42578125" style="36" bestFit="1" customWidth="1"/>
    <col min="10" max="10" width="9.140625" style="36"/>
    <col min="11" max="11" width="10" style="36" bestFit="1" customWidth="1"/>
    <col min="12" max="12" width="9.5703125" style="36" bestFit="1" customWidth="1"/>
    <col min="13" max="16384" width="9.140625" style="36"/>
  </cols>
  <sheetData>
    <row r="1" spans="1:9" x14ac:dyDescent="0.25">
      <c r="A1" s="365" t="s">
        <v>221</v>
      </c>
      <c r="B1" s="365"/>
      <c r="C1" s="365"/>
      <c r="D1" s="365"/>
      <c r="E1" s="365"/>
      <c r="F1" s="365"/>
      <c r="G1" s="365"/>
      <c r="H1" s="365"/>
      <c r="I1" s="365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36.75" customHeight="1" x14ac:dyDescent="0.25">
      <c r="A3" s="367" t="s">
        <v>222</v>
      </c>
      <c r="B3" s="367"/>
      <c r="C3" s="367"/>
      <c r="D3" s="367"/>
      <c r="E3" s="367"/>
      <c r="F3" s="367"/>
      <c r="G3" s="367"/>
      <c r="H3" s="367"/>
      <c r="I3" s="367"/>
    </row>
    <row r="6" spans="1:9" s="17" customFormat="1" ht="34.5" customHeight="1" x14ac:dyDescent="0.25">
      <c r="A6" s="364" t="s">
        <v>47</v>
      </c>
      <c r="B6" s="364"/>
      <c r="C6" s="364"/>
      <c r="D6" s="364"/>
      <c r="E6" s="364"/>
      <c r="F6" s="364"/>
      <c r="G6" s="364"/>
      <c r="H6" s="364"/>
      <c r="I6" s="364"/>
    </row>
    <row r="8" spans="1:9" x14ac:dyDescent="0.25">
      <c r="A8" s="287" t="s">
        <v>52</v>
      </c>
      <c r="B8" s="287"/>
      <c r="C8" s="765" t="s">
        <v>22</v>
      </c>
      <c r="D8" s="765"/>
      <c r="E8" s="765"/>
      <c r="F8" s="765"/>
      <c r="G8" s="765"/>
      <c r="H8" s="765"/>
      <c r="I8" s="765"/>
    </row>
    <row r="9" spans="1:9" x14ac:dyDescent="0.25">
      <c r="A9" s="287"/>
      <c r="B9" s="287"/>
      <c r="C9" s="767" t="s">
        <v>226</v>
      </c>
      <c r="D9" s="767"/>
      <c r="E9" s="767"/>
      <c r="F9" s="767"/>
      <c r="G9" s="767"/>
      <c r="H9" s="767"/>
      <c r="I9" s="767"/>
    </row>
    <row r="10" spans="1:9" x14ac:dyDescent="0.25">
      <c r="A10" s="414" t="s">
        <v>151</v>
      </c>
      <c r="B10" s="414" t="s">
        <v>96</v>
      </c>
      <c r="C10" s="765" t="s">
        <v>56</v>
      </c>
      <c r="D10" s="765"/>
      <c r="E10" s="765"/>
      <c r="F10" s="765"/>
      <c r="G10" s="765"/>
      <c r="H10" s="765"/>
      <c r="I10" s="765"/>
    </row>
    <row r="11" spans="1:9" ht="96.75" customHeight="1" x14ac:dyDescent="0.25">
      <c r="A11" s="414"/>
      <c r="B11" s="414"/>
      <c r="C11" s="766" t="s">
        <v>311</v>
      </c>
      <c r="D11" s="766"/>
      <c r="E11" s="766"/>
      <c r="F11" s="766"/>
      <c r="G11" s="766"/>
      <c r="H11" s="766"/>
      <c r="I11" s="766"/>
    </row>
    <row r="12" spans="1:9" ht="50.25" customHeight="1" thickBot="1" x14ac:dyDescent="0.3">
      <c r="A12" s="457" t="s">
        <v>98</v>
      </c>
      <c r="B12" s="764"/>
      <c r="C12" s="137" t="s">
        <v>99</v>
      </c>
      <c r="D12" s="132">
        <v>12</v>
      </c>
      <c r="E12" s="132">
        <v>12</v>
      </c>
      <c r="F12" s="133">
        <v>12</v>
      </c>
      <c r="G12" s="134"/>
      <c r="H12" s="134"/>
      <c r="I12" s="135"/>
    </row>
    <row r="13" spans="1:9" ht="18.75" thickBot="1" x14ac:dyDescent="0.3">
      <c r="A13" s="303" t="s">
        <v>100</v>
      </c>
      <c r="B13" s="304"/>
      <c r="C13" s="65"/>
      <c r="D13" s="69" t="s">
        <v>348</v>
      </c>
      <c r="E13" s="69" t="s">
        <v>58</v>
      </c>
      <c r="F13" s="69" t="s">
        <v>58</v>
      </c>
      <c r="G13" s="1" t="e">
        <f>SUM(#REF!,#REF!,#REF!,#REF!)</f>
        <v>#REF!</v>
      </c>
      <c r="H13" s="1" t="e">
        <f>SUM(#REF!,#REF!,#REF!,#REF!)</f>
        <v>#REF!</v>
      </c>
      <c r="I13" s="1" t="e">
        <f>SUM(#REF!,#REF!,#REF!,#REF!)</f>
        <v>#REF!</v>
      </c>
    </row>
    <row r="14" spans="1:9" ht="17.25" thickBot="1" x14ac:dyDescent="0.3">
      <c r="A14" s="303" t="s">
        <v>101</v>
      </c>
      <c r="B14" s="460"/>
      <c r="C14" s="304"/>
      <c r="D14" s="71"/>
      <c r="E14" s="71"/>
      <c r="F14" s="69"/>
      <c r="G14" s="72"/>
      <c r="H14" s="72"/>
      <c r="I14" s="68"/>
    </row>
    <row r="15" spans="1:9" x14ac:dyDescent="0.25">
      <c r="A15" s="461" t="s">
        <v>102</v>
      </c>
      <c r="B15" s="462"/>
      <c r="C15" s="462"/>
      <c r="D15" s="462"/>
      <c r="E15" s="462"/>
      <c r="F15" s="462"/>
      <c r="G15" s="462"/>
      <c r="H15" s="462"/>
      <c r="I15" s="463"/>
    </row>
    <row r="16" spans="1:9" ht="17.25" thickBot="1" x14ac:dyDescent="0.3">
      <c r="A16" s="457" t="s">
        <v>276</v>
      </c>
      <c r="B16" s="458"/>
      <c r="C16" s="458"/>
      <c r="D16" s="458"/>
      <c r="E16" s="458"/>
      <c r="F16" s="458"/>
      <c r="G16" s="458"/>
      <c r="H16" s="458"/>
      <c r="I16" s="459"/>
    </row>
    <row r="17" spans="1:11" x14ac:dyDescent="0.25">
      <c r="A17" s="305" t="s">
        <v>64</v>
      </c>
      <c r="B17" s="306"/>
      <c r="C17" s="306"/>
      <c r="D17" s="306"/>
      <c r="E17" s="306"/>
      <c r="F17" s="306"/>
      <c r="G17" s="307"/>
      <c r="H17" s="307"/>
      <c r="I17" s="308"/>
    </row>
    <row r="18" spans="1:11" ht="17.25" thickBot="1" x14ac:dyDescent="0.3">
      <c r="A18" s="280" t="s">
        <v>104</v>
      </c>
      <c r="B18" s="281"/>
      <c r="C18" s="281"/>
      <c r="D18" s="281"/>
      <c r="E18" s="281"/>
      <c r="F18" s="281"/>
      <c r="G18" s="282"/>
      <c r="H18" s="282"/>
      <c r="I18" s="283"/>
    </row>
    <row r="19" spans="1:11" x14ac:dyDescent="0.25">
      <c r="A19" s="305" t="s">
        <v>65</v>
      </c>
      <c r="B19" s="306"/>
      <c r="C19" s="306"/>
      <c r="D19" s="306"/>
      <c r="E19" s="306"/>
      <c r="F19" s="306"/>
      <c r="G19" s="307"/>
      <c r="H19" s="307"/>
      <c r="I19" s="308"/>
    </row>
    <row r="20" spans="1:11" ht="55.5" customHeight="1" thickBot="1" x14ac:dyDescent="0.3">
      <c r="A20" s="280" t="s">
        <v>105</v>
      </c>
      <c r="B20" s="281"/>
      <c r="C20" s="281"/>
      <c r="D20" s="281"/>
      <c r="E20" s="281"/>
      <c r="F20" s="281"/>
      <c r="G20" s="282"/>
      <c r="H20" s="282"/>
      <c r="I20" s="283"/>
    </row>
    <row r="21" spans="1:11" ht="18" customHeight="1" x14ac:dyDescent="0.25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11" x14ac:dyDescent="0.25">
      <c r="A22" s="364" t="s">
        <v>48</v>
      </c>
      <c r="B22" s="364"/>
      <c r="C22" s="364"/>
      <c r="D22" s="364"/>
      <c r="E22" s="364"/>
      <c r="F22" s="364"/>
      <c r="G22" s="364"/>
      <c r="H22" s="364"/>
      <c r="I22" s="364"/>
    </row>
    <row r="23" spans="1:11" ht="17.25" thickBot="1" x14ac:dyDescent="0.3">
      <c r="A23" s="17"/>
      <c r="B23" s="17"/>
      <c r="C23" s="17"/>
      <c r="D23" s="17"/>
      <c r="E23" s="17"/>
      <c r="F23" s="17"/>
      <c r="G23" s="17"/>
      <c r="H23" s="17"/>
      <c r="I23" s="17"/>
    </row>
    <row r="24" spans="1:11" ht="43.5" customHeight="1" x14ac:dyDescent="0.25">
      <c r="A24" s="411" t="s">
        <v>49</v>
      </c>
      <c r="B24" s="412"/>
      <c r="C24" s="412"/>
      <c r="D24" s="359" t="s">
        <v>25</v>
      </c>
      <c r="E24" s="360"/>
      <c r="F24" s="360"/>
      <c r="G24" s="360"/>
      <c r="H24" s="360"/>
      <c r="I24" s="361"/>
    </row>
    <row r="25" spans="1:11" ht="16.5" customHeight="1" x14ac:dyDescent="0.25">
      <c r="A25" s="413"/>
      <c r="B25" s="414"/>
      <c r="C25" s="414"/>
      <c r="D25" s="362" t="s">
        <v>50</v>
      </c>
      <c r="E25" s="363"/>
      <c r="F25" s="296"/>
      <c r="G25" s="362" t="s">
        <v>51</v>
      </c>
      <c r="H25" s="363"/>
      <c r="I25" s="296"/>
    </row>
    <row r="26" spans="1:11" ht="33.75" thickBot="1" x14ac:dyDescent="0.3">
      <c r="A26" s="415"/>
      <c r="B26" s="416"/>
      <c r="C26" s="416"/>
      <c r="D26" s="19" t="s">
        <v>15</v>
      </c>
      <c r="E26" s="19" t="s">
        <v>16</v>
      </c>
      <c r="F26" s="37" t="s">
        <v>7</v>
      </c>
      <c r="G26" s="19" t="s">
        <v>15</v>
      </c>
      <c r="H26" s="19" t="s">
        <v>16</v>
      </c>
      <c r="I26" s="38" t="s">
        <v>7</v>
      </c>
    </row>
    <row r="27" spans="1:11" ht="18.75" customHeight="1" x14ac:dyDescent="0.25">
      <c r="A27" s="284" t="s">
        <v>52</v>
      </c>
      <c r="B27" s="285"/>
      <c r="C27" s="288" t="s">
        <v>22</v>
      </c>
      <c r="D27" s="289"/>
      <c r="E27" s="289"/>
      <c r="F27" s="289"/>
      <c r="G27" s="289"/>
      <c r="H27" s="289"/>
      <c r="I27" s="290"/>
    </row>
    <row r="28" spans="1:11" x14ac:dyDescent="0.25">
      <c r="A28" s="286"/>
      <c r="B28" s="287"/>
      <c r="C28" s="291" t="s">
        <v>53</v>
      </c>
      <c r="D28" s="292"/>
      <c r="E28" s="292"/>
      <c r="F28" s="292"/>
      <c r="G28" s="292"/>
      <c r="H28" s="292"/>
      <c r="I28" s="293"/>
    </row>
    <row r="29" spans="1:11" x14ac:dyDescent="0.25">
      <c r="A29" s="294" t="s">
        <v>54</v>
      </c>
      <c r="B29" s="296" t="s">
        <v>55</v>
      </c>
      <c r="C29" s="314" t="s">
        <v>56</v>
      </c>
      <c r="D29" s="315"/>
      <c r="E29" s="315"/>
      <c r="F29" s="315"/>
      <c r="G29" s="315"/>
      <c r="H29" s="315"/>
      <c r="I29" s="316"/>
    </row>
    <row r="30" spans="1:11" ht="35.25" customHeight="1" x14ac:dyDescent="0.25">
      <c r="A30" s="294"/>
      <c r="B30" s="296"/>
      <c r="C30" s="697" t="s">
        <v>223</v>
      </c>
      <c r="D30" s="698"/>
      <c r="E30" s="698"/>
      <c r="F30" s="698"/>
      <c r="G30" s="698"/>
      <c r="H30" s="698"/>
      <c r="I30" s="699"/>
      <c r="K30" s="117"/>
    </row>
    <row r="31" spans="1:11" ht="17.25" thickBot="1" x14ac:dyDescent="0.3">
      <c r="A31" s="700" t="s">
        <v>57</v>
      </c>
      <c r="B31" s="701"/>
      <c r="C31" s="93"/>
      <c r="D31" s="141" t="s">
        <v>58</v>
      </c>
      <c r="E31" s="141" t="s">
        <v>58</v>
      </c>
      <c r="F31" s="141" t="s">
        <v>58</v>
      </c>
      <c r="G31" s="33" t="e">
        <f>SUM(#REF!)</f>
        <v>#REF!</v>
      </c>
      <c r="H31" s="33" t="e">
        <f>SUM(#REF!)</f>
        <v>#REF!</v>
      </c>
      <c r="I31" s="33" t="e">
        <f>SUM(#REF!)</f>
        <v>#REF!</v>
      </c>
      <c r="K31" s="117"/>
    </row>
    <row r="32" spans="1:11" x14ac:dyDescent="0.25">
      <c r="A32" s="702" t="s">
        <v>59</v>
      </c>
      <c r="B32" s="703"/>
      <c r="C32" s="703"/>
      <c r="D32" s="703"/>
      <c r="E32" s="703"/>
      <c r="F32" s="703"/>
      <c r="G32" s="703"/>
      <c r="H32" s="703"/>
      <c r="I32" s="704"/>
      <c r="K32" s="117"/>
    </row>
    <row r="33" spans="1:11" ht="17.25" thickBot="1" x14ac:dyDescent="0.3">
      <c r="A33" s="457" t="s">
        <v>227</v>
      </c>
      <c r="B33" s="458"/>
      <c r="C33" s="458"/>
      <c r="D33" s="458"/>
      <c r="E33" s="458"/>
      <c r="F33" s="458"/>
      <c r="G33" s="458"/>
      <c r="H33" s="458"/>
      <c r="I33" s="459"/>
      <c r="K33" s="117"/>
    </row>
    <row r="34" spans="1:11" ht="17.25" thickBot="1" x14ac:dyDescent="0.3">
      <c r="A34" s="705" t="s">
        <v>60</v>
      </c>
      <c r="B34" s="706"/>
      <c r="C34" s="706"/>
      <c r="D34" s="706"/>
      <c r="E34" s="706"/>
      <c r="F34" s="706"/>
      <c r="G34" s="706"/>
      <c r="H34" s="706"/>
      <c r="I34" s="707"/>
      <c r="K34" s="117"/>
    </row>
    <row r="35" spans="1:11" ht="69.75" customHeight="1" thickBot="1" x14ac:dyDescent="0.3">
      <c r="A35" s="756" t="s">
        <v>61</v>
      </c>
      <c r="B35" s="757"/>
      <c r="C35" s="758" t="s">
        <v>62</v>
      </c>
      <c r="D35" s="460"/>
      <c r="E35" s="460"/>
      <c r="F35" s="460"/>
      <c r="G35" s="460"/>
      <c r="H35" s="460"/>
      <c r="I35" s="759"/>
      <c r="K35" s="117"/>
    </row>
    <row r="36" spans="1:11" ht="65.25" customHeight="1" thickBot="1" x14ac:dyDescent="0.3">
      <c r="A36" s="754" t="s">
        <v>63</v>
      </c>
      <c r="B36" s="755"/>
      <c r="C36" s="94"/>
      <c r="D36" s="94"/>
      <c r="E36" s="94"/>
      <c r="F36" s="94"/>
      <c r="G36" s="94"/>
      <c r="H36" s="94"/>
      <c r="I36" s="95"/>
    </row>
    <row r="37" spans="1:11" x14ac:dyDescent="0.25">
      <c r="A37" s="305" t="s">
        <v>64</v>
      </c>
      <c r="B37" s="306"/>
      <c r="C37" s="306"/>
      <c r="D37" s="306"/>
      <c r="E37" s="306"/>
      <c r="F37" s="306"/>
      <c r="G37" s="307"/>
      <c r="H37" s="307"/>
      <c r="I37" s="308"/>
    </row>
    <row r="38" spans="1:11" ht="17.25" thickBot="1" x14ac:dyDescent="0.3">
      <c r="A38" s="280" t="s">
        <v>224</v>
      </c>
      <c r="B38" s="281"/>
      <c r="C38" s="281"/>
      <c r="D38" s="281"/>
      <c r="E38" s="281"/>
      <c r="F38" s="281"/>
      <c r="G38" s="282"/>
      <c r="H38" s="282"/>
      <c r="I38" s="283"/>
    </row>
    <row r="39" spans="1:11" x14ac:dyDescent="0.25">
      <c r="A39" s="305" t="s">
        <v>65</v>
      </c>
      <c r="B39" s="306"/>
      <c r="C39" s="306"/>
      <c r="D39" s="306"/>
      <c r="E39" s="306"/>
      <c r="F39" s="306"/>
      <c r="G39" s="307"/>
      <c r="H39" s="307"/>
      <c r="I39" s="308"/>
    </row>
    <row r="40" spans="1:11" ht="17.25" thickBot="1" x14ac:dyDescent="0.3">
      <c r="A40" s="280" t="s">
        <v>225</v>
      </c>
      <c r="B40" s="281"/>
      <c r="C40" s="281"/>
      <c r="D40" s="281"/>
      <c r="E40" s="281"/>
      <c r="F40" s="281"/>
      <c r="G40" s="282"/>
      <c r="H40" s="282"/>
      <c r="I40" s="283"/>
    </row>
    <row r="41" spans="1:11" x14ac:dyDescent="0.25">
      <c r="A41" s="332" t="s">
        <v>52</v>
      </c>
      <c r="B41" s="333"/>
      <c r="C41" s="336" t="s">
        <v>22</v>
      </c>
      <c r="D41" s="337"/>
      <c r="E41" s="337"/>
      <c r="F41" s="337"/>
      <c r="G41" s="337"/>
      <c r="H41" s="337"/>
      <c r="I41" s="338"/>
    </row>
    <row r="42" spans="1:11" x14ac:dyDescent="0.25">
      <c r="A42" s="334"/>
      <c r="B42" s="335"/>
      <c r="C42" s="291" t="s">
        <v>66</v>
      </c>
      <c r="D42" s="292"/>
      <c r="E42" s="292"/>
      <c r="F42" s="292"/>
      <c r="G42" s="292"/>
      <c r="H42" s="292"/>
      <c r="I42" s="293"/>
    </row>
    <row r="43" spans="1:11" x14ac:dyDescent="0.25">
      <c r="A43" s="468" t="s">
        <v>67</v>
      </c>
      <c r="B43" s="469" t="s">
        <v>68</v>
      </c>
      <c r="C43" s="436" t="s">
        <v>56</v>
      </c>
      <c r="D43" s="437"/>
      <c r="E43" s="437"/>
      <c r="F43" s="437"/>
      <c r="G43" s="437"/>
      <c r="H43" s="437"/>
      <c r="I43" s="438"/>
    </row>
    <row r="44" spans="1:11" x14ac:dyDescent="0.25">
      <c r="A44" s="468"/>
      <c r="B44" s="469"/>
      <c r="C44" s="439" t="s">
        <v>228</v>
      </c>
      <c r="D44" s="440"/>
      <c r="E44" s="440"/>
      <c r="F44" s="440"/>
      <c r="G44" s="440"/>
      <c r="H44" s="440"/>
      <c r="I44" s="441"/>
    </row>
    <row r="45" spans="1:11" ht="17.25" thickBot="1" x14ac:dyDescent="0.3">
      <c r="A45" s="476" t="s">
        <v>57</v>
      </c>
      <c r="B45" s="477"/>
      <c r="C45" s="31"/>
      <c r="D45" s="32" t="s">
        <v>58</v>
      </c>
      <c r="E45" s="32" t="s">
        <v>58</v>
      </c>
      <c r="F45" s="32" t="s">
        <v>58</v>
      </c>
      <c r="G45" s="33" t="e">
        <f>SUM(#REF!)</f>
        <v>#REF!</v>
      </c>
      <c r="H45" s="33" t="e">
        <f>SUM(#REF!)</f>
        <v>#REF!</v>
      </c>
      <c r="I45" s="33" t="e">
        <f>SUM(#REF!)</f>
        <v>#REF!</v>
      </c>
    </row>
    <row r="46" spans="1:11" x14ac:dyDescent="0.25">
      <c r="A46" s="478" t="s">
        <v>59</v>
      </c>
      <c r="B46" s="479"/>
      <c r="C46" s="479"/>
      <c r="D46" s="479"/>
      <c r="E46" s="479"/>
      <c r="F46" s="479"/>
      <c r="G46" s="479"/>
      <c r="H46" s="479"/>
      <c r="I46" s="480"/>
    </row>
    <row r="47" spans="1:11" ht="17.25" thickBot="1" x14ac:dyDescent="0.3">
      <c r="A47" s="484" t="s">
        <v>339</v>
      </c>
      <c r="B47" s="485"/>
      <c r="C47" s="485"/>
      <c r="D47" s="485"/>
      <c r="E47" s="485"/>
      <c r="F47" s="485"/>
      <c r="G47" s="485"/>
      <c r="H47" s="485"/>
      <c r="I47" s="486"/>
    </row>
    <row r="48" spans="1:11" ht="17.25" thickBot="1" x14ac:dyDescent="0.3">
      <c r="A48" s="442" t="s">
        <v>60</v>
      </c>
      <c r="B48" s="443"/>
      <c r="C48" s="443"/>
      <c r="D48" s="443"/>
      <c r="E48" s="443"/>
      <c r="F48" s="443"/>
      <c r="G48" s="443"/>
      <c r="H48" s="443"/>
      <c r="I48" s="444"/>
    </row>
    <row r="49" spans="1:9" ht="72.75" customHeight="1" thickBot="1" x14ac:dyDescent="0.3">
      <c r="A49" s="434" t="s">
        <v>61</v>
      </c>
      <c r="B49" s="435"/>
      <c r="C49" s="481" t="s">
        <v>69</v>
      </c>
      <c r="D49" s="482"/>
      <c r="E49" s="482"/>
      <c r="F49" s="482"/>
      <c r="G49" s="482"/>
      <c r="H49" s="482"/>
      <c r="I49" s="483"/>
    </row>
    <row r="50" spans="1:9" ht="71.25" customHeight="1" thickBot="1" x14ac:dyDescent="0.3">
      <c r="A50" s="474" t="s">
        <v>63</v>
      </c>
      <c r="B50" s="475"/>
      <c r="C50" s="34"/>
      <c r="D50" s="34"/>
      <c r="E50" s="34"/>
      <c r="F50" s="34"/>
      <c r="G50" s="34"/>
      <c r="H50" s="34"/>
      <c r="I50" s="35"/>
    </row>
    <row r="51" spans="1:9" x14ac:dyDescent="0.25">
      <c r="A51" s="470" t="s">
        <v>64</v>
      </c>
      <c r="B51" s="471"/>
      <c r="C51" s="471"/>
      <c r="D51" s="471"/>
      <c r="E51" s="471"/>
      <c r="F51" s="471"/>
      <c r="G51" s="472"/>
      <c r="H51" s="472"/>
      <c r="I51" s="473"/>
    </row>
    <row r="52" spans="1:9" ht="17.25" thickBot="1" x14ac:dyDescent="0.3">
      <c r="A52" s="464" t="s">
        <v>229</v>
      </c>
      <c r="B52" s="465"/>
      <c r="C52" s="465"/>
      <c r="D52" s="465"/>
      <c r="E52" s="465"/>
      <c r="F52" s="465"/>
      <c r="G52" s="466"/>
      <c r="H52" s="466"/>
      <c r="I52" s="467"/>
    </row>
    <row r="53" spans="1:9" x14ac:dyDescent="0.25">
      <c r="A53" s="470" t="s">
        <v>65</v>
      </c>
      <c r="B53" s="471"/>
      <c r="C53" s="471"/>
      <c r="D53" s="471"/>
      <c r="E53" s="471"/>
      <c r="F53" s="471"/>
      <c r="G53" s="472"/>
      <c r="H53" s="472"/>
      <c r="I53" s="473"/>
    </row>
    <row r="54" spans="1:9" ht="17.25" thickBot="1" x14ac:dyDescent="0.3">
      <c r="A54" s="464" t="s">
        <v>85</v>
      </c>
      <c r="B54" s="465"/>
      <c r="C54" s="465"/>
      <c r="D54" s="465"/>
      <c r="E54" s="465"/>
      <c r="F54" s="465"/>
      <c r="G54" s="466"/>
      <c r="H54" s="466"/>
      <c r="I54" s="467"/>
    </row>
    <row r="55" spans="1:9" x14ac:dyDescent="0.25">
      <c r="A55" s="108"/>
      <c r="B55" s="108"/>
      <c r="C55" s="108"/>
      <c r="D55" s="108"/>
      <c r="E55" s="108"/>
      <c r="F55" s="108"/>
      <c r="G55" s="108"/>
      <c r="H55" s="108"/>
      <c r="I55" s="108"/>
    </row>
    <row r="56" spans="1:9" x14ac:dyDescent="0.25">
      <c r="A56" s="364" t="s">
        <v>70</v>
      </c>
      <c r="B56" s="364"/>
      <c r="C56" s="364"/>
      <c r="D56" s="364"/>
      <c r="E56" s="364"/>
      <c r="F56" s="364"/>
      <c r="G56" s="364"/>
      <c r="H56" s="364"/>
      <c r="I56" s="364"/>
    </row>
    <row r="58" spans="1:9" ht="25.5" customHeight="1" thickBot="1" x14ac:dyDescent="0.3">
      <c r="A58" s="364" t="s">
        <v>71</v>
      </c>
      <c r="B58" s="364"/>
      <c r="C58" s="364"/>
      <c r="D58" s="364"/>
      <c r="E58" s="364"/>
      <c r="F58" s="364"/>
      <c r="G58" s="364"/>
      <c r="H58" s="364"/>
      <c r="I58" s="364"/>
    </row>
    <row r="59" spans="1:9" ht="39.75" customHeight="1" x14ac:dyDescent="0.25">
      <c r="A59" s="411" t="s">
        <v>49</v>
      </c>
      <c r="B59" s="412"/>
      <c r="C59" s="412"/>
      <c r="D59" s="359" t="s">
        <v>25</v>
      </c>
      <c r="E59" s="360"/>
      <c r="F59" s="360"/>
      <c r="G59" s="360"/>
      <c r="H59" s="360"/>
      <c r="I59" s="361"/>
    </row>
    <row r="60" spans="1:9" x14ac:dyDescent="0.25">
      <c r="A60" s="413"/>
      <c r="B60" s="414"/>
      <c r="C60" s="414"/>
      <c r="D60" s="362" t="s">
        <v>50</v>
      </c>
      <c r="E60" s="363"/>
      <c r="F60" s="296"/>
      <c r="G60" s="362" t="s">
        <v>51</v>
      </c>
      <c r="H60" s="363"/>
      <c r="I60" s="296"/>
    </row>
    <row r="61" spans="1:9" ht="33.75" thickBot="1" x14ac:dyDescent="0.3">
      <c r="A61" s="415"/>
      <c r="B61" s="416"/>
      <c r="C61" s="416"/>
      <c r="D61" s="19" t="s">
        <v>15</v>
      </c>
      <c r="E61" s="19" t="s">
        <v>16</v>
      </c>
      <c r="F61" s="37" t="s">
        <v>7</v>
      </c>
      <c r="G61" s="19" t="s">
        <v>15</v>
      </c>
      <c r="H61" s="19" t="s">
        <v>16</v>
      </c>
      <c r="I61" s="38" t="s">
        <v>7</v>
      </c>
    </row>
    <row r="62" spans="1:9" x14ac:dyDescent="0.25">
      <c r="A62" s="653" t="s">
        <v>52</v>
      </c>
      <c r="B62" s="654"/>
      <c r="C62" s="671" t="s">
        <v>22</v>
      </c>
      <c r="D62" s="672"/>
      <c r="E62" s="672"/>
      <c r="F62" s="672"/>
      <c r="G62" s="672"/>
      <c r="H62" s="672"/>
      <c r="I62" s="673"/>
    </row>
    <row r="63" spans="1:9" x14ac:dyDescent="0.25">
      <c r="A63" s="655"/>
      <c r="B63" s="656"/>
      <c r="C63" s="681" t="s">
        <v>72</v>
      </c>
      <c r="D63" s="665"/>
      <c r="E63" s="665"/>
      <c r="F63" s="682"/>
      <c r="G63" s="682"/>
      <c r="H63" s="682"/>
      <c r="I63" s="666"/>
    </row>
    <row r="64" spans="1:9" ht="16.5" customHeight="1" thickBot="1" x14ac:dyDescent="0.3">
      <c r="A64" s="657"/>
      <c r="B64" s="658"/>
      <c r="C64" s="667" t="s">
        <v>73</v>
      </c>
      <c r="D64" s="668"/>
      <c r="E64" s="668"/>
      <c r="F64" s="669"/>
      <c r="G64" s="669"/>
      <c r="H64" s="669"/>
      <c r="I64" s="670"/>
    </row>
    <row r="65" spans="1:9" ht="17.25" thickBot="1" x14ac:dyDescent="0.3">
      <c r="A65" s="109" t="s">
        <v>74</v>
      </c>
      <c r="B65" s="46" t="s">
        <v>75</v>
      </c>
      <c r="C65" s="659" t="s">
        <v>310</v>
      </c>
      <c r="D65" s="660"/>
      <c r="E65" s="660"/>
      <c r="F65" s="660"/>
      <c r="G65" s="660"/>
      <c r="H65" s="660"/>
      <c r="I65" s="661"/>
    </row>
    <row r="66" spans="1:9" ht="65.25" customHeight="1" thickBot="1" x14ac:dyDescent="0.3">
      <c r="A66" s="662" t="s">
        <v>76</v>
      </c>
      <c r="B66" s="664"/>
      <c r="C66" s="144" t="s">
        <v>77</v>
      </c>
      <c r="D66" s="46">
        <v>5</v>
      </c>
      <c r="E66" s="46">
        <v>5</v>
      </c>
      <c r="F66" s="46">
        <v>5</v>
      </c>
      <c r="G66" s="46"/>
      <c r="H66" s="46"/>
      <c r="I66" s="46"/>
    </row>
    <row r="67" spans="1:9" ht="50.25" thickBot="1" x14ac:dyDescent="0.3">
      <c r="A67" s="659"/>
      <c r="B67" s="661"/>
      <c r="C67" s="144" t="s">
        <v>78</v>
      </c>
      <c r="D67" s="46">
        <v>0</v>
      </c>
      <c r="E67" s="46">
        <v>3800</v>
      </c>
      <c r="F67" s="46">
        <v>3800</v>
      </c>
      <c r="G67" s="46"/>
      <c r="H67" s="46"/>
      <c r="I67" s="46"/>
    </row>
    <row r="68" spans="1:9" ht="17.25" thickBot="1" x14ac:dyDescent="0.3">
      <c r="A68" s="650" t="s">
        <v>79</v>
      </c>
      <c r="B68" s="651"/>
      <c r="C68" s="144"/>
      <c r="D68" s="144"/>
      <c r="E68" s="144"/>
      <c r="F68" s="46"/>
      <c r="G68" s="46"/>
      <c r="H68" s="46"/>
      <c r="I68" s="46"/>
    </row>
    <row r="69" spans="1:9" ht="57" customHeight="1" thickBot="1" x14ac:dyDescent="0.3">
      <c r="A69" s="650" t="s">
        <v>80</v>
      </c>
      <c r="B69" s="652"/>
      <c r="C69" s="651"/>
      <c r="D69" s="144"/>
      <c r="E69" s="144"/>
      <c r="F69" s="46"/>
      <c r="G69" s="147" t="e">
        <f>SUM(#REF!)</f>
        <v>#REF!</v>
      </c>
      <c r="H69" s="147" t="e">
        <f>SUM(#REF!)</f>
        <v>#REF!</v>
      </c>
      <c r="I69" s="147" t="e">
        <f>SUM(#REF!)</f>
        <v>#REF!</v>
      </c>
    </row>
    <row r="70" spans="1:9" ht="38.25" customHeight="1" thickBot="1" x14ac:dyDescent="0.3">
      <c r="A70" s="650" t="s">
        <v>81</v>
      </c>
      <c r="B70" s="651"/>
      <c r="C70" s="111" t="e">
        <f>I69</f>
        <v>#REF!</v>
      </c>
      <c r="D70" s="152"/>
      <c r="E70" s="152"/>
      <c r="F70" s="46"/>
      <c r="G70" s="46"/>
      <c r="H70" s="46"/>
      <c r="I70" s="46"/>
    </row>
    <row r="71" spans="1:9" ht="84" customHeight="1" thickBot="1" x14ac:dyDescent="0.3">
      <c r="A71" s="650" t="s">
        <v>82</v>
      </c>
      <c r="B71" s="651"/>
      <c r="C71" s="144"/>
      <c r="D71" s="144"/>
      <c r="E71" s="144"/>
      <c r="F71" s="46"/>
      <c r="G71" s="46"/>
      <c r="H71" s="46"/>
      <c r="I71" s="46"/>
    </row>
    <row r="72" spans="1:9" ht="15" customHeight="1" thickBot="1" x14ac:dyDescent="0.3">
      <c r="A72" s="683" t="s">
        <v>64</v>
      </c>
      <c r="B72" s="684"/>
      <c r="C72" s="684"/>
      <c r="D72" s="684"/>
      <c r="E72" s="684"/>
      <c r="F72" s="684"/>
      <c r="G72" s="684"/>
      <c r="H72" s="684"/>
      <c r="I72" s="685"/>
    </row>
    <row r="73" spans="1:9" ht="17.25" thickBot="1" x14ac:dyDescent="0.3">
      <c r="A73" s="650" t="s">
        <v>312</v>
      </c>
      <c r="B73" s="652"/>
      <c r="C73" s="652"/>
      <c r="D73" s="652"/>
      <c r="E73" s="652"/>
      <c r="F73" s="652"/>
      <c r="G73" s="652"/>
      <c r="H73" s="652"/>
      <c r="I73" s="651"/>
    </row>
    <row r="74" spans="1:9" ht="17.25" thickBot="1" x14ac:dyDescent="0.3">
      <c r="A74" s="683" t="s">
        <v>65</v>
      </c>
      <c r="B74" s="684"/>
      <c r="C74" s="684"/>
      <c r="D74" s="684"/>
      <c r="E74" s="684"/>
      <c r="F74" s="684"/>
      <c r="G74" s="684"/>
      <c r="H74" s="684"/>
      <c r="I74" s="685"/>
    </row>
    <row r="75" spans="1:9" ht="17.25" thickBot="1" x14ac:dyDescent="0.3">
      <c r="A75" s="650" t="s">
        <v>83</v>
      </c>
      <c r="B75" s="652"/>
      <c r="C75" s="652"/>
      <c r="D75" s="652"/>
      <c r="E75" s="652"/>
      <c r="F75" s="652"/>
      <c r="G75" s="652"/>
      <c r="H75" s="652"/>
      <c r="I75" s="651"/>
    </row>
    <row r="76" spans="1:9" x14ac:dyDescent="0.25">
      <c r="A76" s="653" t="s">
        <v>52</v>
      </c>
      <c r="B76" s="654"/>
      <c r="C76" s="671" t="s">
        <v>22</v>
      </c>
      <c r="D76" s="672"/>
      <c r="E76" s="672"/>
      <c r="F76" s="672"/>
      <c r="G76" s="672"/>
      <c r="H76" s="672"/>
      <c r="I76" s="673"/>
    </row>
    <row r="77" spans="1:9" x14ac:dyDescent="0.25">
      <c r="A77" s="655"/>
      <c r="B77" s="656"/>
      <c r="C77" s="681" t="s">
        <v>121</v>
      </c>
      <c r="D77" s="665"/>
      <c r="E77" s="665"/>
      <c r="F77" s="682"/>
      <c r="G77" s="682"/>
      <c r="H77" s="682"/>
      <c r="I77" s="666"/>
    </row>
    <row r="78" spans="1:9" ht="17.25" thickBot="1" x14ac:dyDescent="0.3">
      <c r="A78" s="657"/>
      <c r="B78" s="658"/>
      <c r="C78" s="667" t="s">
        <v>73</v>
      </c>
      <c r="D78" s="668"/>
      <c r="E78" s="668"/>
      <c r="F78" s="669"/>
      <c r="G78" s="669"/>
      <c r="H78" s="669"/>
      <c r="I78" s="670"/>
    </row>
    <row r="79" spans="1:9" ht="17.25" thickBot="1" x14ac:dyDescent="0.3">
      <c r="A79" s="109" t="s">
        <v>111</v>
      </c>
      <c r="B79" s="46" t="s">
        <v>75</v>
      </c>
      <c r="C79" s="659" t="s">
        <v>121</v>
      </c>
      <c r="D79" s="660"/>
      <c r="E79" s="660"/>
      <c r="F79" s="660"/>
      <c r="G79" s="660"/>
      <c r="H79" s="660"/>
      <c r="I79" s="661"/>
    </row>
    <row r="80" spans="1:9" ht="55.5" customHeight="1" thickBot="1" x14ac:dyDescent="0.3">
      <c r="A80" s="650" t="s">
        <v>76</v>
      </c>
      <c r="B80" s="651"/>
      <c r="C80" s="144" t="s">
        <v>122</v>
      </c>
      <c r="D80" s="147">
        <v>0</v>
      </c>
      <c r="E80" s="147">
        <v>1</v>
      </c>
      <c r="F80" s="147">
        <v>2.5</v>
      </c>
      <c r="G80" s="46"/>
      <c r="H80" s="46"/>
      <c r="I80" s="46"/>
    </row>
    <row r="81" spans="1:9" ht="17.25" thickBot="1" x14ac:dyDescent="0.3">
      <c r="A81" s="650" t="s">
        <v>79</v>
      </c>
      <c r="B81" s="651"/>
      <c r="C81" s="144"/>
      <c r="D81" s="144"/>
      <c r="E81" s="144"/>
      <c r="F81" s="46"/>
      <c r="G81" s="46"/>
      <c r="H81" s="46"/>
      <c r="I81" s="46"/>
    </row>
    <row r="82" spans="1:9" ht="57" customHeight="1" thickBot="1" x14ac:dyDescent="0.3">
      <c r="A82" s="650" t="s">
        <v>80</v>
      </c>
      <c r="B82" s="652"/>
      <c r="C82" s="651"/>
      <c r="D82" s="144"/>
      <c r="E82" s="144"/>
      <c r="F82" s="46"/>
      <c r="G82" s="147" t="e">
        <f>SUM(#REF!)</f>
        <v>#REF!</v>
      </c>
      <c r="H82" s="147" t="e">
        <f>SUM(#REF!)</f>
        <v>#REF!</v>
      </c>
      <c r="I82" s="147" t="e">
        <f>SUM(#REF!)</f>
        <v>#REF!</v>
      </c>
    </row>
    <row r="83" spans="1:9" ht="42" customHeight="1" thickBot="1" x14ac:dyDescent="0.3">
      <c r="A83" s="650" t="s">
        <v>81</v>
      </c>
      <c r="B83" s="651"/>
      <c r="C83" s="111" t="e">
        <f>I82</f>
        <v>#REF!</v>
      </c>
      <c r="D83" s="111"/>
      <c r="E83" s="111"/>
      <c r="F83" s="46"/>
      <c r="G83" s="46"/>
      <c r="H83" s="46"/>
      <c r="I83" s="46"/>
    </row>
    <row r="84" spans="1:9" ht="95.25" customHeight="1" thickBot="1" x14ac:dyDescent="0.3">
      <c r="A84" s="650" t="s">
        <v>82</v>
      </c>
      <c r="B84" s="651"/>
      <c r="C84" s="144"/>
      <c r="D84" s="144"/>
      <c r="E84" s="144"/>
      <c r="F84" s="46"/>
      <c r="G84" s="46"/>
      <c r="H84" s="46"/>
      <c r="I84" s="46"/>
    </row>
    <row r="85" spans="1:9" x14ac:dyDescent="0.25">
      <c r="A85" s="743" t="s">
        <v>64</v>
      </c>
      <c r="B85" s="744"/>
      <c r="C85" s="744"/>
      <c r="D85" s="744"/>
      <c r="E85" s="744"/>
      <c r="F85" s="744"/>
      <c r="G85" s="744"/>
      <c r="H85" s="744"/>
      <c r="I85" s="745"/>
    </row>
    <row r="86" spans="1:9" ht="17.25" thickBot="1" x14ac:dyDescent="0.3">
      <c r="A86" s="659" t="s">
        <v>230</v>
      </c>
      <c r="B86" s="660"/>
      <c r="C86" s="660"/>
      <c r="D86" s="660"/>
      <c r="E86" s="660"/>
      <c r="F86" s="660"/>
      <c r="G86" s="660"/>
      <c r="H86" s="660"/>
      <c r="I86" s="661"/>
    </row>
    <row r="87" spans="1:9" x14ac:dyDescent="0.25">
      <c r="A87" s="743" t="s">
        <v>65</v>
      </c>
      <c r="B87" s="744"/>
      <c r="C87" s="744"/>
      <c r="D87" s="744"/>
      <c r="E87" s="744"/>
      <c r="F87" s="744"/>
      <c r="G87" s="744"/>
      <c r="H87" s="744"/>
      <c r="I87" s="745"/>
    </row>
    <row r="88" spans="1:9" ht="17.25" thickBot="1" x14ac:dyDescent="0.3">
      <c r="A88" s="659" t="s">
        <v>83</v>
      </c>
      <c r="B88" s="660"/>
      <c r="C88" s="660"/>
      <c r="D88" s="660"/>
      <c r="E88" s="660"/>
      <c r="F88" s="660"/>
      <c r="G88" s="660"/>
      <c r="H88" s="660"/>
      <c r="I88" s="661"/>
    </row>
    <row r="89" spans="1:9" x14ac:dyDescent="0.25">
      <c r="A89" s="284" t="s">
        <v>52</v>
      </c>
      <c r="B89" s="285"/>
      <c r="C89" s="288" t="s">
        <v>22</v>
      </c>
      <c r="D89" s="289"/>
      <c r="E89" s="289"/>
      <c r="F89" s="289"/>
      <c r="G89" s="289"/>
      <c r="H89" s="289"/>
      <c r="I89" s="290"/>
    </row>
    <row r="90" spans="1:9" x14ac:dyDescent="0.25">
      <c r="A90" s="286"/>
      <c r="B90" s="287"/>
      <c r="C90" s="291" t="s">
        <v>123</v>
      </c>
      <c r="D90" s="292"/>
      <c r="E90" s="292"/>
      <c r="F90" s="292"/>
      <c r="G90" s="292"/>
      <c r="H90" s="292"/>
      <c r="I90" s="293"/>
    </row>
    <row r="91" spans="1:9" x14ac:dyDescent="0.25">
      <c r="A91" s="294" t="s">
        <v>110</v>
      </c>
      <c r="B91" s="296" t="s">
        <v>75</v>
      </c>
      <c r="C91" s="314" t="s">
        <v>56</v>
      </c>
      <c r="D91" s="315"/>
      <c r="E91" s="315"/>
      <c r="F91" s="315"/>
      <c r="G91" s="315"/>
      <c r="H91" s="315"/>
      <c r="I91" s="316"/>
    </row>
    <row r="92" spans="1:9" ht="17.25" thickBot="1" x14ac:dyDescent="0.3">
      <c r="A92" s="295"/>
      <c r="B92" s="297"/>
      <c r="C92" s="298" t="s">
        <v>124</v>
      </c>
      <c r="D92" s="299"/>
      <c r="E92" s="299"/>
      <c r="F92" s="299"/>
      <c r="G92" s="299"/>
      <c r="H92" s="299"/>
      <c r="I92" s="300"/>
    </row>
    <row r="93" spans="1:9" ht="49.5" x14ac:dyDescent="0.25">
      <c r="A93" s="311" t="s">
        <v>76</v>
      </c>
      <c r="B93" s="312"/>
      <c r="C93" s="96" t="s">
        <v>125</v>
      </c>
      <c r="D93" s="97">
        <v>4</v>
      </c>
      <c r="E93" s="97">
        <v>4</v>
      </c>
      <c r="F93" s="97">
        <v>4</v>
      </c>
      <c r="G93" s="98"/>
      <c r="H93" s="98"/>
      <c r="I93" s="99"/>
    </row>
    <row r="94" spans="1:9" ht="30" customHeight="1" thickBot="1" x14ac:dyDescent="0.3">
      <c r="A94" s="309" t="s">
        <v>79</v>
      </c>
      <c r="B94" s="310"/>
      <c r="C94" s="100"/>
      <c r="D94" s="100"/>
      <c r="E94" s="100"/>
      <c r="F94" s="37"/>
      <c r="G94" s="101"/>
      <c r="H94" s="101"/>
      <c r="I94" s="38"/>
    </row>
    <row r="95" spans="1:9" ht="56.25" customHeight="1" thickBot="1" x14ac:dyDescent="0.3">
      <c r="A95" s="301" t="s">
        <v>91</v>
      </c>
      <c r="B95" s="302"/>
      <c r="C95" s="302"/>
      <c r="D95" s="142"/>
      <c r="E95" s="142"/>
      <c r="F95" s="69"/>
      <c r="G95" s="102" t="e">
        <f>SUM(#REF!,#REF!,#REF!)</f>
        <v>#REF!</v>
      </c>
      <c r="H95" s="102" t="e">
        <f>SUM(#REF!,#REF!,#REF!)</f>
        <v>#REF!</v>
      </c>
      <c r="I95" s="102" t="e">
        <f>SUM(#REF!,#REF!,#REF!)</f>
        <v>#REF!</v>
      </c>
    </row>
    <row r="96" spans="1:9" ht="40.5" customHeight="1" thickBot="1" x14ac:dyDescent="0.3">
      <c r="A96" s="303" t="s">
        <v>92</v>
      </c>
      <c r="B96" s="304"/>
      <c r="C96" s="103" t="e">
        <f>I95</f>
        <v>#REF!</v>
      </c>
      <c r="D96" s="103"/>
      <c r="E96" s="103"/>
      <c r="F96" s="69"/>
      <c r="G96" s="72"/>
      <c r="H96" s="72"/>
      <c r="I96" s="68"/>
    </row>
    <row r="97" spans="1:9" ht="90" customHeight="1" thickBot="1" x14ac:dyDescent="0.3">
      <c r="A97" s="303" t="s">
        <v>93</v>
      </c>
      <c r="B97" s="304"/>
      <c r="C97" s="136"/>
      <c r="D97" s="136"/>
      <c r="E97" s="136"/>
      <c r="F97" s="69"/>
      <c r="G97" s="72"/>
      <c r="H97" s="72"/>
      <c r="I97" s="68"/>
    </row>
    <row r="98" spans="1:9" x14ac:dyDescent="0.25">
      <c r="A98" s="305" t="s">
        <v>64</v>
      </c>
      <c r="B98" s="306"/>
      <c r="C98" s="306"/>
      <c r="D98" s="306"/>
      <c r="E98" s="306"/>
      <c r="F98" s="306"/>
      <c r="G98" s="307"/>
      <c r="H98" s="307"/>
      <c r="I98" s="308"/>
    </row>
    <row r="99" spans="1:9" ht="17.25" thickBot="1" x14ac:dyDescent="0.3">
      <c r="A99" s="280" t="s">
        <v>231</v>
      </c>
      <c r="B99" s="281"/>
      <c r="C99" s="281"/>
      <c r="D99" s="281"/>
      <c r="E99" s="281"/>
      <c r="F99" s="281"/>
      <c r="G99" s="282"/>
      <c r="H99" s="282"/>
      <c r="I99" s="283"/>
    </row>
    <row r="100" spans="1:9" x14ac:dyDescent="0.25">
      <c r="A100" s="305" t="s">
        <v>65</v>
      </c>
      <c r="B100" s="306"/>
      <c r="C100" s="306"/>
      <c r="D100" s="306"/>
      <c r="E100" s="306"/>
      <c r="F100" s="306"/>
      <c r="G100" s="307"/>
      <c r="H100" s="307"/>
      <c r="I100" s="308"/>
    </row>
    <row r="101" spans="1:9" ht="17.25" thickBot="1" x14ac:dyDescent="0.3">
      <c r="A101" s="280" t="s">
        <v>83</v>
      </c>
      <c r="B101" s="281"/>
      <c r="C101" s="281"/>
      <c r="D101" s="281"/>
      <c r="E101" s="281"/>
      <c r="F101" s="281"/>
      <c r="G101" s="282"/>
      <c r="H101" s="282"/>
      <c r="I101" s="283"/>
    </row>
    <row r="102" spans="1:9" x14ac:dyDescent="0.25">
      <c r="A102" s="653" t="s">
        <v>52</v>
      </c>
      <c r="B102" s="654"/>
      <c r="C102" s="671" t="s">
        <v>22</v>
      </c>
      <c r="D102" s="672"/>
      <c r="E102" s="672"/>
      <c r="F102" s="672"/>
      <c r="G102" s="672"/>
      <c r="H102" s="672"/>
      <c r="I102" s="673"/>
    </row>
    <row r="103" spans="1:9" x14ac:dyDescent="0.25">
      <c r="A103" s="655"/>
      <c r="B103" s="656"/>
      <c r="C103" s="681" t="s">
        <v>118</v>
      </c>
      <c r="D103" s="665"/>
      <c r="E103" s="665"/>
      <c r="F103" s="682"/>
      <c r="G103" s="682"/>
      <c r="H103" s="682"/>
      <c r="I103" s="666"/>
    </row>
    <row r="104" spans="1:9" ht="17.25" thickBot="1" x14ac:dyDescent="0.3">
      <c r="A104" s="657"/>
      <c r="B104" s="658"/>
      <c r="C104" s="667" t="s">
        <v>73</v>
      </c>
      <c r="D104" s="668"/>
      <c r="E104" s="668"/>
      <c r="F104" s="669"/>
      <c r="G104" s="669"/>
      <c r="H104" s="669"/>
      <c r="I104" s="670"/>
    </row>
    <row r="105" spans="1:9" ht="17.25" thickBot="1" x14ac:dyDescent="0.3">
      <c r="A105" s="109" t="s">
        <v>87</v>
      </c>
      <c r="B105" s="46" t="s">
        <v>75</v>
      </c>
      <c r="C105" s="659"/>
      <c r="D105" s="660"/>
      <c r="E105" s="660"/>
      <c r="F105" s="660"/>
      <c r="G105" s="660"/>
      <c r="H105" s="660"/>
      <c r="I105" s="661"/>
    </row>
    <row r="106" spans="1:9" ht="66.75" thickBot="1" x14ac:dyDescent="0.3">
      <c r="A106" s="650" t="s">
        <v>76</v>
      </c>
      <c r="B106" s="651"/>
      <c r="C106" s="180" t="s">
        <v>120</v>
      </c>
      <c r="D106" s="180">
        <v>0.5</v>
      </c>
      <c r="E106" s="180">
        <v>1</v>
      </c>
      <c r="F106" s="180">
        <v>1.2</v>
      </c>
      <c r="G106" s="46"/>
      <c r="H106" s="46"/>
      <c r="I106" s="46"/>
    </row>
    <row r="107" spans="1:9" ht="17.25" thickBot="1" x14ac:dyDescent="0.3">
      <c r="A107" s="650" t="s">
        <v>79</v>
      </c>
      <c r="B107" s="651"/>
      <c r="C107" s="144"/>
      <c r="D107" s="144"/>
      <c r="E107" s="144"/>
      <c r="F107" s="46"/>
      <c r="G107" s="46"/>
      <c r="H107" s="46"/>
      <c r="I107" s="46"/>
    </row>
    <row r="108" spans="1:9" ht="72.75" customHeight="1" thickBot="1" x14ac:dyDescent="0.3">
      <c r="A108" s="650" t="s">
        <v>80</v>
      </c>
      <c r="B108" s="652"/>
      <c r="C108" s="651"/>
      <c r="D108" s="144"/>
      <c r="E108" s="144"/>
      <c r="F108" s="46"/>
      <c r="G108" s="110" t="e">
        <f>SUM(#REF!)</f>
        <v>#REF!</v>
      </c>
      <c r="H108" s="110" t="e">
        <f>SUM(#REF!)</f>
        <v>#REF!</v>
      </c>
      <c r="I108" s="110" t="e">
        <f>SUM(#REF!)</f>
        <v>#REF!</v>
      </c>
    </row>
    <row r="109" spans="1:9" ht="48" customHeight="1" thickBot="1" x14ac:dyDescent="0.3">
      <c r="A109" s="650" t="s">
        <v>81</v>
      </c>
      <c r="B109" s="651"/>
      <c r="C109" s="153" t="e">
        <f>I108</f>
        <v>#REF!</v>
      </c>
      <c r="D109" s="153"/>
      <c r="E109" s="153"/>
      <c r="F109" s="46"/>
      <c r="G109" s="46"/>
      <c r="H109" s="46"/>
      <c r="I109" s="46"/>
    </row>
    <row r="110" spans="1:9" ht="99.75" customHeight="1" thickBot="1" x14ac:dyDescent="0.3">
      <c r="A110" s="650" t="s">
        <v>82</v>
      </c>
      <c r="B110" s="651"/>
      <c r="C110" s="144"/>
      <c r="D110" s="144"/>
      <c r="E110" s="144"/>
      <c r="F110" s="46"/>
      <c r="G110" s="46"/>
      <c r="H110" s="46"/>
      <c r="I110" s="46"/>
    </row>
    <row r="111" spans="1:9" x14ac:dyDescent="0.25">
      <c r="A111" s="743" t="s">
        <v>64</v>
      </c>
      <c r="B111" s="744"/>
      <c r="C111" s="744"/>
      <c r="D111" s="744"/>
      <c r="E111" s="744"/>
      <c r="F111" s="744"/>
      <c r="G111" s="744"/>
      <c r="H111" s="744"/>
      <c r="I111" s="745"/>
    </row>
    <row r="112" spans="1:9" ht="17.25" thickBot="1" x14ac:dyDescent="0.3">
      <c r="A112" s="659" t="s">
        <v>232</v>
      </c>
      <c r="B112" s="660"/>
      <c r="C112" s="660"/>
      <c r="D112" s="660"/>
      <c r="E112" s="660"/>
      <c r="F112" s="660"/>
      <c r="G112" s="660"/>
      <c r="H112" s="660"/>
      <c r="I112" s="661"/>
    </row>
    <row r="113" spans="1:9" x14ac:dyDescent="0.25">
      <c r="A113" s="743" t="s">
        <v>65</v>
      </c>
      <c r="B113" s="744"/>
      <c r="C113" s="744"/>
      <c r="D113" s="744"/>
      <c r="E113" s="744"/>
      <c r="F113" s="744"/>
      <c r="G113" s="744"/>
      <c r="H113" s="744"/>
      <c r="I113" s="745"/>
    </row>
    <row r="114" spans="1:9" ht="17.25" thickBot="1" x14ac:dyDescent="0.3">
      <c r="A114" s="659" t="s">
        <v>83</v>
      </c>
      <c r="B114" s="660"/>
      <c r="C114" s="660"/>
      <c r="D114" s="660"/>
      <c r="E114" s="660"/>
      <c r="F114" s="660"/>
      <c r="G114" s="660"/>
      <c r="H114" s="660"/>
      <c r="I114" s="661"/>
    </row>
    <row r="115" spans="1:9" x14ac:dyDescent="0.25">
      <c r="A115" s="317" t="s">
        <v>52</v>
      </c>
      <c r="B115" s="318"/>
      <c r="C115" s="321" t="s">
        <v>22</v>
      </c>
      <c r="D115" s="322"/>
      <c r="E115" s="322"/>
      <c r="F115" s="322"/>
      <c r="G115" s="322"/>
      <c r="H115" s="322"/>
      <c r="I115" s="323"/>
    </row>
    <row r="116" spans="1:9" x14ac:dyDescent="0.25">
      <c r="A116" s="319"/>
      <c r="B116" s="320"/>
      <c r="C116" s="431" t="s">
        <v>86</v>
      </c>
      <c r="D116" s="432"/>
      <c r="E116" s="432"/>
      <c r="F116" s="432"/>
      <c r="G116" s="432"/>
      <c r="H116" s="432"/>
      <c r="I116" s="433"/>
    </row>
    <row r="117" spans="1:9" x14ac:dyDescent="0.25">
      <c r="A117" s="327" t="s">
        <v>136</v>
      </c>
      <c r="B117" s="368" t="s">
        <v>75</v>
      </c>
      <c r="C117" s="451" t="s">
        <v>56</v>
      </c>
      <c r="D117" s="452"/>
      <c r="E117" s="452"/>
      <c r="F117" s="452"/>
      <c r="G117" s="452"/>
      <c r="H117" s="452"/>
      <c r="I117" s="453"/>
    </row>
    <row r="118" spans="1:9" ht="17.25" thickBot="1" x14ac:dyDescent="0.3">
      <c r="A118" s="427"/>
      <c r="B118" s="426"/>
      <c r="C118" s="454" t="s">
        <v>88</v>
      </c>
      <c r="D118" s="455"/>
      <c r="E118" s="455"/>
      <c r="F118" s="455"/>
      <c r="G118" s="455"/>
      <c r="H118" s="455"/>
      <c r="I118" s="456"/>
    </row>
    <row r="119" spans="1:9" ht="66" x14ac:dyDescent="0.25">
      <c r="A119" s="348" t="s">
        <v>76</v>
      </c>
      <c r="B119" s="349"/>
      <c r="C119" s="47" t="s">
        <v>89</v>
      </c>
      <c r="D119" s="78">
        <v>36</v>
      </c>
      <c r="E119" s="78">
        <v>36</v>
      </c>
      <c r="F119" s="78">
        <v>36</v>
      </c>
      <c r="G119" s="49"/>
      <c r="H119" s="49"/>
      <c r="I119" s="50"/>
    </row>
    <row r="120" spans="1:9" ht="116.25" thickBot="1" x14ac:dyDescent="0.3">
      <c r="A120" s="350" t="s">
        <v>79</v>
      </c>
      <c r="B120" s="351"/>
      <c r="C120" s="51" t="s">
        <v>90</v>
      </c>
      <c r="D120" s="51"/>
      <c r="E120" s="51"/>
      <c r="F120" s="52">
        <v>100</v>
      </c>
      <c r="G120" s="53"/>
      <c r="H120" s="53"/>
      <c r="I120" s="54"/>
    </row>
    <row r="121" spans="1:9" ht="68.25" customHeight="1" thickBot="1" x14ac:dyDescent="0.3">
      <c r="A121" s="352" t="s">
        <v>91</v>
      </c>
      <c r="B121" s="353"/>
      <c r="C121" s="353"/>
      <c r="D121" s="55"/>
      <c r="E121" s="55"/>
      <c r="F121" s="56"/>
      <c r="G121" s="57" t="e">
        <f>#REF!</f>
        <v>#REF!</v>
      </c>
      <c r="H121" s="57" t="e">
        <f>#REF!</f>
        <v>#REF!</v>
      </c>
      <c r="I121" s="57" t="e">
        <f>#REF!</f>
        <v>#REF!</v>
      </c>
    </row>
    <row r="122" spans="1:9" ht="48.75" customHeight="1" thickBot="1" x14ac:dyDescent="0.3">
      <c r="A122" s="445" t="s">
        <v>92</v>
      </c>
      <c r="B122" s="446"/>
      <c r="C122" s="57" t="e">
        <f>I121</f>
        <v>#REF!</v>
      </c>
      <c r="D122" s="58"/>
      <c r="E122" s="58"/>
      <c r="F122" s="56"/>
      <c r="G122" s="59"/>
      <c r="H122" s="59"/>
      <c r="I122" s="60"/>
    </row>
    <row r="123" spans="1:9" ht="80.25" customHeight="1" thickBot="1" x14ac:dyDescent="0.3">
      <c r="A123" s="445" t="s">
        <v>93</v>
      </c>
      <c r="B123" s="446"/>
      <c r="C123" s="61"/>
      <c r="D123" s="61"/>
      <c r="E123" s="61"/>
      <c r="F123" s="56"/>
      <c r="G123" s="59"/>
      <c r="H123" s="59"/>
      <c r="I123" s="60"/>
    </row>
    <row r="124" spans="1:9" ht="23.25" customHeight="1" x14ac:dyDescent="0.25">
      <c r="A124" s="376" t="s">
        <v>64</v>
      </c>
      <c r="B124" s="377"/>
      <c r="C124" s="377"/>
      <c r="D124" s="377"/>
      <c r="E124" s="377"/>
      <c r="F124" s="377"/>
      <c r="G124" s="378"/>
      <c r="H124" s="378"/>
      <c r="I124" s="379"/>
    </row>
    <row r="125" spans="1:9" ht="17.25" thickBot="1" x14ac:dyDescent="0.3">
      <c r="A125" s="344" t="s">
        <v>233</v>
      </c>
      <c r="B125" s="345"/>
      <c r="C125" s="345"/>
      <c r="D125" s="345"/>
      <c r="E125" s="345"/>
      <c r="F125" s="345"/>
      <c r="G125" s="346"/>
      <c r="H125" s="346"/>
      <c r="I125" s="347"/>
    </row>
    <row r="126" spans="1:9" x14ac:dyDescent="0.25">
      <c r="A126" s="376" t="s">
        <v>65</v>
      </c>
      <c r="B126" s="377"/>
      <c r="C126" s="377"/>
      <c r="D126" s="377"/>
      <c r="E126" s="377"/>
      <c r="F126" s="377"/>
      <c r="G126" s="378"/>
      <c r="H126" s="378"/>
      <c r="I126" s="379"/>
    </row>
    <row r="127" spans="1:9" ht="17.25" thickBot="1" x14ac:dyDescent="0.3">
      <c r="A127" s="344" t="s">
        <v>83</v>
      </c>
      <c r="B127" s="345"/>
      <c r="C127" s="345"/>
      <c r="D127" s="345"/>
      <c r="E127" s="345"/>
      <c r="F127" s="345"/>
      <c r="G127" s="346"/>
      <c r="H127" s="346"/>
      <c r="I127" s="347"/>
    </row>
    <row r="128" spans="1:9" s="148" customFormat="1" x14ac:dyDescent="0.25">
      <c r="A128" s="674" t="s">
        <v>49</v>
      </c>
      <c r="B128" s="675"/>
      <c r="C128" s="675"/>
      <c r="D128" s="410" t="s">
        <v>25</v>
      </c>
      <c r="E128" s="410"/>
      <c r="F128" s="410"/>
      <c r="G128" s="410"/>
      <c r="H128" s="410"/>
      <c r="I128" s="410"/>
    </row>
    <row r="129" spans="1:11" s="148" customFormat="1" x14ac:dyDescent="0.25">
      <c r="A129" s="676"/>
      <c r="B129" s="677"/>
      <c r="C129" s="677"/>
      <c r="D129" s="500" t="s">
        <v>116</v>
      </c>
      <c r="E129" s="500"/>
      <c r="F129" s="500"/>
      <c r="G129" s="500" t="s">
        <v>117</v>
      </c>
      <c r="H129" s="500"/>
      <c r="I129" s="500"/>
    </row>
    <row r="130" spans="1:11" s="148" customFormat="1" ht="35.25" customHeight="1" thickBot="1" x14ac:dyDescent="0.3">
      <c r="A130" s="678"/>
      <c r="B130" s="679"/>
      <c r="C130" s="680"/>
      <c r="D130" s="19" t="s">
        <v>15</v>
      </c>
      <c r="E130" s="19" t="s">
        <v>16</v>
      </c>
      <c r="F130" s="19" t="s">
        <v>7</v>
      </c>
      <c r="G130" s="19" t="s">
        <v>15</v>
      </c>
      <c r="H130" s="19" t="s">
        <v>16</v>
      </c>
      <c r="I130" s="46" t="s">
        <v>7</v>
      </c>
    </row>
    <row r="131" spans="1:11" s="148" customFormat="1" x14ac:dyDescent="0.25">
      <c r="A131" s="284" t="s">
        <v>52</v>
      </c>
      <c r="B131" s="285"/>
      <c r="C131" s="314" t="s">
        <v>22</v>
      </c>
      <c r="D131" s="315"/>
      <c r="E131" s="315"/>
      <c r="F131" s="315"/>
      <c r="G131" s="315"/>
      <c r="H131" s="315"/>
      <c r="I131" s="316"/>
    </row>
    <row r="132" spans="1:11" s="148" customFormat="1" ht="33" customHeight="1" x14ac:dyDescent="0.25">
      <c r="A132" s="286"/>
      <c r="B132" s="287"/>
      <c r="C132" s="690" t="s">
        <v>313</v>
      </c>
      <c r="D132" s="691"/>
      <c r="E132" s="691"/>
      <c r="F132" s="692"/>
      <c r="G132" s="692"/>
      <c r="H132" s="692"/>
      <c r="I132" s="693"/>
    </row>
    <row r="133" spans="1:11" s="148" customFormat="1" x14ac:dyDescent="0.25">
      <c r="A133" s="294" t="s">
        <v>95</v>
      </c>
      <c r="B133" s="296" t="s">
        <v>96</v>
      </c>
      <c r="C133" s="314" t="s">
        <v>56</v>
      </c>
      <c r="D133" s="315"/>
      <c r="E133" s="315"/>
      <c r="F133" s="315"/>
      <c r="G133" s="315"/>
      <c r="H133" s="315"/>
      <c r="I133" s="316"/>
    </row>
    <row r="134" spans="1:11" s="148" customFormat="1" ht="17.25" thickBot="1" x14ac:dyDescent="0.3">
      <c r="A134" s="294"/>
      <c r="B134" s="296"/>
      <c r="C134" s="298" t="s">
        <v>149</v>
      </c>
      <c r="D134" s="299"/>
      <c r="E134" s="299"/>
      <c r="F134" s="299"/>
      <c r="G134" s="299"/>
      <c r="H134" s="299"/>
      <c r="I134" s="300"/>
    </row>
    <row r="135" spans="1:11" s="148" customFormat="1" ht="49.5" customHeight="1" thickBot="1" x14ac:dyDescent="0.3">
      <c r="A135" s="303" t="s">
        <v>98</v>
      </c>
      <c r="B135" s="304"/>
      <c r="C135" s="65" t="s">
        <v>99</v>
      </c>
      <c r="D135" s="67">
        <v>1</v>
      </c>
      <c r="E135" s="67">
        <v>1</v>
      </c>
      <c r="F135" s="66">
        <v>1</v>
      </c>
      <c r="G135" s="72"/>
      <c r="H135" s="72"/>
      <c r="I135" s="68"/>
    </row>
    <row r="136" spans="1:11" s="148" customFormat="1" ht="30.75" customHeight="1" thickBot="1" x14ac:dyDescent="0.3">
      <c r="A136" s="303" t="s">
        <v>100</v>
      </c>
      <c r="B136" s="304"/>
      <c r="C136" s="65"/>
      <c r="D136" s="69"/>
      <c r="E136" s="69"/>
      <c r="F136" s="69"/>
      <c r="G136" s="107" t="e">
        <f>SUM(#REF!)</f>
        <v>#REF!</v>
      </c>
      <c r="H136" s="107" t="e">
        <f>SUM(#REF!)</f>
        <v>#REF!</v>
      </c>
      <c r="I136" s="107" t="e">
        <f>SUM(#REF!)</f>
        <v>#REF!</v>
      </c>
    </row>
    <row r="137" spans="1:11" s="148" customFormat="1" ht="17.25" thickBot="1" x14ac:dyDescent="0.3">
      <c r="A137" s="303" t="s">
        <v>101</v>
      </c>
      <c r="B137" s="460"/>
      <c r="C137" s="304"/>
      <c r="D137" s="71"/>
      <c r="E137" s="71"/>
      <c r="F137" s="69"/>
      <c r="G137" s="72"/>
      <c r="H137" s="72"/>
      <c r="I137" s="68"/>
    </row>
    <row r="138" spans="1:11" s="148" customFormat="1" x14ac:dyDescent="0.25">
      <c r="A138" s="461" t="s">
        <v>102</v>
      </c>
      <c r="B138" s="462"/>
      <c r="C138" s="462"/>
      <c r="D138" s="462"/>
      <c r="E138" s="462"/>
      <c r="F138" s="462"/>
      <c r="G138" s="462"/>
      <c r="H138" s="462"/>
      <c r="I138" s="463"/>
      <c r="K138" s="150"/>
    </row>
    <row r="139" spans="1:11" s="148" customFormat="1" ht="17.25" thickBot="1" x14ac:dyDescent="0.3">
      <c r="A139" s="457" t="s">
        <v>162</v>
      </c>
      <c r="B139" s="458"/>
      <c r="C139" s="458"/>
      <c r="D139" s="458"/>
      <c r="E139" s="458"/>
      <c r="F139" s="458"/>
      <c r="G139" s="458"/>
      <c r="H139" s="458"/>
      <c r="I139" s="459"/>
    </row>
    <row r="140" spans="1:11" s="148" customFormat="1" x14ac:dyDescent="0.25">
      <c r="A140" s="305" t="s">
        <v>64</v>
      </c>
      <c r="B140" s="306"/>
      <c r="C140" s="306"/>
      <c r="D140" s="306"/>
      <c r="E140" s="306"/>
      <c r="F140" s="306"/>
      <c r="G140" s="307"/>
      <c r="H140" s="307"/>
      <c r="I140" s="308"/>
    </row>
    <row r="141" spans="1:11" s="148" customFormat="1" ht="17.25" thickBot="1" x14ac:dyDescent="0.3">
      <c r="A141" s="280" t="s">
        <v>104</v>
      </c>
      <c r="B141" s="281"/>
      <c r="C141" s="281"/>
      <c r="D141" s="281"/>
      <c r="E141" s="281"/>
      <c r="F141" s="281"/>
      <c r="G141" s="282"/>
      <c r="H141" s="282"/>
      <c r="I141" s="283"/>
    </row>
    <row r="142" spans="1:11" s="148" customFormat="1" ht="24" customHeight="1" x14ac:dyDescent="0.25">
      <c r="A142" s="305" t="s">
        <v>65</v>
      </c>
      <c r="B142" s="306"/>
      <c r="C142" s="306"/>
      <c r="D142" s="306"/>
      <c r="E142" s="306"/>
      <c r="F142" s="306"/>
      <c r="G142" s="307"/>
      <c r="H142" s="307"/>
      <c r="I142" s="308"/>
    </row>
    <row r="143" spans="1:11" s="148" customFormat="1" ht="55.5" customHeight="1" thickBot="1" x14ac:dyDescent="0.3">
      <c r="A143" s="280" t="s">
        <v>105</v>
      </c>
      <c r="B143" s="281"/>
      <c r="C143" s="281"/>
      <c r="D143" s="281"/>
      <c r="E143" s="281"/>
      <c r="F143" s="281"/>
      <c r="G143" s="282"/>
      <c r="H143" s="282"/>
      <c r="I143" s="283"/>
    </row>
    <row r="144" spans="1:11" s="148" customFormat="1" x14ac:dyDescent="0.25">
      <c r="A144" s="284" t="s">
        <v>52</v>
      </c>
      <c r="B144" s="285"/>
      <c r="C144" s="288" t="s">
        <v>22</v>
      </c>
      <c r="D144" s="289"/>
      <c r="E144" s="289"/>
      <c r="F144" s="289"/>
      <c r="G144" s="289"/>
      <c r="H144" s="289"/>
      <c r="I144" s="290"/>
    </row>
    <row r="145" spans="1:9" s="148" customFormat="1" ht="33" customHeight="1" x14ac:dyDescent="0.25">
      <c r="A145" s="286"/>
      <c r="B145" s="287"/>
      <c r="C145" s="291" t="s">
        <v>316</v>
      </c>
      <c r="D145" s="292"/>
      <c r="E145" s="292"/>
      <c r="F145" s="292"/>
      <c r="G145" s="292"/>
      <c r="H145" s="292"/>
      <c r="I145" s="293"/>
    </row>
    <row r="146" spans="1:9" s="148" customFormat="1" x14ac:dyDescent="0.25">
      <c r="A146" s="294" t="s">
        <v>165</v>
      </c>
      <c r="B146" s="296" t="s">
        <v>96</v>
      </c>
      <c r="C146" s="314" t="s">
        <v>56</v>
      </c>
      <c r="D146" s="315"/>
      <c r="E146" s="315"/>
      <c r="F146" s="315"/>
      <c r="G146" s="315"/>
      <c r="H146" s="315"/>
      <c r="I146" s="316"/>
    </row>
    <row r="147" spans="1:9" s="148" customFormat="1" ht="17.25" thickBot="1" x14ac:dyDescent="0.3">
      <c r="A147" s="294"/>
      <c r="B147" s="296"/>
      <c r="C147" s="298" t="s">
        <v>97</v>
      </c>
      <c r="D147" s="299"/>
      <c r="E147" s="299"/>
      <c r="F147" s="299"/>
      <c r="G147" s="299"/>
      <c r="H147" s="299"/>
      <c r="I147" s="300"/>
    </row>
    <row r="148" spans="1:9" s="148" customFormat="1" ht="45.75" customHeight="1" thickBot="1" x14ac:dyDescent="0.3">
      <c r="A148" s="303" t="s">
        <v>98</v>
      </c>
      <c r="B148" s="304"/>
      <c r="C148" s="65" t="s">
        <v>99</v>
      </c>
      <c r="D148" s="66">
        <v>1</v>
      </c>
      <c r="E148" s="66">
        <v>1</v>
      </c>
      <c r="F148" s="66">
        <v>1</v>
      </c>
      <c r="G148" s="67"/>
      <c r="H148" s="67"/>
      <c r="I148" s="68"/>
    </row>
    <row r="149" spans="1:9" s="148" customFormat="1" ht="39.75" customHeight="1" thickBot="1" x14ac:dyDescent="0.3">
      <c r="A149" s="303" t="s">
        <v>100</v>
      </c>
      <c r="B149" s="304"/>
      <c r="C149" s="65"/>
      <c r="D149" s="69" t="s">
        <v>58</v>
      </c>
      <c r="E149" s="69" t="s">
        <v>58</v>
      </c>
      <c r="F149" s="69" t="s">
        <v>58</v>
      </c>
      <c r="G149" s="70" t="e">
        <f>SUM(#REF!)</f>
        <v>#REF!</v>
      </c>
      <c r="H149" s="70" t="e">
        <f>SUM(#REF!)</f>
        <v>#REF!</v>
      </c>
      <c r="I149" s="70" t="e">
        <f>SUM(#REF!)</f>
        <v>#REF!</v>
      </c>
    </row>
    <row r="150" spans="1:9" s="148" customFormat="1" ht="17.25" thickBot="1" x14ac:dyDescent="0.3">
      <c r="A150" s="303" t="s">
        <v>101</v>
      </c>
      <c r="B150" s="460"/>
      <c r="C150" s="304"/>
      <c r="D150" s="71"/>
      <c r="E150" s="71"/>
      <c r="F150" s="69"/>
      <c r="G150" s="72"/>
      <c r="H150" s="72"/>
      <c r="I150" s="68"/>
    </row>
    <row r="151" spans="1:9" s="148" customFormat="1" x14ac:dyDescent="0.25">
      <c r="A151" s="461" t="s">
        <v>102</v>
      </c>
      <c r="B151" s="462"/>
      <c r="C151" s="462"/>
      <c r="D151" s="462"/>
      <c r="E151" s="462"/>
      <c r="F151" s="462"/>
      <c r="G151" s="462"/>
      <c r="H151" s="462"/>
      <c r="I151" s="463"/>
    </row>
    <row r="152" spans="1:9" s="148" customFormat="1" ht="17.25" thickBot="1" x14ac:dyDescent="0.3">
      <c r="A152" s="457" t="s">
        <v>103</v>
      </c>
      <c r="B152" s="458"/>
      <c r="C152" s="458"/>
      <c r="D152" s="458"/>
      <c r="E152" s="458"/>
      <c r="F152" s="458"/>
      <c r="G152" s="458"/>
      <c r="H152" s="458"/>
      <c r="I152" s="459"/>
    </row>
    <row r="153" spans="1:9" s="148" customFormat="1" x14ac:dyDescent="0.25">
      <c r="A153" s="305" t="s">
        <v>64</v>
      </c>
      <c r="B153" s="306"/>
      <c r="C153" s="306"/>
      <c r="D153" s="306"/>
      <c r="E153" s="306"/>
      <c r="F153" s="306"/>
      <c r="G153" s="307"/>
      <c r="H153" s="307"/>
      <c r="I153" s="308"/>
    </row>
    <row r="154" spans="1:9" s="148" customFormat="1" ht="17.25" thickBot="1" x14ac:dyDescent="0.3">
      <c r="A154" s="280" t="s">
        <v>104</v>
      </c>
      <c r="B154" s="281"/>
      <c r="C154" s="281"/>
      <c r="D154" s="281"/>
      <c r="E154" s="281"/>
      <c r="F154" s="281"/>
      <c r="G154" s="282"/>
      <c r="H154" s="282"/>
      <c r="I154" s="283"/>
    </row>
    <row r="155" spans="1:9" s="148" customFormat="1" x14ac:dyDescent="0.25">
      <c r="A155" s="305" t="s">
        <v>65</v>
      </c>
      <c r="B155" s="306"/>
      <c r="C155" s="306"/>
      <c r="D155" s="306"/>
      <c r="E155" s="306"/>
      <c r="F155" s="306"/>
      <c r="G155" s="307"/>
      <c r="H155" s="307"/>
      <c r="I155" s="308"/>
    </row>
    <row r="156" spans="1:9" s="148" customFormat="1" ht="57" customHeight="1" thickBot="1" x14ac:dyDescent="0.3">
      <c r="A156" s="280" t="s">
        <v>105</v>
      </c>
      <c r="B156" s="281"/>
      <c r="C156" s="281"/>
      <c r="D156" s="281"/>
      <c r="E156" s="281"/>
      <c r="F156" s="281"/>
      <c r="G156" s="282"/>
      <c r="H156" s="282"/>
      <c r="I156" s="283"/>
    </row>
    <row r="157" spans="1:9" s="148" customFormat="1" x14ac:dyDescent="0.25">
      <c r="A157" s="715" t="s">
        <v>52</v>
      </c>
      <c r="B157" s="716"/>
      <c r="C157" s="719" t="s">
        <v>22</v>
      </c>
      <c r="D157" s="720"/>
      <c r="E157" s="720"/>
      <c r="F157" s="720"/>
      <c r="G157" s="720"/>
      <c r="H157" s="720"/>
      <c r="I157" s="721"/>
    </row>
    <row r="158" spans="1:9" s="148" customFormat="1" x14ac:dyDescent="0.25">
      <c r="A158" s="717"/>
      <c r="B158" s="718"/>
      <c r="C158" s="739" t="s">
        <v>314</v>
      </c>
      <c r="D158" s="740"/>
      <c r="E158" s="740"/>
      <c r="F158" s="740"/>
      <c r="G158" s="740"/>
      <c r="H158" s="740"/>
      <c r="I158" s="741"/>
    </row>
    <row r="159" spans="1:9" s="148" customFormat="1" x14ac:dyDescent="0.25">
      <c r="A159" s="742" t="s">
        <v>186</v>
      </c>
      <c r="B159" s="708" t="s">
        <v>96</v>
      </c>
      <c r="C159" s="709" t="s">
        <v>56</v>
      </c>
      <c r="D159" s="710"/>
      <c r="E159" s="710"/>
      <c r="F159" s="710"/>
      <c r="G159" s="710"/>
      <c r="H159" s="710"/>
      <c r="I159" s="711"/>
    </row>
    <row r="160" spans="1:9" s="148" customFormat="1" ht="17.25" thickBot="1" x14ac:dyDescent="0.3">
      <c r="A160" s="742"/>
      <c r="B160" s="708"/>
      <c r="C160" s="712" t="s">
        <v>181</v>
      </c>
      <c r="D160" s="713"/>
      <c r="E160" s="713"/>
      <c r="F160" s="713"/>
      <c r="G160" s="713"/>
      <c r="H160" s="713"/>
      <c r="I160" s="714"/>
    </row>
    <row r="161" spans="1:9" s="148" customFormat="1" ht="48" customHeight="1" thickBot="1" x14ac:dyDescent="0.3">
      <c r="A161" s="725" t="s">
        <v>98</v>
      </c>
      <c r="B161" s="726"/>
      <c r="C161" s="65" t="s">
        <v>99</v>
      </c>
      <c r="D161" s="105">
        <v>1</v>
      </c>
      <c r="E161" s="105">
        <v>1</v>
      </c>
      <c r="F161" s="104">
        <v>1</v>
      </c>
      <c r="G161" s="90"/>
      <c r="H161" s="90"/>
      <c r="I161" s="91"/>
    </row>
    <row r="162" spans="1:9" s="148" customFormat="1" ht="39.75" customHeight="1" thickBot="1" x14ac:dyDescent="0.3">
      <c r="A162" s="725" t="s">
        <v>100</v>
      </c>
      <c r="B162" s="726"/>
      <c r="C162" s="92"/>
      <c r="D162" s="89" t="s">
        <v>58</v>
      </c>
      <c r="E162" s="89" t="s">
        <v>58</v>
      </c>
      <c r="F162" s="89" t="s">
        <v>58</v>
      </c>
      <c r="G162" s="92" t="e">
        <f>#REF!</f>
        <v>#REF!</v>
      </c>
      <c r="H162" s="92" t="e">
        <f>#REF!</f>
        <v>#REF!</v>
      </c>
      <c r="I162" s="92" t="e">
        <f>#REF!</f>
        <v>#REF!</v>
      </c>
    </row>
    <row r="163" spans="1:9" s="148" customFormat="1" ht="17.25" thickBot="1" x14ac:dyDescent="0.3">
      <c r="A163" s="725" t="s">
        <v>101</v>
      </c>
      <c r="B163" s="727"/>
      <c r="C163" s="726"/>
      <c r="D163" s="138"/>
      <c r="E163" s="138"/>
      <c r="F163" s="89"/>
      <c r="G163" s="90"/>
      <c r="H163" s="90"/>
      <c r="I163" s="91"/>
    </row>
    <row r="164" spans="1:9" s="148" customFormat="1" x14ac:dyDescent="0.25">
      <c r="A164" s="722" t="s">
        <v>102</v>
      </c>
      <c r="B164" s="723"/>
      <c r="C164" s="723"/>
      <c r="D164" s="723"/>
      <c r="E164" s="723"/>
      <c r="F164" s="723"/>
      <c r="G164" s="723"/>
      <c r="H164" s="723"/>
      <c r="I164" s="724"/>
    </row>
    <row r="165" spans="1:9" s="148" customFormat="1" ht="17.25" thickBot="1" x14ac:dyDescent="0.3">
      <c r="A165" s="728" t="s">
        <v>182</v>
      </c>
      <c r="B165" s="729"/>
      <c r="C165" s="729"/>
      <c r="D165" s="729"/>
      <c r="E165" s="729"/>
      <c r="F165" s="729"/>
      <c r="G165" s="729"/>
      <c r="H165" s="729"/>
      <c r="I165" s="730"/>
    </row>
    <row r="166" spans="1:9" s="148" customFormat="1" x14ac:dyDescent="0.25">
      <c r="A166" s="731" t="s">
        <v>64</v>
      </c>
      <c r="B166" s="732"/>
      <c r="C166" s="732"/>
      <c r="D166" s="732"/>
      <c r="E166" s="732"/>
      <c r="F166" s="732"/>
      <c r="G166" s="733"/>
      <c r="H166" s="733"/>
      <c r="I166" s="734"/>
    </row>
    <row r="167" spans="1:9" s="148" customFormat="1" ht="17.25" thickBot="1" x14ac:dyDescent="0.3">
      <c r="A167" s="735" t="s">
        <v>104</v>
      </c>
      <c r="B167" s="736"/>
      <c r="C167" s="736"/>
      <c r="D167" s="736"/>
      <c r="E167" s="736"/>
      <c r="F167" s="736"/>
      <c r="G167" s="737"/>
      <c r="H167" s="737"/>
      <c r="I167" s="738"/>
    </row>
    <row r="168" spans="1:9" s="148" customFormat="1" x14ac:dyDescent="0.25">
      <c r="A168" s="731" t="s">
        <v>65</v>
      </c>
      <c r="B168" s="732"/>
      <c r="C168" s="732"/>
      <c r="D168" s="732"/>
      <c r="E168" s="732"/>
      <c r="F168" s="732"/>
      <c r="G168" s="733"/>
      <c r="H168" s="733"/>
      <c r="I168" s="734"/>
    </row>
    <row r="169" spans="1:9" s="148" customFormat="1" ht="57" customHeight="1" thickBot="1" x14ac:dyDescent="0.3">
      <c r="A169" s="735" t="s">
        <v>105</v>
      </c>
      <c r="B169" s="736"/>
      <c r="C169" s="736"/>
      <c r="D169" s="736"/>
      <c r="E169" s="736"/>
      <c r="F169" s="736"/>
      <c r="G169" s="737"/>
      <c r="H169" s="737"/>
      <c r="I169" s="738"/>
    </row>
    <row r="170" spans="1:9" s="148" customFormat="1" x14ac:dyDescent="0.25">
      <c r="A170" s="715" t="s">
        <v>52</v>
      </c>
      <c r="B170" s="716"/>
      <c r="C170" s="719" t="s">
        <v>22</v>
      </c>
      <c r="D170" s="720"/>
      <c r="E170" s="720"/>
      <c r="F170" s="720"/>
      <c r="G170" s="720"/>
      <c r="H170" s="720"/>
      <c r="I170" s="721"/>
    </row>
    <row r="171" spans="1:9" s="148" customFormat="1" x14ac:dyDescent="0.25">
      <c r="A171" s="717"/>
      <c r="B171" s="718"/>
      <c r="C171" s="739" t="s">
        <v>315</v>
      </c>
      <c r="D171" s="740"/>
      <c r="E171" s="740"/>
      <c r="F171" s="740"/>
      <c r="G171" s="740"/>
      <c r="H171" s="740"/>
      <c r="I171" s="741"/>
    </row>
    <row r="172" spans="1:9" s="148" customFormat="1" x14ac:dyDescent="0.25">
      <c r="A172" s="742" t="s">
        <v>186</v>
      </c>
      <c r="B172" s="708" t="s">
        <v>96</v>
      </c>
      <c r="C172" s="709" t="s">
        <v>56</v>
      </c>
      <c r="D172" s="710"/>
      <c r="E172" s="710"/>
      <c r="F172" s="710"/>
      <c r="G172" s="710"/>
      <c r="H172" s="710"/>
      <c r="I172" s="711"/>
    </row>
    <row r="173" spans="1:9" s="148" customFormat="1" ht="17.25" customHeight="1" thickBot="1" x14ac:dyDescent="0.3">
      <c r="A173" s="742"/>
      <c r="B173" s="708"/>
      <c r="C173" s="159" t="s">
        <v>277</v>
      </c>
      <c r="D173" s="139"/>
      <c r="E173" s="139"/>
      <c r="F173" s="139"/>
      <c r="G173" s="139"/>
      <c r="H173" s="139"/>
      <c r="I173" s="140"/>
    </row>
    <row r="174" spans="1:9" s="148" customFormat="1" ht="48" customHeight="1" thickBot="1" x14ac:dyDescent="0.3">
      <c r="A174" s="725" t="s">
        <v>98</v>
      </c>
      <c r="B174" s="726"/>
      <c r="C174" s="65" t="s">
        <v>99</v>
      </c>
      <c r="D174" s="105">
        <v>1</v>
      </c>
      <c r="E174" s="105">
        <v>1</v>
      </c>
      <c r="F174" s="104">
        <v>1</v>
      </c>
      <c r="G174" s="90"/>
      <c r="H174" s="90"/>
      <c r="I174" s="91"/>
    </row>
    <row r="175" spans="1:9" s="148" customFormat="1" ht="39.75" customHeight="1" thickBot="1" x14ac:dyDescent="0.3">
      <c r="A175" s="725" t="s">
        <v>100</v>
      </c>
      <c r="B175" s="726"/>
      <c r="C175" s="92"/>
      <c r="D175" s="89" t="s">
        <v>58</v>
      </c>
      <c r="E175" s="89" t="s">
        <v>58</v>
      </c>
      <c r="F175" s="89" t="s">
        <v>58</v>
      </c>
      <c r="G175" s="92" t="e">
        <f>#REF!</f>
        <v>#REF!</v>
      </c>
      <c r="H175" s="92" t="e">
        <f>#REF!</f>
        <v>#REF!</v>
      </c>
      <c r="I175" s="92" t="e">
        <f>#REF!</f>
        <v>#REF!</v>
      </c>
    </row>
    <row r="176" spans="1:9" s="148" customFormat="1" ht="17.25" thickBot="1" x14ac:dyDescent="0.3">
      <c r="A176" s="725" t="s">
        <v>101</v>
      </c>
      <c r="B176" s="727"/>
      <c r="C176" s="726"/>
      <c r="D176" s="138"/>
      <c r="E176" s="138"/>
      <c r="F176" s="89"/>
      <c r="G176" s="90"/>
      <c r="H176" s="90"/>
      <c r="I176" s="91"/>
    </row>
    <row r="177" spans="1:9" s="148" customFormat="1" x14ac:dyDescent="0.25">
      <c r="A177" s="722" t="s">
        <v>102</v>
      </c>
      <c r="B177" s="723"/>
      <c r="C177" s="723"/>
      <c r="D177" s="723"/>
      <c r="E177" s="723"/>
      <c r="F177" s="723"/>
      <c r="G177" s="723"/>
      <c r="H177" s="723"/>
      <c r="I177" s="724"/>
    </row>
    <row r="178" spans="1:9" s="148" customFormat="1" ht="17.25" thickBot="1" x14ac:dyDescent="0.3">
      <c r="A178" s="728" t="s">
        <v>182</v>
      </c>
      <c r="B178" s="729"/>
      <c r="C178" s="729"/>
      <c r="D178" s="729"/>
      <c r="E178" s="729"/>
      <c r="F178" s="729"/>
      <c r="G178" s="729"/>
      <c r="H178" s="729"/>
      <c r="I178" s="730"/>
    </row>
    <row r="179" spans="1:9" s="148" customFormat="1" x14ac:dyDescent="0.25">
      <c r="A179" s="731" t="s">
        <v>64</v>
      </c>
      <c r="B179" s="732"/>
      <c r="C179" s="732"/>
      <c r="D179" s="732"/>
      <c r="E179" s="732"/>
      <c r="F179" s="732"/>
      <c r="G179" s="733"/>
      <c r="H179" s="733"/>
      <c r="I179" s="734"/>
    </row>
    <row r="180" spans="1:9" s="148" customFormat="1" ht="17.25" thickBot="1" x14ac:dyDescent="0.3">
      <c r="A180" s="735" t="s">
        <v>104</v>
      </c>
      <c r="B180" s="736"/>
      <c r="C180" s="736"/>
      <c r="D180" s="736"/>
      <c r="E180" s="736"/>
      <c r="F180" s="736"/>
      <c r="G180" s="737"/>
      <c r="H180" s="737"/>
      <c r="I180" s="738"/>
    </row>
    <row r="181" spans="1:9" s="148" customFormat="1" x14ac:dyDescent="0.25">
      <c r="A181" s="731" t="s">
        <v>65</v>
      </c>
      <c r="B181" s="732"/>
      <c r="C181" s="732"/>
      <c r="D181" s="732"/>
      <c r="E181" s="732"/>
      <c r="F181" s="732"/>
      <c r="G181" s="733"/>
      <c r="H181" s="733"/>
      <c r="I181" s="734"/>
    </row>
    <row r="182" spans="1:9" s="148" customFormat="1" ht="57.75" customHeight="1" thickBot="1" x14ac:dyDescent="0.3">
      <c r="A182" s="735" t="s">
        <v>105</v>
      </c>
      <c r="B182" s="736"/>
      <c r="C182" s="736"/>
      <c r="D182" s="736"/>
      <c r="E182" s="736"/>
      <c r="F182" s="736"/>
      <c r="G182" s="737"/>
      <c r="H182" s="737"/>
      <c r="I182" s="738"/>
    </row>
  </sheetData>
  <mergeCells count="207">
    <mergeCell ref="A10:A11"/>
    <mergeCell ref="B10:B11"/>
    <mergeCell ref="C10:I10"/>
    <mergeCell ref="C11:I11"/>
    <mergeCell ref="A1:I1"/>
    <mergeCell ref="A3:I3"/>
    <mergeCell ref="A6:I6"/>
    <mergeCell ref="A8:B9"/>
    <mergeCell ref="C8:I8"/>
    <mergeCell ref="C9:I9"/>
    <mergeCell ref="A12:B12"/>
    <mergeCell ref="A13:B13"/>
    <mergeCell ref="A14:C14"/>
    <mergeCell ref="A29:A30"/>
    <mergeCell ref="B29:B30"/>
    <mergeCell ref="C29:I29"/>
    <mergeCell ref="C30:I30"/>
    <mergeCell ref="A19:I19"/>
    <mergeCell ref="A20:I20"/>
    <mergeCell ref="A27:B28"/>
    <mergeCell ref="C27:I27"/>
    <mergeCell ref="C28:I28"/>
    <mergeCell ref="A22:I22"/>
    <mergeCell ref="A24:C26"/>
    <mergeCell ref="D24:I24"/>
    <mergeCell ref="D25:F25"/>
    <mergeCell ref="G25:I25"/>
    <mergeCell ref="A35:B35"/>
    <mergeCell ref="C35:I35"/>
    <mergeCell ref="A31:B31"/>
    <mergeCell ref="A15:I15"/>
    <mergeCell ref="A16:I16"/>
    <mergeCell ref="A17:I17"/>
    <mergeCell ref="A18:I18"/>
    <mergeCell ref="A32:I32"/>
    <mergeCell ref="A33:I33"/>
    <mergeCell ref="A34:I34"/>
    <mergeCell ref="A47:I47"/>
    <mergeCell ref="A48:I48"/>
    <mergeCell ref="A49:B49"/>
    <mergeCell ref="C49:I49"/>
    <mergeCell ref="A50:B50"/>
    <mergeCell ref="A51:I51"/>
    <mergeCell ref="A43:A44"/>
    <mergeCell ref="B43:B44"/>
    <mergeCell ref="C43:I43"/>
    <mergeCell ref="C44:I44"/>
    <mergeCell ref="A45:B45"/>
    <mergeCell ref="A46:I46"/>
    <mergeCell ref="A36:B36"/>
    <mergeCell ref="A39:I39"/>
    <mergeCell ref="A37:I37"/>
    <mergeCell ref="A38:I38"/>
    <mergeCell ref="A41:B42"/>
    <mergeCell ref="C41:I41"/>
    <mergeCell ref="C42:I42"/>
    <mergeCell ref="A40:I40"/>
    <mergeCell ref="A73:I73"/>
    <mergeCell ref="A52:I52"/>
    <mergeCell ref="A53:I53"/>
    <mergeCell ref="A54:I54"/>
    <mergeCell ref="A56:I56"/>
    <mergeCell ref="A62:B64"/>
    <mergeCell ref="C62:I62"/>
    <mergeCell ref="C63:I63"/>
    <mergeCell ref="C64:I64"/>
    <mergeCell ref="A58:I58"/>
    <mergeCell ref="A59:C61"/>
    <mergeCell ref="A72:I72"/>
    <mergeCell ref="C65:I65"/>
    <mergeCell ref="A66:B67"/>
    <mergeCell ref="A68:B68"/>
    <mergeCell ref="A69:C69"/>
    <mergeCell ref="A82:C82"/>
    <mergeCell ref="A83:B83"/>
    <mergeCell ref="A84:B84"/>
    <mergeCell ref="A85:I85"/>
    <mergeCell ref="A98:I98"/>
    <mergeCell ref="D59:I59"/>
    <mergeCell ref="D60:F60"/>
    <mergeCell ref="G60:I60"/>
    <mergeCell ref="A70:B70"/>
    <mergeCell ref="A71:B71"/>
    <mergeCell ref="C79:I79"/>
    <mergeCell ref="A80:B80"/>
    <mergeCell ref="A81:B81"/>
    <mergeCell ref="A74:I74"/>
    <mergeCell ref="A75:I75"/>
    <mergeCell ref="A76:B78"/>
    <mergeCell ref="C76:I76"/>
    <mergeCell ref="C77:I77"/>
    <mergeCell ref="C78:I78"/>
    <mergeCell ref="A86:I86"/>
    <mergeCell ref="A87:I87"/>
    <mergeCell ref="A88:I88"/>
    <mergeCell ref="A99:I99"/>
    <mergeCell ref="A100:I100"/>
    <mergeCell ref="A91:A92"/>
    <mergeCell ref="B91:B92"/>
    <mergeCell ref="C91:I91"/>
    <mergeCell ref="C92:I92"/>
    <mergeCell ref="A93:B93"/>
    <mergeCell ref="A89:B90"/>
    <mergeCell ref="C89:I89"/>
    <mergeCell ref="C90:I90"/>
    <mergeCell ref="A94:B94"/>
    <mergeCell ref="A95:C95"/>
    <mergeCell ref="A96:B96"/>
    <mergeCell ref="A97:B97"/>
    <mergeCell ref="A111:I111"/>
    <mergeCell ref="A101:I101"/>
    <mergeCell ref="A102:B104"/>
    <mergeCell ref="C102:I102"/>
    <mergeCell ref="C103:I103"/>
    <mergeCell ref="C104:I104"/>
    <mergeCell ref="C105:I105"/>
    <mergeCell ref="A106:B106"/>
    <mergeCell ref="A107:B107"/>
    <mergeCell ref="A108:C108"/>
    <mergeCell ref="A110:B110"/>
    <mergeCell ref="A109:B109"/>
    <mergeCell ref="A119:B119"/>
    <mergeCell ref="A120:B120"/>
    <mergeCell ref="A121:C121"/>
    <mergeCell ref="A122:B122"/>
    <mergeCell ref="A117:A118"/>
    <mergeCell ref="B117:B118"/>
    <mergeCell ref="C117:I117"/>
    <mergeCell ref="C118:I118"/>
    <mergeCell ref="A112:I112"/>
    <mergeCell ref="A113:I113"/>
    <mergeCell ref="A114:I114"/>
    <mergeCell ref="A115:B116"/>
    <mergeCell ref="C115:I115"/>
    <mergeCell ref="C116:I116"/>
    <mergeCell ref="A123:B123"/>
    <mergeCell ref="A124:I124"/>
    <mergeCell ref="A131:B132"/>
    <mergeCell ref="C131:I131"/>
    <mergeCell ref="C132:I132"/>
    <mergeCell ref="A127:I127"/>
    <mergeCell ref="A128:C130"/>
    <mergeCell ref="D128:I128"/>
    <mergeCell ref="D129:F129"/>
    <mergeCell ref="A125:I125"/>
    <mergeCell ref="A126:I126"/>
    <mergeCell ref="G129:I129"/>
    <mergeCell ref="A133:A134"/>
    <mergeCell ref="B133:B134"/>
    <mergeCell ref="C133:I133"/>
    <mergeCell ref="C134:I134"/>
    <mergeCell ref="C160:I160"/>
    <mergeCell ref="A161:B161"/>
    <mergeCell ref="A154:I154"/>
    <mergeCell ref="A155:I155"/>
    <mergeCell ref="A156:I156"/>
    <mergeCell ref="C145:I145"/>
    <mergeCell ref="C146:I146"/>
    <mergeCell ref="C147:I147"/>
    <mergeCell ref="A135:B135"/>
    <mergeCell ref="A136:B136"/>
    <mergeCell ref="A137:C137"/>
    <mergeCell ref="A138:I138"/>
    <mergeCell ref="A139:I139"/>
    <mergeCell ref="A140:I140"/>
    <mergeCell ref="A141:I141"/>
    <mergeCell ref="A142:I142"/>
    <mergeCell ref="A149:B149"/>
    <mergeCell ref="A150:C150"/>
    <mergeCell ref="A151:I151"/>
    <mergeCell ref="A152:I152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69:I169"/>
    <mergeCell ref="A162:B162"/>
    <mergeCell ref="A157:B158"/>
    <mergeCell ref="C157:I157"/>
    <mergeCell ref="C158:I158"/>
    <mergeCell ref="A159:A160"/>
    <mergeCell ref="B159:B160"/>
    <mergeCell ref="C159:I159"/>
    <mergeCell ref="A143:I143"/>
    <mergeCell ref="A144:B145"/>
    <mergeCell ref="C144:I144"/>
    <mergeCell ref="A148:B148"/>
    <mergeCell ref="A146:A147"/>
    <mergeCell ref="B146:B147"/>
    <mergeCell ref="A153:I153"/>
    <mergeCell ref="A179:I179"/>
    <mergeCell ref="A180:I180"/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</mergeCells>
  <phoneticPr fontId="0" type="noConversion"/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7" workbookViewId="0">
      <selection activeCell="E12" sqref="E12"/>
    </sheetView>
  </sheetViews>
  <sheetFormatPr defaultRowHeight="15.75" x14ac:dyDescent="0.25"/>
  <cols>
    <col min="1" max="1" width="44.140625" style="148" customWidth="1"/>
    <col min="2" max="2" width="16.140625" style="148" customWidth="1"/>
    <col min="3" max="3" width="24.140625" style="148" customWidth="1"/>
    <col min="4" max="4" width="21.7109375" style="148" customWidth="1"/>
    <col min="5" max="5" width="25.42578125" style="166" customWidth="1"/>
    <col min="6" max="6" width="9.85546875" style="148" bestFit="1" customWidth="1"/>
    <col min="7" max="16384" width="9.140625" style="148"/>
  </cols>
  <sheetData>
    <row r="1" spans="1:6" ht="16.5" x14ac:dyDescent="0.25">
      <c r="A1" s="775" t="s">
        <v>20</v>
      </c>
      <c r="B1" s="775"/>
      <c r="C1" s="775"/>
      <c r="D1" s="775"/>
      <c r="E1" s="775"/>
    </row>
    <row r="2" spans="1:6" ht="16.5" x14ac:dyDescent="0.25">
      <c r="A2" s="775" t="s">
        <v>3</v>
      </c>
      <c r="B2" s="775"/>
      <c r="C2" s="775"/>
      <c r="D2" s="775"/>
      <c r="E2" s="775"/>
    </row>
    <row r="3" spans="1:6" ht="16.5" x14ac:dyDescent="0.25">
      <c r="A3" s="775" t="s">
        <v>2</v>
      </c>
      <c r="B3" s="775"/>
      <c r="C3" s="775"/>
      <c r="D3" s="775"/>
      <c r="E3" s="775"/>
    </row>
    <row r="4" spans="1:6" ht="18" x14ac:dyDescent="0.25">
      <c r="A4" s="162"/>
      <c r="B4" s="162"/>
      <c r="C4" s="162"/>
      <c r="D4" s="162"/>
      <c r="E4" s="163"/>
    </row>
    <row r="5" spans="1:6" ht="39.75" customHeight="1" x14ac:dyDescent="0.25">
      <c r="A5" s="776" t="s">
        <v>21</v>
      </c>
      <c r="B5" s="776"/>
      <c r="C5" s="776"/>
      <c r="D5" s="776"/>
      <c r="E5" s="776"/>
    </row>
    <row r="6" spans="1:6" ht="18" x14ac:dyDescent="0.25">
      <c r="A6" s="162"/>
      <c r="B6" s="162"/>
      <c r="C6" s="162"/>
      <c r="D6" s="162"/>
      <c r="E6" s="163"/>
    </row>
    <row r="8" spans="1:6" ht="35.25" customHeight="1" x14ac:dyDescent="0.25">
      <c r="A8" s="777" t="s">
        <v>22</v>
      </c>
      <c r="B8" s="778" t="s">
        <v>23</v>
      </c>
      <c r="C8" s="778" t="s">
        <v>24</v>
      </c>
      <c r="D8" s="780" t="s">
        <v>25</v>
      </c>
      <c r="E8" s="781"/>
    </row>
    <row r="9" spans="1:6" ht="18" x14ac:dyDescent="0.25">
      <c r="A9" s="777"/>
      <c r="B9" s="779"/>
      <c r="C9" s="779"/>
      <c r="D9" s="160" t="s">
        <v>26</v>
      </c>
      <c r="E9" s="8" t="s">
        <v>27</v>
      </c>
    </row>
    <row r="10" spans="1:6" ht="17.25" x14ac:dyDescent="0.25">
      <c r="A10" s="772" t="s">
        <v>28</v>
      </c>
      <c r="B10" s="773"/>
      <c r="C10" s="773"/>
      <c r="D10" s="774"/>
      <c r="E10" s="130" t="e">
        <f>E11+E15+E21+E25+E29+E33+E37+E41+E45+E49</f>
        <v>#REF!</v>
      </c>
      <c r="F10" s="157"/>
    </row>
    <row r="11" spans="1:6" ht="17.25" x14ac:dyDescent="0.25">
      <c r="A11" s="768" t="s">
        <v>43</v>
      </c>
      <c r="B11" s="768"/>
      <c r="C11" s="768"/>
      <c r="D11" s="768"/>
      <c r="E11" s="9" t="e">
        <f>SUM(E12:E14)</f>
        <v>#REF!</v>
      </c>
    </row>
    <row r="12" spans="1:6" ht="33" x14ac:dyDescent="0.25">
      <c r="A12" s="161" t="s">
        <v>30</v>
      </c>
      <c r="B12" s="160" t="s">
        <v>31</v>
      </c>
      <c r="C12" s="160" t="s">
        <v>32</v>
      </c>
      <c r="D12" s="160">
        <v>1</v>
      </c>
      <c r="E12" s="10">
        <f>Aragatsotn!F10</f>
        <v>13000</v>
      </c>
    </row>
    <row r="13" spans="1:6" ht="33" x14ac:dyDescent="0.25">
      <c r="A13" s="161" t="s">
        <v>35</v>
      </c>
      <c r="B13" s="13" t="s">
        <v>31</v>
      </c>
      <c r="C13" s="13" t="s">
        <v>32</v>
      </c>
      <c r="D13" s="13">
        <v>1</v>
      </c>
      <c r="E13" s="10">
        <f>Aragatsotn!F13</f>
        <v>90000</v>
      </c>
    </row>
    <row r="14" spans="1:6" ht="51" customHeight="1" x14ac:dyDescent="0.25">
      <c r="A14" s="161" t="s">
        <v>40</v>
      </c>
      <c r="B14" s="160" t="s">
        <v>31</v>
      </c>
      <c r="C14" s="160" t="s">
        <v>32</v>
      </c>
      <c r="D14" s="13">
        <v>1</v>
      </c>
      <c r="E14" s="10" t="e">
        <f>Aragatsotn!#REF!</f>
        <v>#REF!</v>
      </c>
      <c r="F14" s="164"/>
    </row>
    <row r="15" spans="1:6" ht="17.25" x14ac:dyDescent="0.25">
      <c r="A15" s="768" t="s">
        <v>29</v>
      </c>
      <c r="B15" s="768"/>
      <c r="C15" s="768"/>
      <c r="D15" s="768"/>
      <c r="E15" s="9" t="e">
        <f>SUM(E16:E20)</f>
        <v>#REF!</v>
      </c>
    </row>
    <row r="16" spans="1:6" ht="33" x14ac:dyDescent="0.25">
      <c r="A16" s="161" t="s">
        <v>30</v>
      </c>
      <c r="B16" s="160" t="s">
        <v>31</v>
      </c>
      <c r="C16" s="160" t="s">
        <v>32</v>
      </c>
      <c r="D16" s="160">
        <v>1</v>
      </c>
      <c r="E16" s="10" t="e">
        <f>#REF!</f>
        <v>#REF!</v>
      </c>
    </row>
    <row r="17" spans="1:5" ht="33" x14ac:dyDescent="0.25">
      <c r="A17" s="161" t="s">
        <v>35</v>
      </c>
      <c r="B17" s="13" t="s">
        <v>31</v>
      </c>
      <c r="C17" s="13" t="s">
        <v>32</v>
      </c>
      <c r="D17" s="13">
        <v>1</v>
      </c>
      <c r="E17" s="10" t="e">
        <f>#REF!</f>
        <v>#REF!</v>
      </c>
    </row>
    <row r="18" spans="1:5" ht="49.5" x14ac:dyDescent="0.25">
      <c r="A18" s="161" t="s">
        <v>40</v>
      </c>
      <c r="B18" s="13" t="s">
        <v>31</v>
      </c>
      <c r="C18" s="13" t="s">
        <v>32</v>
      </c>
      <c r="D18" s="13">
        <v>1</v>
      </c>
      <c r="E18" s="10" t="e">
        <f>#REF!</f>
        <v>#REF!</v>
      </c>
    </row>
    <row r="19" spans="1:5" ht="18" x14ac:dyDescent="0.25">
      <c r="A19" s="161" t="s">
        <v>274</v>
      </c>
      <c r="B19" s="13" t="s">
        <v>31</v>
      </c>
      <c r="C19" s="13" t="s">
        <v>32</v>
      </c>
      <c r="D19" s="13">
        <v>10</v>
      </c>
      <c r="E19" s="10" t="e">
        <f>#REF!</f>
        <v>#REF!</v>
      </c>
    </row>
    <row r="20" spans="1:5" ht="18" x14ac:dyDescent="0.25">
      <c r="A20" s="161" t="s">
        <v>275</v>
      </c>
      <c r="B20" s="13" t="s">
        <v>31</v>
      </c>
      <c r="C20" s="13" t="s">
        <v>32</v>
      </c>
      <c r="D20" s="13">
        <v>35</v>
      </c>
      <c r="E20" s="10" t="e">
        <f>#REF!</f>
        <v>#REF!</v>
      </c>
    </row>
    <row r="21" spans="1:5" ht="17.25" x14ac:dyDescent="0.25">
      <c r="A21" s="768" t="s">
        <v>33</v>
      </c>
      <c r="B21" s="768"/>
      <c r="C21" s="768"/>
      <c r="D21" s="768"/>
      <c r="E21" s="9" t="e">
        <f>SUM(E22:E24)</f>
        <v>#REF!</v>
      </c>
    </row>
    <row r="22" spans="1:5" ht="33" x14ac:dyDescent="0.25">
      <c r="A22" s="161" t="s">
        <v>30</v>
      </c>
      <c r="B22" s="160" t="s">
        <v>31</v>
      </c>
      <c r="C22" s="160" t="s">
        <v>32</v>
      </c>
      <c r="D22" s="160">
        <v>1</v>
      </c>
      <c r="E22" s="10" t="e">
        <f>#REF!</f>
        <v>#REF!</v>
      </c>
    </row>
    <row r="23" spans="1:5" ht="33" x14ac:dyDescent="0.25">
      <c r="A23" s="161" t="s">
        <v>35</v>
      </c>
      <c r="B23" s="160" t="s">
        <v>31</v>
      </c>
      <c r="C23" s="160" t="s">
        <v>32</v>
      </c>
      <c r="D23" s="160">
        <v>1</v>
      </c>
      <c r="E23" s="10" t="e">
        <f>#REF!</f>
        <v>#REF!</v>
      </c>
    </row>
    <row r="24" spans="1:5" ht="49.5" x14ac:dyDescent="0.25">
      <c r="A24" s="161" t="s">
        <v>40</v>
      </c>
      <c r="B24" s="13" t="s">
        <v>31</v>
      </c>
      <c r="C24" s="13" t="s">
        <v>32</v>
      </c>
      <c r="D24" s="13">
        <v>1</v>
      </c>
      <c r="E24" s="10" t="e">
        <f>#REF!</f>
        <v>#REF!</v>
      </c>
    </row>
    <row r="25" spans="1:5" ht="17.25" x14ac:dyDescent="0.25">
      <c r="A25" s="768" t="s">
        <v>34</v>
      </c>
      <c r="B25" s="768"/>
      <c r="C25" s="768"/>
      <c r="D25" s="768"/>
      <c r="E25" s="11" t="e">
        <f>SUM(E26:E28)</f>
        <v>#REF!</v>
      </c>
    </row>
    <row r="26" spans="1:5" ht="33" x14ac:dyDescent="0.25">
      <c r="A26" s="161" t="s">
        <v>30</v>
      </c>
      <c r="B26" s="160" t="s">
        <v>31</v>
      </c>
      <c r="C26" s="160" t="s">
        <v>32</v>
      </c>
      <c r="D26" s="160">
        <v>1</v>
      </c>
      <c r="E26" s="12" t="e">
        <f>#REF!</f>
        <v>#REF!</v>
      </c>
    </row>
    <row r="27" spans="1:5" ht="33" x14ac:dyDescent="0.25">
      <c r="A27" s="161" t="s">
        <v>35</v>
      </c>
      <c r="B27" s="160" t="s">
        <v>31</v>
      </c>
      <c r="C27" s="160" t="s">
        <v>32</v>
      </c>
      <c r="D27" s="160">
        <v>1</v>
      </c>
      <c r="E27" s="12" t="e">
        <f>#REF!</f>
        <v>#REF!</v>
      </c>
    </row>
    <row r="28" spans="1:5" ht="49.5" x14ac:dyDescent="0.25">
      <c r="A28" s="161" t="s">
        <v>40</v>
      </c>
      <c r="B28" s="13" t="s">
        <v>31</v>
      </c>
      <c r="C28" s="13" t="s">
        <v>32</v>
      </c>
      <c r="D28" s="13">
        <v>1</v>
      </c>
      <c r="E28" s="10" t="e">
        <f>#REF!</f>
        <v>#REF!</v>
      </c>
    </row>
    <row r="29" spans="1:5" ht="17.25" x14ac:dyDescent="0.25">
      <c r="A29" s="768" t="s">
        <v>36</v>
      </c>
      <c r="B29" s="768"/>
      <c r="C29" s="768"/>
      <c r="D29" s="768"/>
      <c r="E29" s="11" t="e">
        <f>SUM(E30:E32)</f>
        <v>#REF!</v>
      </c>
    </row>
    <row r="30" spans="1:5" ht="33" x14ac:dyDescent="0.25">
      <c r="A30" s="161" t="s">
        <v>30</v>
      </c>
      <c r="B30" s="13" t="s">
        <v>31</v>
      </c>
      <c r="C30" s="13" t="s">
        <v>32</v>
      </c>
      <c r="D30" s="13">
        <v>1</v>
      </c>
      <c r="E30" s="12" t="e">
        <f>#REF!</f>
        <v>#REF!</v>
      </c>
    </row>
    <row r="31" spans="1:5" ht="33" x14ac:dyDescent="0.25">
      <c r="A31" s="161" t="s">
        <v>35</v>
      </c>
      <c r="B31" s="13" t="s">
        <v>31</v>
      </c>
      <c r="C31" s="13" t="s">
        <v>32</v>
      </c>
      <c r="D31" s="13">
        <v>1</v>
      </c>
      <c r="E31" s="14" t="e">
        <f>#REF!</f>
        <v>#REF!</v>
      </c>
    </row>
    <row r="32" spans="1:5" ht="49.5" x14ac:dyDescent="0.25">
      <c r="A32" s="161" t="s">
        <v>40</v>
      </c>
      <c r="B32" s="13" t="s">
        <v>31</v>
      </c>
      <c r="C32" s="13" t="s">
        <v>32</v>
      </c>
      <c r="D32" s="13">
        <v>1</v>
      </c>
      <c r="E32" s="14" t="e">
        <f>#REF!</f>
        <v>#REF!</v>
      </c>
    </row>
    <row r="33" spans="1:5" ht="17.25" x14ac:dyDescent="0.25">
      <c r="A33" s="768" t="s">
        <v>37</v>
      </c>
      <c r="B33" s="768"/>
      <c r="C33" s="768"/>
      <c r="D33" s="768"/>
      <c r="E33" s="11" t="e">
        <f>SUM(E34:E36)</f>
        <v>#REF!</v>
      </c>
    </row>
    <row r="34" spans="1:5" ht="33" x14ac:dyDescent="0.25">
      <c r="A34" s="165" t="s">
        <v>30</v>
      </c>
      <c r="B34" s="13" t="s">
        <v>31</v>
      </c>
      <c r="C34" s="13" t="s">
        <v>32</v>
      </c>
      <c r="D34" s="13">
        <v>1</v>
      </c>
      <c r="E34" s="14" t="e">
        <f>#REF!</f>
        <v>#REF!</v>
      </c>
    </row>
    <row r="35" spans="1:5" ht="33" x14ac:dyDescent="0.25">
      <c r="A35" s="161" t="s">
        <v>35</v>
      </c>
      <c r="B35" s="13" t="s">
        <v>31</v>
      </c>
      <c r="C35" s="13" t="s">
        <v>32</v>
      </c>
      <c r="D35" s="13">
        <v>1</v>
      </c>
      <c r="E35" s="14" t="e">
        <f>#REF!</f>
        <v>#REF!</v>
      </c>
    </row>
    <row r="36" spans="1:5" ht="49.5" x14ac:dyDescent="0.25">
      <c r="A36" s="161" t="s">
        <v>40</v>
      </c>
      <c r="B36" s="13" t="s">
        <v>31</v>
      </c>
      <c r="C36" s="13" t="s">
        <v>32</v>
      </c>
      <c r="D36" s="13">
        <v>1</v>
      </c>
      <c r="E36" s="14" t="e">
        <f>#REF!</f>
        <v>#REF!</v>
      </c>
    </row>
    <row r="37" spans="1:5" ht="17.25" x14ac:dyDescent="0.25">
      <c r="A37" s="768" t="s">
        <v>38</v>
      </c>
      <c r="B37" s="768"/>
      <c r="C37" s="768"/>
      <c r="D37" s="768"/>
      <c r="E37" s="2" t="e">
        <f>SUM(E38:E40)</f>
        <v>#REF!</v>
      </c>
    </row>
    <row r="38" spans="1:5" ht="43.5" customHeight="1" x14ac:dyDescent="0.25">
      <c r="A38" s="165" t="s">
        <v>30</v>
      </c>
      <c r="B38" s="160" t="s">
        <v>31</v>
      </c>
      <c r="C38" s="160" t="s">
        <v>32</v>
      </c>
      <c r="D38" s="160">
        <v>1</v>
      </c>
      <c r="E38" s="14" t="e">
        <f>#REF!</f>
        <v>#REF!</v>
      </c>
    </row>
    <row r="39" spans="1:5" ht="36" customHeight="1" x14ac:dyDescent="0.25">
      <c r="A39" s="161" t="s">
        <v>35</v>
      </c>
      <c r="B39" s="13" t="s">
        <v>31</v>
      </c>
      <c r="C39" s="13" t="s">
        <v>32</v>
      </c>
      <c r="D39" s="13">
        <v>1</v>
      </c>
      <c r="E39" s="14" t="e">
        <f>#REF!</f>
        <v>#REF!</v>
      </c>
    </row>
    <row r="40" spans="1:5" ht="55.5" customHeight="1" x14ac:dyDescent="0.25">
      <c r="A40" s="161" t="s">
        <v>40</v>
      </c>
      <c r="B40" s="13" t="s">
        <v>31</v>
      </c>
      <c r="C40" s="13" t="s">
        <v>32</v>
      </c>
      <c r="D40" s="13">
        <v>1</v>
      </c>
      <c r="E40" s="14" t="e">
        <f>#REF!</f>
        <v>#REF!</v>
      </c>
    </row>
    <row r="41" spans="1:5" ht="17.25" x14ac:dyDescent="0.25">
      <c r="A41" s="769" t="s">
        <v>39</v>
      </c>
      <c r="B41" s="770"/>
      <c r="C41" s="770"/>
      <c r="D41" s="771"/>
      <c r="E41" s="130" t="e">
        <f>SUM(E42:E44)</f>
        <v>#REF!</v>
      </c>
    </row>
    <row r="42" spans="1:5" ht="33" x14ac:dyDescent="0.25">
      <c r="A42" s="161" t="s">
        <v>30</v>
      </c>
      <c r="B42" s="160" t="s">
        <v>31</v>
      </c>
      <c r="C42" s="160" t="s">
        <v>32</v>
      </c>
      <c r="D42" s="160">
        <v>1</v>
      </c>
      <c r="E42" s="14" t="e">
        <f>#REF!</f>
        <v>#REF!</v>
      </c>
    </row>
    <row r="43" spans="1:5" ht="33" x14ac:dyDescent="0.25">
      <c r="A43" s="161" t="s">
        <v>35</v>
      </c>
      <c r="B43" s="13" t="s">
        <v>31</v>
      </c>
      <c r="C43" s="13" t="s">
        <v>32</v>
      </c>
      <c r="D43" s="13">
        <v>1</v>
      </c>
      <c r="E43" s="14" t="e">
        <f>#REF!</f>
        <v>#REF!</v>
      </c>
    </row>
    <row r="44" spans="1:5" ht="49.5" x14ac:dyDescent="0.25">
      <c r="A44" s="165" t="s">
        <v>40</v>
      </c>
      <c r="B44" s="13" t="s">
        <v>31</v>
      </c>
      <c r="C44" s="13" t="s">
        <v>32</v>
      </c>
      <c r="D44" s="13">
        <v>1</v>
      </c>
      <c r="E44" s="15" t="e">
        <f>#REF!</f>
        <v>#REF!</v>
      </c>
    </row>
    <row r="45" spans="1:5" ht="17.25" x14ac:dyDescent="0.25">
      <c r="A45" s="768" t="s">
        <v>41</v>
      </c>
      <c r="B45" s="768"/>
      <c r="C45" s="768"/>
      <c r="D45" s="768"/>
      <c r="E45" s="11" t="e">
        <f>SUM(E46:E48)</f>
        <v>#REF!</v>
      </c>
    </row>
    <row r="46" spans="1:5" ht="33" x14ac:dyDescent="0.25">
      <c r="A46" s="165" t="s">
        <v>30</v>
      </c>
      <c r="B46" s="13" t="s">
        <v>31</v>
      </c>
      <c r="C46" s="13" t="s">
        <v>32</v>
      </c>
      <c r="D46" s="13">
        <v>1</v>
      </c>
      <c r="E46" s="14" t="e">
        <f>#REF!</f>
        <v>#REF!</v>
      </c>
    </row>
    <row r="47" spans="1:5" ht="33" x14ac:dyDescent="0.25">
      <c r="A47" s="161" t="s">
        <v>35</v>
      </c>
      <c r="B47" s="13" t="s">
        <v>31</v>
      </c>
      <c r="C47" s="13" t="s">
        <v>32</v>
      </c>
      <c r="D47" s="13">
        <v>1</v>
      </c>
      <c r="E47" s="14" t="e">
        <f>#REF!</f>
        <v>#REF!</v>
      </c>
    </row>
    <row r="48" spans="1:5" ht="49.5" x14ac:dyDescent="0.25">
      <c r="A48" s="161" t="s">
        <v>40</v>
      </c>
      <c r="B48" s="13" t="s">
        <v>31</v>
      </c>
      <c r="C48" s="13" t="s">
        <v>32</v>
      </c>
      <c r="D48" s="13">
        <v>1</v>
      </c>
      <c r="E48" s="15" t="e">
        <f>#REF!</f>
        <v>#REF!</v>
      </c>
    </row>
    <row r="49" spans="1:5" ht="17.25" x14ac:dyDescent="0.25">
      <c r="A49" s="768" t="s">
        <v>42</v>
      </c>
      <c r="B49" s="768"/>
      <c r="C49" s="768"/>
      <c r="D49" s="768"/>
      <c r="E49" s="2" t="e">
        <f>SUM(E50:E52)</f>
        <v>#REF!</v>
      </c>
    </row>
    <row r="50" spans="1:5" ht="33" x14ac:dyDescent="0.25">
      <c r="A50" s="165" t="s">
        <v>30</v>
      </c>
      <c r="B50" s="13" t="s">
        <v>31</v>
      </c>
      <c r="C50" s="13" t="s">
        <v>32</v>
      </c>
      <c r="D50" s="13">
        <v>1</v>
      </c>
      <c r="E50" s="14" t="e">
        <f>#REF!</f>
        <v>#REF!</v>
      </c>
    </row>
    <row r="51" spans="1:5" ht="33" x14ac:dyDescent="0.25">
      <c r="A51" s="161" t="s">
        <v>35</v>
      </c>
      <c r="B51" s="13" t="s">
        <v>31</v>
      </c>
      <c r="C51" s="13" t="s">
        <v>32</v>
      </c>
      <c r="D51" s="13">
        <v>1</v>
      </c>
      <c r="E51" s="14" t="e">
        <f>#REF!</f>
        <v>#REF!</v>
      </c>
    </row>
    <row r="52" spans="1:5" ht="49.5" x14ac:dyDescent="0.25">
      <c r="A52" s="161" t="s">
        <v>40</v>
      </c>
      <c r="B52" s="13" t="s">
        <v>31</v>
      </c>
      <c r="C52" s="13" t="s">
        <v>32</v>
      </c>
      <c r="D52" s="13">
        <v>1</v>
      </c>
      <c r="E52" s="15" t="e">
        <f>#REF!</f>
        <v>#REF!</v>
      </c>
    </row>
  </sheetData>
  <mergeCells count="19">
    <mergeCell ref="A10:D10"/>
    <mergeCell ref="A11:D11"/>
    <mergeCell ref="A21:D21"/>
    <mergeCell ref="A1:E1"/>
    <mergeCell ref="A2:E2"/>
    <mergeCell ref="A3:E3"/>
    <mergeCell ref="A5:E5"/>
    <mergeCell ref="A8:A9"/>
    <mergeCell ref="B8:B9"/>
    <mergeCell ref="C8:C9"/>
    <mergeCell ref="D8:E8"/>
    <mergeCell ref="A49:D49"/>
    <mergeCell ref="A15:D15"/>
    <mergeCell ref="A33:D33"/>
    <mergeCell ref="A29:D29"/>
    <mergeCell ref="A37:D37"/>
    <mergeCell ref="A41:D41"/>
    <mergeCell ref="A45:D45"/>
    <mergeCell ref="A25:D25"/>
  </mergeCells>
  <phoneticPr fontId="0" type="noConversion"/>
  <pageMargins left="0.25" right="0.25" top="0.75" bottom="0.75" header="0.3" footer="0.3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>
      <selection activeCell="H10" sqref="H10"/>
    </sheetView>
  </sheetViews>
  <sheetFormatPr defaultRowHeight="15" x14ac:dyDescent="0.25"/>
  <cols>
    <col min="2" max="2" width="35.7109375" customWidth="1"/>
    <col min="3" max="3" width="22" customWidth="1"/>
    <col min="4" max="4" width="23.28515625" customWidth="1"/>
  </cols>
  <sheetData>
    <row r="2" spans="1:11" s="148" customFormat="1" ht="16.5" customHeight="1" x14ac:dyDescent="0.25">
      <c r="A2" s="507" t="s">
        <v>478</v>
      </c>
      <c r="B2" s="507"/>
      <c r="C2" s="507"/>
      <c r="D2" s="507"/>
      <c r="E2" s="116"/>
      <c r="F2" s="116"/>
      <c r="G2" s="116"/>
      <c r="H2" s="116"/>
      <c r="I2" s="116"/>
      <c r="J2" s="116"/>
      <c r="K2" s="116"/>
    </row>
    <row r="3" spans="1:11" s="148" customFormat="1" ht="24.75" customHeight="1" x14ac:dyDescent="0.3">
      <c r="A3" s="508" t="s">
        <v>396</v>
      </c>
      <c r="B3" s="508"/>
      <c r="C3" s="508"/>
      <c r="D3" s="508"/>
      <c r="E3" s="259"/>
      <c r="F3" s="259"/>
      <c r="G3" s="259"/>
      <c r="H3" s="259"/>
      <c r="I3" s="259"/>
      <c r="J3" s="259"/>
      <c r="K3" s="259"/>
    </row>
    <row r="4" spans="1:11" s="148" customFormat="1" ht="29.25" customHeight="1" x14ac:dyDescent="0.3">
      <c r="A4" s="508" t="s">
        <v>2</v>
      </c>
      <c r="B4" s="508"/>
      <c r="C4" s="508"/>
      <c r="D4" s="508"/>
      <c r="E4" s="259"/>
      <c r="F4" s="259"/>
      <c r="G4" s="259"/>
      <c r="H4" s="259"/>
      <c r="I4" s="259"/>
      <c r="J4" s="259"/>
      <c r="K4" s="259"/>
    </row>
    <row r="5" spans="1:11" s="148" customFormat="1" ht="17.25" customHeight="1" x14ac:dyDescent="0.3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</row>
    <row r="6" spans="1:11" s="266" customFormat="1" ht="14.25" customHeight="1" x14ac:dyDescent="0.25">
      <c r="A6" s="509" t="s">
        <v>485</v>
      </c>
      <c r="B6" s="509"/>
      <c r="C6" s="509"/>
      <c r="D6" s="509"/>
      <c r="E6" s="265"/>
      <c r="F6" s="265"/>
      <c r="G6" s="265"/>
      <c r="H6" s="265"/>
      <c r="I6" s="265"/>
    </row>
    <row r="7" spans="1:11" s="266" customFormat="1" ht="14.25" customHeight="1" x14ac:dyDescent="0.25">
      <c r="A7" s="264"/>
      <c r="B7" s="264"/>
      <c r="C7" s="264"/>
      <c r="D7" s="264"/>
      <c r="E7" s="265"/>
      <c r="F7" s="265"/>
      <c r="G7" s="265"/>
      <c r="H7" s="265"/>
      <c r="I7" s="265"/>
    </row>
    <row r="8" spans="1:11" ht="36" customHeight="1" x14ac:dyDescent="0.25">
      <c r="A8" s="509" t="s">
        <v>486</v>
      </c>
      <c r="B8" s="509"/>
      <c r="C8" s="509"/>
      <c r="D8" s="509"/>
    </row>
    <row r="10" spans="1:11" ht="51.75" x14ac:dyDescent="0.25">
      <c r="A10" s="272" t="s">
        <v>473</v>
      </c>
      <c r="B10" s="272" t="s">
        <v>474</v>
      </c>
      <c r="C10" s="272" t="s">
        <v>476</v>
      </c>
      <c r="D10" s="272" t="s">
        <v>475</v>
      </c>
    </row>
    <row r="11" spans="1:11" ht="40.5" customHeight="1" x14ac:dyDescent="0.25">
      <c r="A11" s="272">
        <v>1</v>
      </c>
      <c r="B11" s="273" t="s">
        <v>479</v>
      </c>
      <c r="C11" s="272">
        <v>4</v>
      </c>
      <c r="D11" s="274">
        <v>3500</v>
      </c>
    </row>
    <row r="12" spans="1:11" ht="17.25" x14ac:dyDescent="0.25">
      <c r="A12" s="272">
        <v>2</v>
      </c>
      <c r="B12" s="273" t="s">
        <v>480</v>
      </c>
      <c r="C12" s="272">
        <v>4</v>
      </c>
      <c r="D12" s="274">
        <v>3500</v>
      </c>
    </row>
    <row r="13" spans="1:11" ht="33" customHeight="1" x14ac:dyDescent="0.25">
      <c r="A13" s="272">
        <v>3</v>
      </c>
      <c r="B13" s="273" t="s">
        <v>481</v>
      </c>
      <c r="C13" s="272">
        <v>5</v>
      </c>
      <c r="D13" s="274">
        <v>3500</v>
      </c>
    </row>
    <row r="14" spans="1:11" ht="17.25" x14ac:dyDescent="0.25">
      <c r="A14" s="272">
        <v>4</v>
      </c>
      <c r="B14" s="273" t="s">
        <v>482</v>
      </c>
      <c r="C14" s="272">
        <v>4</v>
      </c>
      <c r="D14" s="274">
        <v>3500</v>
      </c>
    </row>
    <row r="15" spans="1:11" ht="35.25" customHeight="1" x14ac:dyDescent="0.25">
      <c r="A15" s="272">
        <v>5</v>
      </c>
      <c r="B15" s="273" t="s">
        <v>483</v>
      </c>
      <c r="C15" s="272">
        <v>4</v>
      </c>
      <c r="D15" s="274">
        <v>3500</v>
      </c>
    </row>
    <row r="16" spans="1:11" ht="17.25" x14ac:dyDescent="0.25">
      <c r="A16" s="272">
        <v>6</v>
      </c>
      <c r="B16" s="273" t="s">
        <v>484</v>
      </c>
      <c r="C16" s="272">
        <v>4</v>
      </c>
      <c r="D16" s="274">
        <v>3500</v>
      </c>
    </row>
    <row r="17" spans="1:4" ht="17.25" x14ac:dyDescent="0.25">
      <c r="A17" s="782" t="s">
        <v>477</v>
      </c>
      <c r="B17" s="783"/>
      <c r="C17" s="275">
        <f>SUM(C11:C16)</f>
        <v>25</v>
      </c>
      <c r="D17" s="276">
        <f>SUM(D11:D16)</f>
        <v>21000</v>
      </c>
    </row>
  </sheetData>
  <mergeCells count="6">
    <mergeCell ref="A17:B17"/>
    <mergeCell ref="A2:D2"/>
    <mergeCell ref="A3:D3"/>
    <mergeCell ref="A4:D4"/>
    <mergeCell ref="A6:D6"/>
    <mergeCell ref="A8:D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workbookViewId="0">
      <selection activeCell="G5" sqref="G1:G65536"/>
    </sheetView>
  </sheetViews>
  <sheetFormatPr defaultRowHeight="15" x14ac:dyDescent="0.2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 x14ac:dyDescent="0.25">
      <c r="A1" s="365" t="s">
        <v>44</v>
      </c>
      <c r="B1" s="365"/>
      <c r="C1" s="365"/>
      <c r="D1" s="365"/>
      <c r="E1" s="365"/>
      <c r="F1" s="365"/>
      <c r="G1" s="365"/>
      <c r="H1" s="365"/>
      <c r="I1" s="365"/>
    </row>
    <row r="2" spans="1:9" ht="16.5" x14ac:dyDescent="0.3">
      <c r="A2" s="366" t="s">
        <v>3</v>
      </c>
      <c r="B2" s="366"/>
      <c r="C2" s="366"/>
      <c r="D2" s="366"/>
      <c r="E2" s="366"/>
      <c r="F2" s="366"/>
      <c r="G2" s="366"/>
      <c r="H2" s="366"/>
      <c r="I2" s="366"/>
    </row>
    <row r="3" spans="1:9" ht="16.5" x14ac:dyDescent="0.3">
      <c r="A3" s="366" t="s">
        <v>2</v>
      </c>
      <c r="B3" s="366"/>
      <c r="C3" s="366"/>
      <c r="D3" s="366"/>
      <c r="E3" s="366"/>
      <c r="F3" s="366"/>
      <c r="G3" s="366"/>
      <c r="H3" s="366"/>
      <c r="I3" s="366"/>
    </row>
    <row r="4" spans="1:9" ht="16.5" x14ac:dyDescent="0.25">
      <c r="A4" s="365" t="s">
        <v>45</v>
      </c>
      <c r="B4" s="365"/>
      <c r="C4" s="365"/>
      <c r="D4" s="365"/>
      <c r="E4" s="365"/>
      <c r="F4" s="365"/>
      <c r="G4" s="365"/>
      <c r="H4" s="365"/>
      <c r="I4" s="365"/>
    </row>
    <row r="5" spans="1:9" ht="16.5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ht="59.25" customHeight="1" x14ac:dyDescent="0.25">
      <c r="A6" s="367" t="s">
        <v>46</v>
      </c>
      <c r="B6" s="367"/>
      <c r="C6" s="367"/>
      <c r="D6" s="367"/>
      <c r="E6" s="367"/>
      <c r="F6" s="367"/>
      <c r="G6" s="367"/>
      <c r="H6" s="367"/>
      <c r="I6" s="367"/>
    </row>
    <row r="8" spans="1:9" ht="48.75" customHeight="1" x14ac:dyDescent="0.25">
      <c r="A8" s="364" t="s">
        <v>47</v>
      </c>
      <c r="B8" s="364"/>
      <c r="C8" s="364"/>
      <c r="D8" s="364"/>
      <c r="E8" s="364"/>
      <c r="F8" s="364"/>
      <c r="G8" s="364"/>
      <c r="H8" s="364"/>
      <c r="I8" s="364"/>
    </row>
    <row r="10" spans="1:9" ht="16.5" x14ac:dyDescent="0.25">
      <c r="A10" s="400" t="s">
        <v>48</v>
      </c>
      <c r="B10" s="400"/>
      <c r="C10" s="400"/>
      <c r="D10" s="400"/>
      <c r="E10" s="400"/>
      <c r="F10" s="400"/>
      <c r="G10" s="400"/>
      <c r="H10" s="400"/>
      <c r="I10" s="400"/>
    </row>
    <row r="11" spans="1:9" ht="17.25" thickBot="1" x14ac:dyDescent="0.3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31.5" customHeight="1" x14ac:dyDescent="0.25">
      <c r="A12" s="401" t="s">
        <v>49</v>
      </c>
      <c r="B12" s="402"/>
      <c r="C12" s="403"/>
      <c r="D12" s="410" t="s">
        <v>25</v>
      </c>
      <c r="E12" s="410"/>
      <c r="F12" s="410"/>
      <c r="G12" s="410"/>
      <c r="H12" s="410"/>
      <c r="I12" s="410"/>
    </row>
    <row r="13" spans="1:9" ht="16.5" x14ac:dyDescent="0.25">
      <c r="A13" s="404"/>
      <c r="B13" s="405"/>
      <c r="C13" s="406"/>
      <c r="D13" s="313" t="s">
        <v>50</v>
      </c>
      <c r="E13" s="313"/>
      <c r="F13" s="313"/>
      <c r="G13" s="313" t="s">
        <v>51</v>
      </c>
      <c r="H13" s="313"/>
      <c r="I13" s="313"/>
    </row>
    <row r="14" spans="1:9" ht="33.75" thickBot="1" x14ac:dyDescent="0.3">
      <c r="A14" s="407"/>
      <c r="B14" s="408"/>
      <c r="C14" s="409"/>
      <c r="D14" s="19" t="s">
        <v>15</v>
      </c>
      <c r="E14" s="19" t="s">
        <v>16</v>
      </c>
      <c r="F14" s="20" t="s">
        <v>7</v>
      </c>
      <c r="G14" s="19" t="s">
        <v>15</v>
      </c>
      <c r="H14" s="19" t="s">
        <v>16</v>
      </c>
      <c r="I14" s="21" t="s">
        <v>7</v>
      </c>
    </row>
    <row r="15" spans="1:9" ht="16.5" x14ac:dyDescent="0.25">
      <c r="A15" s="317" t="s">
        <v>52</v>
      </c>
      <c r="B15" s="318"/>
      <c r="C15" s="321" t="s">
        <v>22</v>
      </c>
      <c r="D15" s="322"/>
      <c r="E15" s="322"/>
      <c r="F15" s="322"/>
      <c r="G15" s="322"/>
      <c r="H15" s="322"/>
      <c r="I15" s="323"/>
    </row>
    <row r="16" spans="1:9" ht="16.5" x14ac:dyDescent="0.25">
      <c r="A16" s="319"/>
      <c r="B16" s="320"/>
      <c r="C16" s="324" t="s">
        <v>53</v>
      </c>
      <c r="D16" s="325"/>
      <c r="E16" s="325"/>
      <c r="F16" s="325"/>
      <c r="G16" s="325"/>
      <c r="H16" s="325"/>
      <c r="I16" s="326"/>
    </row>
    <row r="17" spans="1:13" ht="16.5" x14ac:dyDescent="0.25">
      <c r="A17" s="327" t="s">
        <v>54</v>
      </c>
      <c r="B17" s="368" t="s">
        <v>55</v>
      </c>
      <c r="C17" s="22" t="s">
        <v>56</v>
      </c>
      <c r="D17" s="23"/>
      <c r="E17" s="23"/>
      <c r="F17" s="24"/>
      <c r="G17" s="24"/>
      <c r="H17" s="24"/>
      <c r="I17" s="25"/>
    </row>
    <row r="18" spans="1:13" ht="42" customHeight="1" x14ac:dyDescent="0.25">
      <c r="A18" s="327"/>
      <c r="B18" s="368"/>
      <c r="C18" s="369" t="s">
        <v>174</v>
      </c>
      <c r="D18" s="370"/>
      <c r="E18" s="370"/>
      <c r="F18" s="370"/>
      <c r="G18" s="370"/>
      <c r="H18" s="370"/>
      <c r="I18" s="371"/>
    </row>
    <row r="19" spans="1:13" ht="17.25" thickBot="1" x14ac:dyDescent="0.3">
      <c r="A19" s="391" t="s">
        <v>57</v>
      </c>
      <c r="B19" s="392"/>
      <c r="C19" s="26"/>
      <c r="D19" s="27" t="s">
        <v>58</v>
      </c>
      <c r="E19" s="27" t="s">
        <v>58</v>
      </c>
      <c r="F19" s="27" t="s">
        <v>58</v>
      </c>
      <c r="G19" s="28">
        <f>SUM(Aragatsotn!D12:D12,Aragatsotn!D15:D17)</f>
        <v>73000</v>
      </c>
      <c r="H19" s="28" t="e">
        <f>Aragatsotn!E12+Aragatsotn!#REF!+Aragatsotn!E15+Aragatsotn!E18+Aragatsotn!E16+Aragatsotn!E17+Aragatsotn!#REF!+Aragatsotn!#REF!+Aragatsotn!#REF!+Aragatsotn!#REF!+Aragatsotn!#REF!+Aragatsotn!#REF!+Aragatsotn!#REF!</f>
        <v>#REF!</v>
      </c>
      <c r="I19" s="28" t="e">
        <f>Aragatsotn!F12+Aragatsotn!#REF!+Aragatsotn!F15+Aragatsotn!F18+Aragatsotn!F16+Aragatsotn!F17+Aragatsotn!#REF!+Aragatsotn!#REF!+Aragatsotn!#REF!+Aragatsotn!#REF!+Aragatsotn!#REF!+Aragatsotn!#REF!+Aragatsotn!#REF!</f>
        <v>#REF!</v>
      </c>
      <c r="K19" s="179"/>
      <c r="M19" s="179"/>
    </row>
    <row r="20" spans="1:13" ht="16.5" x14ac:dyDescent="0.25">
      <c r="A20" s="393" t="s">
        <v>59</v>
      </c>
      <c r="B20" s="394"/>
      <c r="C20" s="394"/>
      <c r="D20" s="394"/>
      <c r="E20" s="394"/>
      <c r="F20" s="394"/>
      <c r="G20" s="394"/>
      <c r="H20" s="395"/>
      <c r="I20" s="396"/>
    </row>
    <row r="21" spans="1:13" ht="17.25" thickBot="1" x14ac:dyDescent="0.3">
      <c r="A21" s="397" t="s">
        <v>353</v>
      </c>
      <c r="B21" s="398"/>
      <c r="C21" s="398"/>
      <c r="D21" s="398"/>
      <c r="E21" s="398"/>
      <c r="F21" s="398"/>
      <c r="G21" s="398"/>
      <c r="H21" s="398"/>
      <c r="I21" s="399"/>
    </row>
    <row r="22" spans="1:13" ht="17.25" thickBot="1" x14ac:dyDescent="0.3">
      <c r="A22" s="381" t="s">
        <v>60</v>
      </c>
      <c r="B22" s="382"/>
      <c r="C22" s="382"/>
      <c r="D22" s="382"/>
      <c r="E22" s="382"/>
      <c r="F22" s="382"/>
      <c r="G22" s="382"/>
      <c r="H22" s="382"/>
      <c r="I22" s="383"/>
    </row>
    <row r="23" spans="1:13" ht="56.25" customHeight="1" thickBot="1" x14ac:dyDescent="0.3">
      <c r="A23" s="384" t="s">
        <v>61</v>
      </c>
      <c r="B23" s="385"/>
      <c r="C23" s="386" t="s">
        <v>278</v>
      </c>
      <c r="D23" s="387"/>
      <c r="E23" s="387"/>
      <c r="F23" s="387"/>
      <c r="G23" s="387"/>
      <c r="H23" s="387"/>
      <c r="I23" s="388"/>
    </row>
    <row r="24" spans="1:13" ht="46.5" customHeight="1" thickBot="1" x14ac:dyDescent="0.3">
      <c r="A24" s="389" t="s">
        <v>63</v>
      </c>
      <c r="B24" s="390"/>
      <c r="C24" s="29"/>
      <c r="D24" s="29"/>
      <c r="E24" s="29"/>
      <c r="F24" s="29"/>
      <c r="G24" s="29"/>
      <c r="H24" s="29"/>
      <c r="I24" s="30"/>
    </row>
    <row r="25" spans="1:13" ht="16.5" x14ac:dyDescent="0.25">
      <c r="A25" s="376" t="s">
        <v>64</v>
      </c>
      <c r="B25" s="377"/>
      <c r="C25" s="377"/>
      <c r="D25" s="377"/>
      <c r="E25" s="377"/>
      <c r="F25" s="377"/>
      <c r="G25" s="378"/>
      <c r="H25" s="378"/>
      <c r="I25" s="379"/>
    </row>
    <row r="26" spans="1:13" ht="17.25" thickBot="1" x14ac:dyDescent="0.3">
      <c r="A26" s="344" t="s">
        <v>173</v>
      </c>
      <c r="B26" s="345"/>
      <c r="C26" s="345"/>
      <c r="D26" s="345"/>
      <c r="E26" s="345"/>
      <c r="F26" s="345"/>
      <c r="G26" s="346"/>
      <c r="H26" s="346"/>
      <c r="I26" s="347"/>
    </row>
    <row r="27" spans="1:13" ht="16.5" x14ac:dyDescent="0.25">
      <c r="A27" s="376" t="s">
        <v>65</v>
      </c>
      <c r="B27" s="377"/>
      <c r="C27" s="377"/>
      <c r="D27" s="377"/>
      <c r="E27" s="377"/>
      <c r="F27" s="377"/>
      <c r="G27" s="378"/>
      <c r="H27" s="378"/>
      <c r="I27" s="379"/>
    </row>
    <row r="28" spans="1:13" s="36" customFormat="1" ht="16.5" customHeight="1" thickBot="1" x14ac:dyDescent="0.3">
      <c r="A28" s="344" t="s">
        <v>84</v>
      </c>
      <c r="B28" s="345"/>
      <c r="C28" s="345"/>
      <c r="D28" s="345"/>
      <c r="E28" s="345"/>
      <c r="F28" s="345"/>
      <c r="G28" s="346"/>
      <c r="H28" s="346"/>
      <c r="I28" s="347"/>
    </row>
    <row r="29" spans="1:13" s="36" customFormat="1" ht="16.5" x14ac:dyDescent="0.3">
      <c r="A29" s="417" t="s">
        <v>52</v>
      </c>
      <c r="B29" s="418"/>
      <c r="C29" s="423" t="s">
        <v>22</v>
      </c>
      <c r="D29" s="424"/>
      <c r="E29" s="424"/>
      <c r="F29" s="424"/>
      <c r="G29" s="424"/>
      <c r="H29" s="424"/>
      <c r="I29" s="425"/>
    </row>
    <row r="30" spans="1:13" s="36" customFormat="1" ht="16.5" x14ac:dyDescent="0.3">
      <c r="A30" s="419"/>
      <c r="B30" s="420"/>
      <c r="C30" s="372" t="s">
        <v>121</v>
      </c>
      <c r="D30" s="373"/>
      <c r="E30" s="373"/>
      <c r="F30" s="374"/>
      <c r="G30" s="374"/>
      <c r="H30" s="374"/>
      <c r="I30" s="375"/>
    </row>
    <row r="31" spans="1:13" s="36" customFormat="1" ht="17.25" thickBot="1" x14ac:dyDescent="0.35">
      <c r="A31" s="421"/>
      <c r="B31" s="422"/>
      <c r="C31" s="328" t="s">
        <v>73</v>
      </c>
      <c r="D31" s="329"/>
      <c r="E31" s="329"/>
      <c r="F31" s="330"/>
      <c r="G31" s="330"/>
      <c r="H31" s="330"/>
      <c r="I31" s="331"/>
    </row>
    <row r="32" spans="1:13" s="36" customFormat="1" ht="17.25" thickBot="1" x14ac:dyDescent="0.35">
      <c r="A32" s="39" t="s">
        <v>110</v>
      </c>
      <c r="B32" s="40" t="s">
        <v>75</v>
      </c>
      <c r="C32" s="356" t="s">
        <v>121</v>
      </c>
      <c r="D32" s="380"/>
      <c r="E32" s="380"/>
      <c r="F32" s="380"/>
      <c r="G32" s="380"/>
      <c r="H32" s="380"/>
      <c r="I32" s="357"/>
    </row>
    <row r="33" spans="1:9" s="36" customFormat="1" ht="38.25" customHeight="1" thickBot="1" x14ac:dyDescent="0.35">
      <c r="A33" s="339" t="s">
        <v>76</v>
      </c>
      <c r="B33" s="340"/>
      <c r="C33" s="41" t="s">
        <v>122</v>
      </c>
      <c r="D33" s="46">
        <v>0</v>
      </c>
      <c r="E33" s="46">
        <v>1</v>
      </c>
      <c r="F33" s="46">
        <v>1.2</v>
      </c>
      <c r="G33" s="40"/>
      <c r="H33" s="40"/>
      <c r="I33" s="40"/>
    </row>
    <row r="34" spans="1:9" s="36" customFormat="1" ht="17.25" thickBot="1" x14ac:dyDescent="0.35">
      <c r="A34" s="339" t="s">
        <v>79</v>
      </c>
      <c r="B34" s="340"/>
      <c r="C34" s="41"/>
      <c r="D34" s="41"/>
      <c r="E34" s="41"/>
      <c r="F34" s="40"/>
      <c r="G34" s="40"/>
      <c r="H34" s="40"/>
      <c r="I34" s="40"/>
    </row>
    <row r="35" spans="1:9" s="36" customFormat="1" ht="58.5" customHeight="1" thickBot="1" x14ac:dyDescent="0.35">
      <c r="A35" s="339" t="s">
        <v>80</v>
      </c>
      <c r="B35" s="358"/>
      <c r="C35" s="340"/>
      <c r="D35" s="41"/>
      <c r="E35" s="41"/>
      <c r="F35" s="40"/>
      <c r="G35" s="43" t="e">
        <f>SUM(Aragatsotn!#REF!)</f>
        <v>#REF!</v>
      </c>
      <c r="H35" s="43" t="e">
        <f>SUM(Aragatsotn!#REF!)</f>
        <v>#REF!</v>
      </c>
      <c r="I35" s="43" t="e">
        <f>SUM(Aragatsotn!#REF!)</f>
        <v>#REF!</v>
      </c>
    </row>
    <row r="36" spans="1:9" s="36" customFormat="1" ht="17.25" thickBot="1" x14ac:dyDescent="0.35">
      <c r="A36" s="339" t="s">
        <v>81</v>
      </c>
      <c r="B36" s="340"/>
      <c r="C36" s="44" t="e">
        <f>I35</f>
        <v>#REF!</v>
      </c>
      <c r="D36" s="44"/>
      <c r="E36" s="44"/>
      <c r="F36" s="40"/>
      <c r="G36" s="40"/>
      <c r="H36" s="40"/>
      <c r="I36" s="40"/>
    </row>
    <row r="37" spans="1:9" s="36" customFormat="1" ht="96.75" customHeight="1" thickBot="1" x14ac:dyDescent="0.35">
      <c r="A37" s="339" t="s">
        <v>82</v>
      </c>
      <c r="B37" s="340"/>
      <c r="C37" s="41"/>
      <c r="D37" s="41"/>
      <c r="E37" s="41"/>
      <c r="F37" s="40"/>
      <c r="G37" s="40"/>
      <c r="H37" s="40"/>
      <c r="I37" s="40"/>
    </row>
    <row r="38" spans="1:9" s="36" customFormat="1" ht="16.5" x14ac:dyDescent="0.3">
      <c r="A38" s="428" t="s">
        <v>64</v>
      </c>
      <c r="B38" s="429"/>
      <c r="C38" s="429"/>
      <c r="D38" s="429"/>
      <c r="E38" s="429"/>
      <c r="F38" s="429"/>
      <c r="G38" s="429"/>
      <c r="H38" s="429"/>
      <c r="I38" s="430"/>
    </row>
    <row r="39" spans="1:9" s="36" customFormat="1" ht="17.25" thickBot="1" x14ac:dyDescent="0.35">
      <c r="A39" s="356" t="s">
        <v>279</v>
      </c>
      <c r="B39" s="380"/>
      <c r="C39" s="380"/>
      <c r="D39" s="380"/>
      <c r="E39" s="380"/>
      <c r="F39" s="380"/>
      <c r="G39" s="380"/>
      <c r="H39" s="380"/>
      <c r="I39" s="357"/>
    </row>
    <row r="40" spans="1:9" s="36" customFormat="1" ht="16.5" x14ac:dyDescent="0.3">
      <c r="A40" s="428" t="s">
        <v>65</v>
      </c>
      <c r="B40" s="429"/>
      <c r="C40" s="429"/>
      <c r="D40" s="429"/>
      <c r="E40" s="429"/>
      <c r="F40" s="429"/>
      <c r="G40" s="429"/>
      <c r="H40" s="429"/>
      <c r="I40" s="430"/>
    </row>
    <row r="41" spans="1:9" s="36" customFormat="1" ht="17.25" thickBot="1" x14ac:dyDescent="0.35">
      <c r="A41" s="356" t="s">
        <v>83</v>
      </c>
      <c r="B41" s="380"/>
      <c r="C41" s="380"/>
      <c r="D41" s="380"/>
      <c r="E41" s="380"/>
      <c r="F41" s="380"/>
      <c r="G41" s="380"/>
      <c r="H41" s="380"/>
      <c r="I41" s="357"/>
    </row>
    <row r="42" spans="1:9" ht="16.5" x14ac:dyDescent="0.25">
      <c r="A42" s="411" t="s">
        <v>49</v>
      </c>
      <c r="B42" s="412"/>
      <c r="C42" s="412"/>
      <c r="D42" s="359" t="s">
        <v>25</v>
      </c>
      <c r="E42" s="360"/>
      <c r="F42" s="360"/>
      <c r="G42" s="360"/>
      <c r="H42" s="360"/>
      <c r="I42" s="361"/>
    </row>
    <row r="43" spans="1:9" ht="19.5" customHeight="1" x14ac:dyDescent="0.25">
      <c r="A43" s="413"/>
      <c r="B43" s="414"/>
      <c r="C43" s="414"/>
      <c r="D43" s="362" t="s">
        <v>50</v>
      </c>
      <c r="E43" s="363"/>
      <c r="F43" s="296"/>
      <c r="G43" s="362" t="s">
        <v>51</v>
      </c>
      <c r="H43" s="363"/>
      <c r="I43" s="296"/>
    </row>
    <row r="44" spans="1:9" ht="33.75" thickBot="1" x14ac:dyDescent="0.3">
      <c r="A44" s="415"/>
      <c r="B44" s="416"/>
      <c r="C44" s="416"/>
      <c r="D44" s="19" t="s">
        <v>15</v>
      </c>
      <c r="E44" s="19" t="s">
        <v>16</v>
      </c>
      <c r="F44" s="37" t="s">
        <v>7</v>
      </c>
      <c r="G44" s="19" t="s">
        <v>15</v>
      </c>
      <c r="H44" s="19" t="s">
        <v>16</v>
      </c>
      <c r="I44" s="38" t="s">
        <v>7</v>
      </c>
    </row>
    <row r="45" spans="1:9" ht="16.5" x14ac:dyDescent="0.3">
      <c r="A45" s="417" t="s">
        <v>52</v>
      </c>
      <c r="B45" s="418"/>
      <c r="C45" s="423" t="s">
        <v>22</v>
      </c>
      <c r="D45" s="424"/>
      <c r="E45" s="424"/>
      <c r="F45" s="424"/>
      <c r="G45" s="424"/>
      <c r="H45" s="424"/>
      <c r="I45" s="425"/>
    </row>
    <row r="46" spans="1:9" ht="16.5" x14ac:dyDescent="0.3">
      <c r="A46" s="419"/>
      <c r="B46" s="420"/>
      <c r="C46" s="372" t="s">
        <v>72</v>
      </c>
      <c r="D46" s="373"/>
      <c r="E46" s="373"/>
      <c r="F46" s="374"/>
      <c r="G46" s="374"/>
      <c r="H46" s="374"/>
      <c r="I46" s="375"/>
    </row>
    <row r="47" spans="1:9" ht="17.25" thickBot="1" x14ac:dyDescent="0.35">
      <c r="A47" s="421"/>
      <c r="B47" s="422"/>
      <c r="C47" s="328" t="s">
        <v>73</v>
      </c>
      <c r="D47" s="329"/>
      <c r="E47" s="329"/>
      <c r="F47" s="330"/>
      <c r="G47" s="330"/>
      <c r="H47" s="330"/>
      <c r="I47" s="331"/>
    </row>
    <row r="48" spans="1:9" ht="17.25" thickBot="1" x14ac:dyDescent="0.35">
      <c r="A48" s="39" t="s">
        <v>74</v>
      </c>
      <c r="B48" s="40" t="s">
        <v>75</v>
      </c>
      <c r="C48" s="356" t="s">
        <v>170</v>
      </c>
      <c r="D48" s="380"/>
      <c r="E48" s="380"/>
      <c r="F48" s="380"/>
      <c r="G48" s="380"/>
      <c r="H48" s="380"/>
      <c r="I48" s="357"/>
    </row>
    <row r="49" spans="1:9" ht="73.5" customHeight="1" thickBot="1" x14ac:dyDescent="0.35">
      <c r="A49" s="354" t="s">
        <v>76</v>
      </c>
      <c r="B49" s="355"/>
      <c r="C49" s="41" t="s">
        <v>77</v>
      </c>
      <c r="D49" s="46">
        <v>0</v>
      </c>
      <c r="E49" s="46">
        <v>16</v>
      </c>
      <c r="F49" s="46">
        <v>16</v>
      </c>
      <c r="G49" s="40"/>
      <c r="H49" s="40"/>
      <c r="I49" s="40"/>
    </row>
    <row r="50" spans="1:9" ht="59.25" customHeight="1" thickBot="1" x14ac:dyDescent="0.35">
      <c r="A50" s="356"/>
      <c r="B50" s="357"/>
      <c r="C50" s="41" t="s">
        <v>78</v>
      </c>
      <c r="D50" s="46">
        <v>0</v>
      </c>
      <c r="E50" s="46">
        <v>9300</v>
      </c>
      <c r="F50" s="46">
        <v>9300</v>
      </c>
      <c r="G50" s="40"/>
      <c r="H50" s="40"/>
      <c r="I50" s="40"/>
    </row>
    <row r="51" spans="1:9" ht="36.75" customHeight="1" thickBot="1" x14ac:dyDescent="0.35">
      <c r="A51" s="339" t="s">
        <v>79</v>
      </c>
      <c r="B51" s="340"/>
      <c r="C51" s="41"/>
      <c r="D51" s="41"/>
      <c r="E51" s="41"/>
      <c r="F51" s="40"/>
      <c r="G51" s="40"/>
      <c r="H51" s="40"/>
      <c r="I51" s="40"/>
    </row>
    <row r="52" spans="1:9" ht="52.5" customHeight="1" thickBot="1" x14ac:dyDescent="0.35">
      <c r="A52" s="339" t="s">
        <v>80</v>
      </c>
      <c r="B52" s="358"/>
      <c r="C52" s="340"/>
      <c r="D52" s="41"/>
      <c r="E52" s="41"/>
      <c r="F52" s="40"/>
      <c r="G52" s="43" t="e">
        <f>SUM(Aragatsotn!#REF!)</f>
        <v>#REF!</v>
      </c>
      <c r="H52" s="43" t="e">
        <f>SUM(Aragatsotn!#REF!)</f>
        <v>#REF!</v>
      </c>
      <c r="I52" s="43" t="e">
        <f>SUM(Aragatsotn!#REF!)</f>
        <v>#REF!</v>
      </c>
    </row>
    <row r="53" spans="1:9" ht="17.25" thickBot="1" x14ac:dyDescent="0.35">
      <c r="A53" s="339" t="s">
        <v>81</v>
      </c>
      <c r="B53" s="340"/>
      <c r="C53" s="44" t="e">
        <f>I52</f>
        <v>#REF!</v>
      </c>
      <c r="D53" s="45"/>
      <c r="E53" s="45"/>
      <c r="F53" s="40"/>
      <c r="G53" s="40"/>
      <c r="H53" s="40"/>
      <c r="I53" s="40"/>
    </row>
    <row r="54" spans="1:9" ht="66" customHeight="1" thickBot="1" x14ac:dyDescent="0.35">
      <c r="A54" s="339" t="s">
        <v>82</v>
      </c>
      <c r="B54" s="340"/>
      <c r="C54" s="41"/>
      <c r="D54" s="41"/>
      <c r="E54" s="41"/>
      <c r="F54" s="40"/>
      <c r="G54" s="40"/>
      <c r="H54" s="40"/>
      <c r="I54" s="40"/>
    </row>
    <row r="55" spans="1:9" ht="17.25" thickBot="1" x14ac:dyDescent="0.35">
      <c r="A55" s="341" t="s">
        <v>64</v>
      </c>
      <c r="B55" s="342"/>
      <c r="C55" s="342"/>
      <c r="D55" s="342"/>
      <c r="E55" s="342"/>
      <c r="F55" s="342"/>
      <c r="G55" s="342"/>
      <c r="H55" s="342"/>
      <c r="I55" s="343"/>
    </row>
    <row r="56" spans="1:9" ht="17.25" thickBot="1" x14ac:dyDescent="0.35">
      <c r="A56" s="339" t="s">
        <v>169</v>
      </c>
      <c r="B56" s="358"/>
      <c r="C56" s="358"/>
      <c r="D56" s="358"/>
      <c r="E56" s="358"/>
      <c r="F56" s="358"/>
      <c r="G56" s="358"/>
      <c r="H56" s="358"/>
      <c r="I56" s="340"/>
    </row>
    <row r="57" spans="1:9" ht="17.25" thickBot="1" x14ac:dyDescent="0.35">
      <c r="A57" s="341" t="s">
        <v>65</v>
      </c>
      <c r="B57" s="342"/>
      <c r="C57" s="342"/>
      <c r="D57" s="342"/>
      <c r="E57" s="342"/>
      <c r="F57" s="342"/>
      <c r="G57" s="342"/>
      <c r="H57" s="342"/>
      <c r="I57" s="343"/>
    </row>
    <row r="58" spans="1:9" ht="17.25" thickBot="1" x14ac:dyDescent="0.35">
      <c r="A58" s="339" t="s">
        <v>83</v>
      </c>
      <c r="B58" s="358"/>
      <c r="C58" s="358"/>
      <c r="D58" s="358"/>
      <c r="E58" s="358"/>
      <c r="F58" s="358"/>
      <c r="G58" s="358"/>
      <c r="H58" s="358"/>
      <c r="I58" s="340"/>
    </row>
    <row r="59" spans="1:9" ht="16.5" x14ac:dyDescent="0.25">
      <c r="A59" s="332" t="s">
        <v>52</v>
      </c>
      <c r="B59" s="333"/>
      <c r="C59" s="336" t="s">
        <v>22</v>
      </c>
      <c r="D59" s="337"/>
      <c r="E59" s="337"/>
      <c r="F59" s="337"/>
      <c r="G59" s="337"/>
      <c r="H59" s="337"/>
      <c r="I59" s="338"/>
    </row>
    <row r="60" spans="1:9" ht="18" customHeight="1" x14ac:dyDescent="0.25">
      <c r="A60" s="334"/>
      <c r="B60" s="335"/>
      <c r="C60" s="291" t="s">
        <v>66</v>
      </c>
      <c r="D60" s="292"/>
      <c r="E60" s="292"/>
      <c r="F60" s="292"/>
      <c r="G60" s="292"/>
      <c r="H60" s="292"/>
      <c r="I60" s="293"/>
    </row>
    <row r="61" spans="1:9" ht="16.5" x14ac:dyDescent="0.25">
      <c r="A61" s="468" t="s">
        <v>67</v>
      </c>
      <c r="B61" s="469" t="s">
        <v>68</v>
      </c>
      <c r="C61" s="436" t="s">
        <v>56</v>
      </c>
      <c r="D61" s="437"/>
      <c r="E61" s="437"/>
      <c r="F61" s="437"/>
      <c r="G61" s="437"/>
      <c r="H61" s="437"/>
      <c r="I61" s="438"/>
    </row>
    <row r="62" spans="1:9" ht="39.75" customHeight="1" x14ac:dyDescent="0.25">
      <c r="A62" s="468"/>
      <c r="B62" s="469"/>
      <c r="C62" s="439" t="s">
        <v>172</v>
      </c>
      <c r="D62" s="440"/>
      <c r="E62" s="440"/>
      <c r="F62" s="440"/>
      <c r="G62" s="440"/>
      <c r="H62" s="440"/>
      <c r="I62" s="441"/>
    </row>
    <row r="63" spans="1:9" ht="17.25" thickBot="1" x14ac:dyDescent="0.3">
      <c r="A63" s="476" t="s">
        <v>57</v>
      </c>
      <c r="B63" s="477"/>
      <c r="C63" s="31"/>
      <c r="D63" s="32" t="s">
        <v>58</v>
      </c>
      <c r="E63" s="32" t="s">
        <v>58</v>
      </c>
      <c r="F63" s="32" t="s">
        <v>58</v>
      </c>
      <c r="G63" s="33" t="e">
        <f>SUM(Aragatsotn!#REF!,Aragatsotn!D21)</f>
        <v>#REF!</v>
      </c>
      <c r="H63" s="33" t="e">
        <f>Aragatsotn!#REF!+Aragatsotn!#REF!+Aragatsotn!#REF!+Aragatsotn!E21+Aragatsotn!#REF!</f>
        <v>#REF!</v>
      </c>
      <c r="I63" s="33" t="e">
        <f>Aragatsotn!#REF!+Aragatsotn!#REF!+Aragatsotn!#REF!+Aragatsotn!F21+Aragatsotn!#REF!</f>
        <v>#REF!</v>
      </c>
    </row>
    <row r="64" spans="1:9" ht="16.5" x14ac:dyDescent="0.25">
      <c r="A64" s="478" t="s">
        <v>59</v>
      </c>
      <c r="B64" s="479"/>
      <c r="C64" s="479"/>
      <c r="D64" s="479"/>
      <c r="E64" s="479"/>
      <c r="F64" s="479"/>
      <c r="G64" s="479"/>
      <c r="H64" s="479"/>
      <c r="I64" s="480"/>
    </row>
    <row r="65" spans="1:9" ht="17.25" thickBot="1" x14ac:dyDescent="0.3">
      <c r="A65" s="484" t="s">
        <v>355</v>
      </c>
      <c r="B65" s="485"/>
      <c r="C65" s="485"/>
      <c r="D65" s="485"/>
      <c r="E65" s="485"/>
      <c r="F65" s="485"/>
      <c r="G65" s="485"/>
      <c r="H65" s="485"/>
      <c r="I65" s="486"/>
    </row>
    <row r="66" spans="1:9" ht="17.25" thickBot="1" x14ac:dyDescent="0.3">
      <c r="A66" s="442" t="s">
        <v>60</v>
      </c>
      <c r="B66" s="443"/>
      <c r="C66" s="443"/>
      <c r="D66" s="443"/>
      <c r="E66" s="443"/>
      <c r="F66" s="443"/>
      <c r="G66" s="443"/>
      <c r="H66" s="443"/>
      <c r="I66" s="444"/>
    </row>
    <row r="67" spans="1:9" ht="57" customHeight="1" thickBot="1" x14ac:dyDescent="0.3">
      <c r="A67" s="434" t="s">
        <v>61</v>
      </c>
      <c r="B67" s="435"/>
      <c r="C67" s="481" t="s">
        <v>69</v>
      </c>
      <c r="D67" s="482"/>
      <c r="E67" s="482"/>
      <c r="F67" s="482"/>
      <c r="G67" s="482"/>
      <c r="H67" s="482"/>
      <c r="I67" s="483"/>
    </row>
    <row r="68" spans="1:9" ht="46.5" customHeight="1" thickBot="1" x14ac:dyDescent="0.3">
      <c r="A68" s="474" t="s">
        <v>63</v>
      </c>
      <c r="B68" s="475"/>
      <c r="C68" s="34"/>
      <c r="D68" s="34"/>
      <c r="E68" s="34"/>
      <c r="F68" s="34"/>
      <c r="G68" s="34"/>
      <c r="H68" s="34"/>
      <c r="I68" s="35"/>
    </row>
    <row r="69" spans="1:9" ht="16.5" x14ac:dyDescent="0.25">
      <c r="A69" s="470" t="s">
        <v>64</v>
      </c>
      <c r="B69" s="471"/>
      <c r="C69" s="471"/>
      <c r="D69" s="471"/>
      <c r="E69" s="471"/>
      <c r="F69" s="471"/>
      <c r="G69" s="472"/>
      <c r="H69" s="472"/>
      <c r="I69" s="473"/>
    </row>
    <row r="70" spans="1:9" ht="17.25" thickBot="1" x14ac:dyDescent="0.3">
      <c r="A70" s="464" t="s">
        <v>171</v>
      </c>
      <c r="B70" s="465"/>
      <c r="C70" s="465"/>
      <c r="D70" s="465"/>
      <c r="E70" s="465"/>
      <c r="F70" s="465"/>
      <c r="G70" s="466"/>
      <c r="H70" s="466"/>
      <c r="I70" s="467"/>
    </row>
    <row r="71" spans="1:9" ht="16.5" x14ac:dyDescent="0.25">
      <c r="A71" s="470" t="s">
        <v>65</v>
      </c>
      <c r="B71" s="471"/>
      <c r="C71" s="471"/>
      <c r="D71" s="471"/>
      <c r="E71" s="471"/>
      <c r="F71" s="471"/>
      <c r="G71" s="472"/>
      <c r="H71" s="472"/>
      <c r="I71" s="473"/>
    </row>
    <row r="72" spans="1:9" ht="17.25" thickBot="1" x14ac:dyDescent="0.3">
      <c r="A72" s="464" t="s">
        <v>85</v>
      </c>
      <c r="B72" s="465"/>
      <c r="C72" s="465"/>
      <c r="D72" s="465"/>
      <c r="E72" s="465"/>
      <c r="F72" s="465"/>
      <c r="G72" s="466"/>
      <c r="H72" s="466"/>
      <c r="I72" s="467"/>
    </row>
    <row r="73" spans="1:9" s="36" customFormat="1" ht="16.5" x14ac:dyDescent="0.25">
      <c r="A73" s="317" t="s">
        <v>52</v>
      </c>
      <c r="B73" s="318"/>
      <c r="C73" s="321" t="s">
        <v>22</v>
      </c>
      <c r="D73" s="322"/>
      <c r="E73" s="322"/>
      <c r="F73" s="322"/>
      <c r="G73" s="322"/>
      <c r="H73" s="322"/>
      <c r="I73" s="323"/>
    </row>
    <row r="74" spans="1:9" s="36" customFormat="1" ht="16.5" x14ac:dyDescent="0.25">
      <c r="A74" s="319"/>
      <c r="B74" s="320"/>
      <c r="C74" s="431" t="s">
        <v>123</v>
      </c>
      <c r="D74" s="432"/>
      <c r="E74" s="432"/>
      <c r="F74" s="432"/>
      <c r="G74" s="432"/>
      <c r="H74" s="432"/>
      <c r="I74" s="433"/>
    </row>
    <row r="75" spans="1:9" s="36" customFormat="1" ht="16.5" x14ac:dyDescent="0.25">
      <c r="A75" s="327" t="s">
        <v>87</v>
      </c>
      <c r="B75" s="368" t="s">
        <v>75</v>
      </c>
      <c r="C75" s="451" t="s">
        <v>56</v>
      </c>
      <c r="D75" s="452"/>
      <c r="E75" s="452"/>
      <c r="F75" s="452"/>
      <c r="G75" s="452"/>
      <c r="H75" s="452"/>
      <c r="I75" s="453"/>
    </row>
    <row r="76" spans="1:9" s="36" customFormat="1" ht="17.25" thickBot="1" x14ac:dyDescent="0.3">
      <c r="A76" s="427"/>
      <c r="B76" s="426"/>
      <c r="C76" s="454" t="s">
        <v>124</v>
      </c>
      <c r="D76" s="455"/>
      <c r="E76" s="455"/>
      <c r="F76" s="455"/>
      <c r="G76" s="455"/>
      <c r="H76" s="455"/>
      <c r="I76" s="456"/>
    </row>
    <row r="77" spans="1:9" s="36" customFormat="1" ht="54" customHeight="1" x14ac:dyDescent="0.25">
      <c r="A77" s="348" t="s">
        <v>76</v>
      </c>
      <c r="B77" s="349"/>
      <c r="C77" s="47" t="s">
        <v>125</v>
      </c>
      <c r="D77" s="78">
        <v>1</v>
      </c>
      <c r="E77" s="78">
        <v>1</v>
      </c>
      <c r="F77" s="78">
        <v>1</v>
      </c>
      <c r="G77" s="79"/>
      <c r="H77" s="79"/>
      <c r="I77" s="50"/>
    </row>
    <row r="78" spans="1:9" s="36" customFormat="1" ht="17.25" thickBot="1" x14ac:dyDescent="0.3">
      <c r="A78" s="350" t="s">
        <v>79</v>
      </c>
      <c r="B78" s="351"/>
      <c r="C78" s="51"/>
      <c r="D78" s="51"/>
      <c r="E78" s="51"/>
      <c r="F78" s="52"/>
      <c r="G78" s="53"/>
      <c r="H78" s="53"/>
      <c r="I78" s="54"/>
    </row>
    <row r="79" spans="1:9" s="36" customFormat="1" ht="57.75" customHeight="1" thickBot="1" x14ac:dyDescent="0.3">
      <c r="A79" s="352" t="s">
        <v>91</v>
      </c>
      <c r="B79" s="353"/>
      <c r="C79" s="353"/>
      <c r="D79" s="55"/>
      <c r="E79" s="55"/>
      <c r="F79" s="56"/>
      <c r="G79" s="80" t="e">
        <f>SUM(Aragatsotn!#REF!,Aragatsotn!#REF!)</f>
        <v>#REF!</v>
      </c>
      <c r="H79" s="80" t="e">
        <f>Aragatsotn!#REF!</f>
        <v>#REF!</v>
      </c>
      <c r="I79" s="80" t="e">
        <f>Aragatsotn!#REF!</f>
        <v>#REF!</v>
      </c>
    </row>
    <row r="80" spans="1:9" s="36" customFormat="1" ht="46.5" customHeight="1" thickBot="1" x14ac:dyDescent="0.3">
      <c r="A80" s="445" t="s">
        <v>92</v>
      </c>
      <c r="B80" s="446"/>
      <c r="C80" s="81" t="e">
        <f>I79</f>
        <v>#REF!</v>
      </c>
      <c r="D80" s="81"/>
      <c r="E80" s="81"/>
      <c r="F80" s="56"/>
      <c r="G80" s="59"/>
      <c r="H80" s="59"/>
      <c r="I80" s="60"/>
    </row>
    <row r="81" spans="1:9" s="36" customFormat="1" ht="83.25" customHeight="1" thickBot="1" x14ac:dyDescent="0.3">
      <c r="A81" s="445" t="s">
        <v>93</v>
      </c>
      <c r="B81" s="446"/>
      <c r="C81" s="61"/>
      <c r="D81" s="61"/>
      <c r="E81" s="61"/>
      <c r="F81" s="56"/>
      <c r="G81" s="59"/>
      <c r="H81" s="59"/>
      <c r="I81" s="60"/>
    </row>
    <row r="82" spans="1:9" s="36" customFormat="1" ht="16.5" x14ac:dyDescent="0.25">
      <c r="A82" s="376" t="s">
        <v>64</v>
      </c>
      <c r="B82" s="377"/>
      <c r="C82" s="377"/>
      <c r="D82" s="377"/>
      <c r="E82" s="377"/>
      <c r="F82" s="377"/>
      <c r="G82" s="378"/>
      <c r="H82" s="378"/>
      <c r="I82" s="379"/>
    </row>
    <row r="83" spans="1:9" s="36" customFormat="1" ht="17.25" thickBot="1" x14ac:dyDescent="0.3">
      <c r="A83" s="344" t="s">
        <v>280</v>
      </c>
      <c r="B83" s="345"/>
      <c r="C83" s="345"/>
      <c r="D83" s="345"/>
      <c r="E83" s="345"/>
      <c r="F83" s="345"/>
      <c r="G83" s="346"/>
      <c r="H83" s="346"/>
      <c r="I83" s="347"/>
    </row>
    <row r="84" spans="1:9" s="36" customFormat="1" ht="16.5" x14ac:dyDescent="0.25">
      <c r="A84" s="376" t="s">
        <v>65</v>
      </c>
      <c r="B84" s="377"/>
      <c r="C84" s="377"/>
      <c r="D84" s="377"/>
      <c r="E84" s="377"/>
      <c r="F84" s="377"/>
      <c r="G84" s="378"/>
      <c r="H84" s="378"/>
      <c r="I84" s="379"/>
    </row>
    <row r="85" spans="1:9" s="36" customFormat="1" ht="17.25" thickBot="1" x14ac:dyDescent="0.3">
      <c r="A85" s="344" t="s">
        <v>83</v>
      </c>
      <c r="B85" s="345"/>
      <c r="C85" s="345"/>
      <c r="D85" s="345"/>
      <c r="E85" s="345"/>
      <c r="F85" s="345"/>
      <c r="G85" s="346"/>
      <c r="H85" s="346"/>
      <c r="I85" s="347"/>
    </row>
    <row r="86" spans="1:9" s="36" customFormat="1" ht="16.5" x14ac:dyDescent="0.25">
      <c r="A86" s="284" t="s">
        <v>52</v>
      </c>
      <c r="B86" s="285"/>
      <c r="C86" s="314" t="s">
        <v>22</v>
      </c>
      <c r="D86" s="315"/>
      <c r="E86" s="315"/>
      <c r="F86" s="315"/>
      <c r="G86" s="315"/>
      <c r="H86" s="315"/>
      <c r="I86" s="316"/>
    </row>
    <row r="87" spans="1:9" s="36" customFormat="1" ht="16.5" x14ac:dyDescent="0.3">
      <c r="A87" s="286"/>
      <c r="B87" s="287"/>
      <c r="C87" s="447" t="s">
        <v>282</v>
      </c>
      <c r="D87" s="448"/>
      <c r="E87" s="448"/>
      <c r="F87" s="449"/>
      <c r="G87" s="449"/>
      <c r="H87" s="449"/>
      <c r="I87" s="450"/>
    </row>
    <row r="88" spans="1:9" s="36" customFormat="1" ht="16.5" x14ac:dyDescent="0.25">
      <c r="A88" s="294" t="s">
        <v>151</v>
      </c>
      <c r="B88" s="296" t="s">
        <v>96</v>
      </c>
      <c r="C88" s="314" t="s">
        <v>56</v>
      </c>
      <c r="D88" s="315"/>
      <c r="E88" s="315"/>
      <c r="F88" s="315"/>
      <c r="G88" s="315"/>
      <c r="H88" s="315"/>
      <c r="I88" s="316"/>
    </row>
    <row r="89" spans="1:9" s="36" customFormat="1" ht="33.75" customHeight="1" thickBot="1" x14ac:dyDescent="0.3">
      <c r="A89" s="294"/>
      <c r="B89" s="296"/>
      <c r="C89" s="298" t="s">
        <v>354</v>
      </c>
      <c r="D89" s="299"/>
      <c r="E89" s="299"/>
      <c r="F89" s="299"/>
      <c r="G89" s="299"/>
      <c r="H89" s="299"/>
      <c r="I89" s="300"/>
    </row>
    <row r="90" spans="1:9" s="36" customFormat="1" ht="50.25" customHeight="1" thickBot="1" x14ac:dyDescent="0.3">
      <c r="A90" s="303" t="s">
        <v>98</v>
      </c>
      <c r="B90" s="304"/>
      <c r="C90" s="65" t="s">
        <v>99</v>
      </c>
      <c r="D90" s="67">
        <v>9</v>
      </c>
      <c r="E90" s="67">
        <v>9</v>
      </c>
      <c r="F90" s="66">
        <v>9</v>
      </c>
      <c r="G90" s="72"/>
      <c r="H90" s="72"/>
      <c r="I90" s="68"/>
    </row>
    <row r="91" spans="1:9" s="36" customFormat="1" ht="17.25" thickBot="1" x14ac:dyDescent="0.3">
      <c r="A91" s="303" t="s">
        <v>100</v>
      </c>
      <c r="B91" s="304"/>
      <c r="C91" s="65"/>
      <c r="D91" s="69" t="s">
        <v>58</v>
      </c>
      <c r="E91" s="69" t="s">
        <v>58</v>
      </c>
      <c r="F91" s="69" t="s">
        <v>58</v>
      </c>
      <c r="G91" s="70">
        <f>SUM(Aragatsotn!D22:D23)</f>
        <v>3500</v>
      </c>
      <c r="H91" s="70">
        <f>SUM(Aragatsotn!E22:E23)</f>
        <v>3500</v>
      </c>
      <c r="I91" s="70" t="e">
        <f>Aragatsotn!F22+Aragatsotn!F23+Aragatsotn!#REF!+Aragatsotn!#REF!+Aragatsotn!#REF!+Aragatsotn!#REF!+Aragatsotn!#REF!+Aragatsotn!#REF!+Aragatsotn!#REF!</f>
        <v>#REF!</v>
      </c>
    </row>
    <row r="92" spans="1:9" s="36" customFormat="1" ht="17.25" thickBot="1" x14ac:dyDescent="0.3">
      <c r="A92" s="303" t="s">
        <v>101</v>
      </c>
      <c r="B92" s="460"/>
      <c r="C92" s="304"/>
      <c r="D92" s="71"/>
      <c r="E92" s="71"/>
      <c r="F92" s="69"/>
      <c r="G92" s="72"/>
      <c r="H92" s="72"/>
      <c r="I92" s="68"/>
    </row>
    <row r="93" spans="1:9" s="36" customFormat="1" ht="16.5" x14ac:dyDescent="0.25">
      <c r="A93" s="461" t="s">
        <v>102</v>
      </c>
      <c r="B93" s="462"/>
      <c r="C93" s="462"/>
      <c r="D93" s="462"/>
      <c r="E93" s="462"/>
      <c r="F93" s="462"/>
      <c r="G93" s="462"/>
      <c r="H93" s="462"/>
      <c r="I93" s="463"/>
    </row>
    <row r="94" spans="1:9" s="36" customFormat="1" ht="17.25" thickBot="1" x14ac:dyDescent="0.3">
      <c r="A94" s="457" t="s">
        <v>276</v>
      </c>
      <c r="B94" s="458"/>
      <c r="C94" s="458"/>
      <c r="D94" s="458"/>
      <c r="E94" s="458"/>
      <c r="F94" s="458"/>
      <c r="G94" s="458"/>
      <c r="H94" s="458"/>
      <c r="I94" s="459"/>
    </row>
    <row r="95" spans="1:9" s="36" customFormat="1" ht="16.5" x14ac:dyDescent="0.25">
      <c r="A95" s="305" t="s">
        <v>64</v>
      </c>
      <c r="B95" s="306"/>
      <c r="C95" s="306"/>
      <c r="D95" s="306"/>
      <c r="E95" s="306"/>
      <c r="F95" s="306"/>
      <c r="G95" s="307"/>
      <c r="H95" s="307"/>
      <c r="I95" s="308"/>
    </row>
    <row r="96" spans="1:9" s="36" customFormat="1" ht="15" customHeight="1" thickBot="1" x14ac:dyDescent="0.3">
      <c r="A96" s="280" t="s">
        <v>104</v>
      </c>
      <c r="B96" s="281"/>
      <c r="C96" s="281"/>
      <c r="D96" s="281"/>
      <c r="E96" s="281"/>
      <c r="F96" s="281"/>
      <c r="G96" s="282"/>
      <c r="H96" s="282"/>
      <c r="I96" s="283"/>
    </row>
    <row r="97" spans="1:9" s="36" customFormat="1" ht="16.5" x14ac:dyDescent="0.25">
      <c r="A97" s="305" t="s">
        <v>65</v>
      </c>
      <c r="B97" s="306"/>
      <c r="C97" s="306"/>
      <c r="D97" s="306"/>
      <c r="E97" s="306"/>
      <c r="F97" s="306"/>
      <c r="G97" s="307"/>
      <c r="H97" s="307"/>
      <c r="I97" s="308"/>
    </row>
    <row r="98" spans="1:9" s="36" customFormat="1" ht="33.75" customHeight="1" thickBot="1" x14ac:dyDescent="0.3">
      <c r="A98" s="280" t="s">
        <v>105</v>
      </c>
      <c r="B98" s="281"/>
      <c r="C98" s="281"/>
      <c r="D98" s="281"/>
      <c r="E98" s="281"/>
      <c r="F98" s="281"/>
      <c r="G98" s="282"/>
      <c r="H98" s="282"/>
      <c r="I98" s="283"/>
    </row>
    <row r="99" spans="1:9" ht="16.5" x14ac:dyDescent="0.25">
      <c r="A99" s="317" t="s">
        <v>52</v>
      </c>
      <c r="B99" s="318"/>
      <c r="C99" s="321" t="s">
        <v>22</v>
      </c>
      <c r="D99" s="322"/>
      <c r="E99" s="322"/>
      <c r="F99" s="322"/>
      <c r="G99" s="322"/>
      <c r="H99" s="322"/>
      <c r="I99" s="323"/>
    </row>
    <row r="100" spans="1:9" ht="16.5" x14ac:dyDescent="0.25">
      <c r="A100" s="319"/>
      <c r="B100" s="320"/>
      <c r="C100" s="431" t="s">
        <v>86</v>
      </c>
      <c r="D100" s="432"/>
      <c r="E100" s="432"/>
      <c r="F100" s="432"/>
      <c r="G100" s="432"/>
      <c r="H100" s="432"/>
      <c r="I100" s="433"/>
    </row>
    <row r="101" spans="1:9" ht="16.5" x14ac:dyDescent="0.25">
      <c r="A101" s="327" t="s">
        <v>111</v>
      </c>
      <c r="B101" s="368" t="s">
        <v>75</v>
      </c>
      <c r="C101" s="451" t="s">
        <v>56</v>
      </c>
      <c r="D101" s="452"/>
      <c r="E101" s="452"/>
      <c r="F101" s="452"/>
      <c r="G101" s="452"/>
      <c r="H101" s="452"/>
      <c r="I101" s="453"/>
    </row>
    <row r="102" spans="1:9" ht="33" customHeight="1" thickBot="1" x14ac:dyDescent="0.3">
      <c r="A102" s="427"/>
      <c r="B102" s="426"/>
      <c r="C102" s="454" t="s">
        <v>88</v>
      </c>
      <c r="D102" s="455"/>
      <c r="E102" s="455"/>
      <c r="F102" s="455"/>
      <c r="G102" s="455"/>
      <c r="H102" s="455"/>
      <c r="I102" s="456"/>
    </row>
    <row r="103" spans="1:9" ht="66" x14ac:dyDescent="0.25">
      <c r="A103" s="348" t="s">
        <v>76</v>
      </c>
      <c r="B103" s="349"/>
      <c r="C103" s="47" t="s">
        <v>89</v>
      </c>
      <c r="D103" s="78">
        <v>32</v>
      </c>
      <c r="E103" s="78">
        <v>32</v>
      </c>
      <c r="F103" s="78">
        <v>32</v>
      </c>
      <c r="G103" s="49"/>
      <c r="H103" s="49"/>
      <c r="I103" s="50"/>
    </row>
    <row r="104" spans="1:9" ht="116.25" thickBot="1" x14ac:dyDescent="0.3">
      <c r="A104" s="350" t="s">
        <v>79</v>
      </c>
      <c r="B104" s="351"/>
      <c r="C104" s="51" t="s">
        <v>90</v>
      </c>
      <c r="D104" s="51"/>
      <c r="E104" s="51"/>
      <c r="F104" s="52">
        <v>100</v>
      </c>
      <c r="G104" s="53"/>
      <c r="H104" s="53"/>
      <c r="I104" s="54"/>
    </row>
    <row r="105" spans="1:9" ht="59.25" customHeight="1" thickBot="1" x14ac:dyDescent="0.3">
      <c r="A105" s="352" t="s">
        <v>91</v>
      </c>
      <c r="B105" s="353"/>
      <c r="C105" s="353"/>
      <c r="D105" s="55"/>
      <c r="E105" s="55"/>
      <c r="F105" s="56"/>
      <c r="G105" s="57" t="e">
        <f>Aragatsotn!#REF!</f>
        <v>#REF!</v>
      </c>
      <c r="H105" s="57" t="e">
        <f>Aragatsotn!#REF!</f>
        <v>#REF!</v>
      </c>
      <c r="I105" s="57" t="e">
        <f>Aragatsotn!#REF!</f>
        <v>#REF!</v>
      </c>
    </row>
    <row r="106" spans="1:9" ht="42.75" customHeight="1" thickBot="1" x14ac:dyDescent="0.3">
      <c r="A106" s="445" t="s">
        <v>92</v>
      </c>
      <c r="B106" s="446"/>
      <c r="C106" s="57" t="e">
        <f>I105</f>
        <v>#REF!</v>
      </c>
      <c r="D106" s="58"/>
      <c r="E106" s="58"/>
      <c r="F106" s="56"/>
      <c r="G106" s="59"/>
      <c r="H106" s="59"/>
      <c r="I106" s="60"/>
    </row>
    <row r="107" spans="1:9" ht="67.5" customHeight="1" thickBot="1" x14ac:dyDescent="0.3">
      <c r="A107" s="445" t="s">
        <v>93</v>
      </c>
      <c r="B107" s="446"/>
      <c r="C107" s="61"/>
      <c r="D107" s="61"/>
      <c r="E107" s="61"/>
      <c r="F107" s="56"/>
      <c r="G107" s="59"/>
      <c r="H107" s="59"/>
      <c r="I107" s="60"/>
    </row>
    <row r="108" spans="1:9" ht="16.5" x14ac:dyDescent="0.25">
      <c r="A108" s="376" t="s">
        <v>64</v>
      </c>
      <c r="B108" s="377"/>
      <c r="C108" s="377"/>
      <c r="D108" s="377"/>
      <c r="E108" s="377"/>
      <c r="F108" s="377"/>
      <c r="G108" s="378"/>
      <c r="H108" s="378"/>
      <c r="I108" s="379"/>
    </row>
    <row r="109" spans="1:9" ht="17.25" thickBot="1" x14ac:dyDescent="0.3">
      <c r="A109" s="344" t="s">
        <v>175</v>
      </c>
      <c r="B109" s="345"/>
      <c r="C109" s="345"/>
      <c r="D109" s="345"/>
      <c r="E109" s="345"/>
      <c r="F109" s="345"/>
      <c r="G109" s="346"/>
      <c r="H109" s="346"/>
      <c r="I109" s="347"/>
    </row>
    <row r="110" spans="1:9" ht="16.5" x14ac:dyDescent="0.25">
      <c r="A110" s="376" t="s">
        <v>65</v>
      </c>
      <c r="B110" s="377"/>
      <c r="C110" s="377"/>
      <c r="D110" s="377"/>
      <c r="E110" s="377"/>
      <c r="F110" s="377"/>
      <c r="G110" s="378"/>
      <c r="H110" s="378"/>
      <c r="I110" s="379"/>
    </row>
    <row r="111" spans="1:9" ht="17.25" thickBot="1" x14ac:dyDescent="0.3">
      <c r="A111" s="344" t="s">
        <v>83</v>
      </c>
      <c r="B111" s="345"/>
      <c r="C111" s="345"/>
      <c r="D111" s="345"/>
      <c r="E111" s="345"/>
      <c r="F111" s="345"/>
      <c r="G111" s="346"/>
      <c r="H111" s="346"/>
      <c r="I111" s="347"/>
    </row>
    <row r="112" spans="1:9" s="148" customFormat="1" ht="16.5" x14ac:dyDescent="0.25">
      <c r="A112" s="284" t="s">
        <v>52</v>
      </c>
      <c r="B112" s="285"/>
      <c r="C112" s="288" t="s">
        <v>22</v>
      </c>
      <c r="D112" s="289"/>
      <c r="E112" s="289"/>
      <c r="F112" s="289"/>
      <c r="G112" s="289"/>
      <c r="H112" s="289"/>
      <c r="I112" s="290"/>
    </row>
    <row r="113" spans="1:9" s="148" customFormat="1" ht="16.5" x14ac:dyDescent="0.25">
      <c r="A113" s="286"/>
      <c r="B113" s="287"/>
      <c r="C113" s="291" t="s">
        <v>159</v>
      </c>
      <c r="D113" s="292"/>
      <c r="E113" s="292"/>
      <c r="F113" s="292"/>
      <c r="G113" s="292"/>
      <c r="H113" s="292"/>
      <c r="I113" s="293"/>
    </row>
    <row r="114" spans="1:9" s="148" customFormat="1" ht="16.5" x14ac:dyDescent="0.25">
      <c r="A114" s="294" t="s">
        <v>136</v>
      </c>
      <c r="B114" s="296" t="s">
        <v>75</v>
      </c>
      <c r="C114" s="314" t="s">
        <v>56</v>
      </c>
      <c r="D114" s="315"/>
      <c r="E114" s="315"/>
      <c r="F114" s="315"/>
      <c r="G114" s="315"/>
      <c r="H114" s="315"/>
      <c r="I114" s="316"/>
    </row>
    <row r="115" spans="1:9" s="148" customFormat="1" ht="17.25" thickBot="1" x14ac:dyDescent="0.3">
      <c r="A115" s="295"/>
      <c r="B115" s="297"/>
      <c r="C115" s="298" t="s">
        <v>193</v>
      </c>
      <c r="D115" s="299"/>
      <c r="E115" s="299"/>
      <c r="F115" s="299"/>
      <c r="G115" s="299"/>
      <c r="H115" s="299"/>
      <c r="I115" s="300"/>
    </row>
    <row r="116" spans="1:9" s="148" customFormat="1" ht="49.5" x14ac:dyDescent="0.25">
      <c r="A116" s="311" t="s">
        <v>76</v>
      </c>
      <c r="B116" s="312"/>
      <c r="C116" s="96" t="s">
        <v>125</v>
      </c>
      <c r="D116" s="97">
        <v>0</v>
      </c>
      <c r="E116" s="97">
        <v>1</v>
      </c>
      <c r="F116" s="97">
        <v>1</v>
      </c>
      <c r="G116" s="98"/>
      <c r="H116" s="98"/>
      <c r="I116" s="99"/>
    </row>
    <row r="117" spans="1:9" s="148" customFormat="1" ht="17.25" thickBot="1" x14ac:dyDescent="0.3">
      <c r="A117" s="309" t="s">
        <v>79</v>
      </c>
      <c r="B117" s="310"/>
      <c r="C117" s="100"/>
      <c r="D117" s="100"/>
      <c r="E117" s="100"/>
      <c r="F117" s="37"/>
      <c r="G117" s="101"/>
      <c r="H117" s="101"/>
      <c r="I117" s="38"/>
    </row>
    <row r="118" spans="1:9" s="148" customFormat="1" ht="17.25" thickBot="1" x14ac:dyDescent="0.3">
      <c r="A118" s="301" t="s">
        <v>91</v>
      </c>
      <c r="B118" s="302"/>
      <c r="C118" s="302"/>
      <c r="D118" s="142"/>
      <c r="E118" s="142"/>
      <c r="F118" s="69"/>
      <c r="G118" s="102" t="e">
        <f>Aragatsotn!#REF!</f>
        <v>#REF!</v>
      </c>
      <c r="H118" s="102" t="e">
        <f>Aragatsotn!#REF!</f>
        <v>#REF!</v>
      </c>
      <c r="I118" s="102" t="e">
        <f>Aragatsotn!#REF!</f>
        <v>#REF!</v>
      </c>
    </row>
    <row r="119" spans="1:9" s="148" customFormat="1" ht="17.25" thickBot="1" x14ac:dyDescent="0.3">
      <c r="A119" s="303" t="s">
        <v>92</v>
      </c>
      <c r="B119" s="304"/>
      <c r="C119" s="103" t="e">
        <f>I118</f>
        <v>#REF!</v>
      </c>
      <c r="D119" s="103"/>
      <c r="E119" s="103"/>
      <c r="F119" s="69"/>
      <c r="G119" s="72"/>
      <c r="H119" s="72"/>
      <c r="I119" s="68"/>
    </row>
    <row r="120" spans="1:9" s="148" customFormat="1" ht="17.25" thickBot="1" x14ac:dyDescent="0.3">
      <c r="A120" s="303" t="s">
        <v>93</v>
      </c>
      <c r="B120" s="304"/>
      <c r="C120" s="136"/>
      <c r="D120" s="136"/>
      <c r="E120" s="136"/>
      <c r="F120" s="69"/>
      <c r="G120" s="72"/>
      <c r="H120" s="72"/>
      <c r="I120" s="68"/>
    </row>
    <row r="121" spans="1:9" s="148" customFormat="1" ht="16.5" x14ac:dyDescent="0.25">
      <c r="A121" s="305" t="s">
        <v>64</v>
      </c>
      <c r="B121" s="306"/>
      <c r="C121" s="306"/>
      <c r="D121" s="306"/>
      <c r="E121" s="306"/>
      <c r="F121" s="306"/>
      <c r="G121" s="307"/>
      <c r="H121" s="307"/>
      <c r="I121" s="308"/>
    </row>
    <row r="122" spans="1:9" s="148" customFormat="1" ht="17.25" thickBot="1" x14ac:dyDescent="0.3">
      <c r="A122" s="280" t="s">
        <v>175</v>
      </c>
      <c r="B122" s="281"/>
      <c r="C122" s="281"/>
      <c r="D122" s="281"/>
      <c r="E122" s="281"/>
      <c r="F122" s="281"/>
      <c r="G122" s="282"/>
      <c r="H122" s="282"/>
      <c r="I122" s="283"/>
    </row>
    <row r="123" spans="1:9" s="148" customFormat="1" ht="16.5" x14ac:dyDescent="0.25">
      <c r="A123" s="305" t="s">
        <v>65</v>
      </c>
      <c r="B123" s="306"/>
      <c r="C123" s="306"/>
      <c r="D123" s="306"/>
      <c r="E123" s="306"/>
      <c r="F123" s="306"/>
      <c r="G123" s="307"/>
      <c r="H123" s="307"/>
      <c r="I123" s="308"/>
    </row>
    <row r="124" spans="1:9" s="148" customFormat="1" ht="17.25" thickBot="1" x14ac:dyDescent="0.3">
      <c r="A124" s="280" t="s">
        <v>83</v>
      </c>
      <c r="B124" s="281"/>
      <c r="C124" s="281"/>
      <c r="D124" s="281"/>
      <c r="E124" s="281"/>
      <c r="F124" s="281"/>
      <c r="G124" s="282"/>
      <c r="H124" s="282"/>
      <c r="I124" s="283"/>
    </row>
  </sheetData>
  <mergeCells count="142">
    <mergeCell ref="C75:I75"/>
    <mergeCell ref="C76:I76"/>
    <mergeCell ref="A70:I70"/>
    <mergeCell ref="A61:A62"/>
    <mergeCell ref="B61:B62"/>
    <mergeCell ref="A84:I84"/>
    <mergeCell ref="A51:B51"/>
    <mergeCell ref="A52:C52"/>
    <mergeCell ref="A45:B47"/>
    <mergeCell ref="C45:I45"/>
    <mergeCell ref="A71:I71"/>
    <mergeCell ref="A72:I72"/>
    <mergeCell ref="A68:B68"/>
    <mergeCell ref="A69:I69"/>
    <mergeCell ref="A82:I82"/>
    <mergeCell ref="A83:I83"/>
    <mergeCell ref="A63:B63"/>
    <mergeCell ref="A64:I64"/>
    <mergeCell ref="C67:I67"/>
    <mergeCell ref="A65:I65"/>
    <mergeCell ref="C48:I48"/>
    <mergeCell ref="A90:B90"/>
    <mergeCell ref="A86:B87"/>
    <mergeCell ref="C86:I86"/>
    <mergeCell ref="C87:I87"/>
    <mergeCell ref="A80:B80"/>
    <mergeCell ref="A81:B81"/>
    <mergeCell ref="A101:A102"/>
    <mergeCell ref="B101:B102"/>
    <mergeCell ref="C101:I101"/>
    <mergeCell ref="C102:I102"/>
    <mergeCell ref="A94:I94"/>
    <mergeCell ref="A95:I95"/>
    <mergeCell ref="A88:A89"/>
    <mergeCell ref="B88:B89"/>
    <mergeCell ref="C88:I88"/>
    <mergeCell ref="A91:B91"/>
    <mergeCell ref="A92:C92"/>
    <mergeCell ref="A93:I93"/>
    <mergeCell ref="C99:I99"/>
    <mergeCell ref="A99:B100"/>
    <mergeCell ref="C100:I100"/>
    <mergeCell ref="C89:I89"/>
    <mergeCell ref="A111:I111"/>
    <mergeCell ref="A105:C105"/>
    <mergeCell ref="A106:B106"/>
    <mergeCell ref="A107:B107"/>
    <mergeCell ref="A108:I108"/>
    <mergeCell ref="A109:I109"/>
    <mergeCell ref="A110:I110"/>
    <mergeCell ref="A104:B104"/>
    <mergeCell ref="A96:I96"/>
    <mergeCell ref="A97:I97"/>
    <mergeCell ref="A98:I98"/>
    <mergeCell ref="A103:B103"/>
    <mergeCell ref="A28:I28"/>
    <mergeCell ref="A29:B31"/>
    <mergeCell ref="C29:I29"/>
    <mergeCell ref="C30:I30"/>
    <mergeCell ref="C32:I32"/>
    <mergeCell ref="A33:B33"/>
    <mergeCell ref="A34:B34"/>
    <mergeCell ref="C31:I31"/>
    <mergeCell ref="B75:B76"/>
    <mergeCell ref="A75:A76"/>
    <mergeCell ref="A35:C35"/>
    <mergeCell ref="A40:I40"/>
    <mergeCell ref="A36:B36"/>
    <mergeCell ref="A37:B37"/>
    <mergeCell ref="A38:I38"/>
    <mergeCell ref="A39:I39"/>
    <mergeCell ref="A73:B74"/>
    <mergeCell ref="C73:I73"/>
    <mergeCell ref="C74:I74"/>
    <mergeCell ref="A67:B67"/>
    <mergeCell ref="A58:I58"/>
    <mergeCell ref="C61:I61"/>
    <mergeCell ref="C62:I62"/>
    <mergeCell ref="A66:I66"/>
    <mergeCell ref="A8:I8"/>
    <mergeCell ref="A1:I1"/>
    <mergeCell ref="A2:I2"/>
    <mergeCell ref="A3:I3"/>
    <mergeCell ref="A4:I4"/>
    <mergeCell ref="A6:I6"/>
    <mergeCell ref="B17:B18"/>
    <mergeCell ref="C18:I18"/>
    <mergeCell ref="C46:I46"/>
    <mergeCell ref="A27:I27"/>
    <mergeCell ref="A41:I41"/>
    <mergeCell ref="A22:I22"/>
    <mergeCell ref="A23:B23"/>
    <mergeCell ref="C23:I23"/>
    <mergeCell ref="A24:B24"/>
    <mergeCell ref="A19:B19"/>
    <mergeCell ref="A20:I20"/>
    <mergeCell ref="A21:I21"/>
    <mergeCell ref="A10:I10"/>
    <mergeCell ref="A12:C14"/>
    <mergeCell ref="D12:I12"/>
    <mergeCell ref="A25:I25"/>
    <mergeCell ref="A26:I26"/>
    <mergeCell ref="A42:C44"/>
    <mergeCell ref="D13:F13"/>
    <mergeCell ref="G13:I13"/>
    <mergeCell ref="C114:I114"/>
    <mergeCell ref="A15:B16"/>
    <mergeCell ref="C15:I15"/>
    <mergeCell ref="C16:I16"/>
    <mergeCell ref="A17:A18"/>
    <mergeCell ref="C47:I47"/>
    <mergeCell ref="A59:B60"/>
    <mergeCell ref="C59:I59"/>
    <mergeCell ref="C60:I60"/>
    <mergeCell ref="A54:B54"/>
    <mergeCell ref="A53:B53"/>
    <mergeCell ref="A55:I55"/>
    <mergeCell ref="A85:I85"/>
    <mergeCell ref="A77:B77"/>
    <mergeCell ref="A78:B78"/>
    <mergeCell ref="A79:C79"/>
    <mergeCell ref="A49:B50"/>
    <mergeCell ref="A56:I56"/>
    <mergeCell ref="A57:I57"/>
    <mergeCell ref="D42:I42"/>
    <mergeCell ref="D43:F43"/>
    <mergeCell ref="G43:I43"/>
    <mergeCell ref="A124:I124"/>
    <mergeCell ref="A112:B113"/>
    <mergeCell ref="C112:I112"/>
    <mergeCell ref="C113:I113"/>
    <mergeCell ref="A114:A115"/>
    <mergeCell ref="B114:B115"/>
    <mergeCell ref="C115:I115"/>
    <mergeCell ref="A118:C118"/>
    <mergeCell ref="A119:B119"/>
    <mergeCell ref="A120:B120"/>
    <mergeCell ref="A121:I121"/>
    <mergeCell ref="A117:B117"/>
    <mergeCell ref="A116:B116"/>
    <mergeCell ref="A122:I122"/>
    <mergeCell ref="A123:I123"/>
  </mergeCells>
  <phoneticPr fontId="0" type="noConversion"/>
  <pageMargins left="0.25" right="0.25" top="0.75" bottom="0.75" header="0.3" footer="0.3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opLeftCell="A139" workbookViewId="0">
      <selection activeCell="C123" sqref="C123"/>
    </sheetView>
  </sheetViews>
  <sheetFormatPr defaultRowHeight="16.5" x14ac:dyDescent="0.25"/>
  <cols>
    <col min="1" max="1" width="13.140625" style="36" customWidth="1"/>
    <col min="2" max="2" width="16.140625" style="36" customWidth="1"/>
    <col min="3" max="3" width="26.85546875" style="36" customWidth="1"/>
    <col min="4" max="4" width="17.42578125" style="36" customWidth="1"/>
    <col min="5" max="5" width="10.42578125" style="36" bestFit="1" customWidth="1"/>
    <col min="6" max="6" width="10.42578125" style="36" customWidth="1"/>
    <col min="7" max="7" width="10.7109375" style="36" bestFit="1" customWidth="1"/>
    <col min="8" max="8" width="10.42578125" style="36" bestFit="1" customWidth="1"/>
    <col min="9" max="9" width="10.5703125" style="36" bestFit="1" customWidth="1"/>
    <col min="10" max="10" width="9.140625" style="36"/>
    <col min="11" max="11" width="9.42578125" style="36" bestFit="1" customWidth="1"/>
    <col min="12" max="16384" width="9.140625" style="36"/>
  </cols>
  <sheetData>
    <row r="1" spans="1:9" ht="15" customHeight="1" x14ac:dyDescent="0.25">
      <c r="A1" s="365" t="s">
        <v>139</v>
      </c>
      <c r="B1" s="365"/>
      <c r="C1" s="365"/>
      <c r="D1" s="365"/>
      <c r="E1" s="365"/>
      <c r="F1" s="365"/>
      <c r="G1" s="365"/>
      <c r="H1" s="365"/>
      <c r="I1" s="365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58.5" customHeight="1" x14ac:dyDescent="0.25">
      <c r="A3" s="367" t="s">
        <v>138</v>
      </c>
      <c r="B3" s="367"/>
      <c r="C3" s="367"/>
      <c r="D3" s="367"/>
      <c r="E3" s="367"/>
      <c r="F3" s="367"/>
      <c r="G3" s="367"/>
      <c r="H3" s="367"/>
      <c r="I3" s="367"/>
    </row>
    <row r="6" spans="1:9" s="17" customFormat="1" ht="34.5" customHeight="1" x14ac:dyDescent="0.25">
      <c r="A6" s="364" t="s">
        <v>47</v>
      </c>
      <c r="B6" s="364"/>
      <c r="C6" s="364"/>
      <c r="D6" s="364"/>
      <c r="E6" s="364"/>
      <c r="F6" s="364"/>
      <c r="G6" s="364"/>
      <c r="H6" s="364"/>
      <c r="I6" s="364"/>
    </row>
    <row r="8" spans="1:9" s="17" customFormat="1" x14ac:dyDescent="0.25">
      <c r="A8" s="364" t="s">
        <v>94</v>
      </c>
      <c r="B8" s="364"/>
      <c r="C8" s="364"/>
      <c r="D8" s="364"/>
      <c r="E8" s="364"/>
      <c r="F8" s="364"/>
      <c r="G8" s="364"/>
      <c r="H8" s="364"/>
      <c r="I8" s="364"/>
    </row>
    <row r="9" spans="1:9" s="17" customFormat="1" x14ac:dyDescent="0.25"/>
    <row r="10" spans="1:9" s="17" customFormat="1" ht="36.75" customHeight="1" x14ac:dyDescent="0.25">
      <c r="A10" s="414" t="s">
        <v>49</v>
      </c>
      <c r="B10" s="414"/>
      <c r="C10" s="414"/>
      <c r="D10" s="410" t="s">
        <v>25</v>
      </c>
      <c r="E10" s="410"/>
      <c r="F10" s="410"/>
      <c r="G10" s="410"/>
      <c r="H10" s="410"/>
      <c r="I10" s="410"/>
    </row>
    <row r="11" spans="1:9" s="17" customFormat="1" x14ac:dyDescent="0.25">
      <c r="A11" s="414"/>
      <c r="B11" s="414"/>
      <c r="C11" s="414"/>
      <c r="D11" s="362" t="s">
        <v>50</v>
      </c>
      <c r="E11" s="363"/>
      <c r="F11" s="296"/>
      <c r="G11" s="362" t="s">
        <v>51</v>
      </c>
      <c r="H11" s="363"/>
      <c r="I11" s="296"/>
    </row>
    <row r="12" spans="1:9" s="17" customFormat="1" ht="35.25" customHeight="1" thickBot="1" x14ac:dyDescent="0.3">
      <c r="A12" s="414"/>
      <c r="B12" s="414"/>
      <c r="C12" s="414"/>
      <c r="D12" s="19" t="s">
        <v>15</v>
      </c>
      <c r="E12" s="19" t="s">
        <v>16</v>
      </c>
      <c r="F12" s="37" t="s">
        <v>7</v>
      </c>
      <c r="G12" s="19" t="s">
        <v>15</v>
      </c>
      <c r="H12" s="19" t="s">
        <v>16</v>
      </c>
      <c r="I12" s="38" t="s">
        <v>7</v>
      </c>
    </row>
    <row r="13" spans="1:9" s="17" customFormat="1" x14ac:dyDescent="0.25">
      <c r="A13" s="284" t="s">
        <v>52</v>
      </c>
      <c r="B13" s="285"/>
      <c r="C13" s="288" t="s">
        <v>22</v>
      </c>
      <c r="D13" s="289"/>
      <c r="E13" s="289"/>
      <c r="F13" s="289"/>
      <c r="G13" s="289"/>
      <c r="H13" s="289"/>
      <c r="I13" s="290"/>
    </row>
    <row r="14" spans="1:9" s="17" customFormat="1" x14ac:dyDescent="0.25">
      <c r="A14" s="286"/>
      <c r="B14" s="287"/>
      <c r="C14" s="291" t="s">
        <v>127</v>
      </c>
      <c r="D14" s="292"/>
      <c r="E14" s="292"/>
      <c r="F14" s="292"/>
      <c r="G14" s="292"/>
      <c r="H14" s="292"/>
      <c r="I14" s="293"/>
    </row>
    <row r="15" spans="1:9" s="17" customFormat="1" ht="16.5" customHeight="1" x14ac:dyDescent="0.25">
      <c r="A15" s="294" t="s">
        <v>95</v>
      </c>
      <c r="B15" s="296" t="s">
        <v>96</v>
      </c>
      <c r="C15" s="314" t="s">
        <v>56</v>
      </c>
      <c r="D15" s="315"/>
      <c r="E15" s="315"/>
      <c r="F15" s="315"/>
      <c r="G15" s="315"/>
      <c r="H15" s="315"/>
      <c r="I15" s="316"/>
    </row>
    <row r="16" spans="1:9" s="17" customFormat="1" ht="17.25" thickBot="1" x14ac:dyDescent="0.3">
      <c r="A16" s="294"/>
      <c r="B16" s="296"/>
      <c r="C16" s="298" t="s">
        <v>97</v>
      </c>
      <c r="D16" s="299"/>
      <c r="E16" s="299"/>
      <c r="F16" s="299"/>
      <c r="G16" s="299"/>
      <c r="H16" s="299"/>
      <c r="I16" s="300"/>
    </row>
    <row r="17" spans="1:9" s="17" customFormat="1" ht="33.75" thickBot="1" x14ac:dyDescent="0.3">
      <c r="A17" s="303" t="s">
        <v>98</v>
      </c>
      <c r="B17" s="304"/>
      <c r="C17" s="65" t="s">
        <v>99</v>
      </c>
      <c r="D17" s="66">
        <v>8</v>
      </c>
      <c r="E17" s="66">
        <v>8</v>
      </c>
      <c r="F17" s="66">
        <v>8</v>
      </c>
      <c r="G17" s="67"/>
      <c r="H17" s="67"/>
      <c r="I17" s="68"/>
    </row>
    <row r="18" spans="1:9" s="17" customFormat="1" ht="17.25" thickBot="1" x14ac:dyDescent="0.3">
      <c r="A18" s="303" t="s">
        <v>100</v>
      </c>
      <c r="B18" s="304"/>
      <c r="C18" s="65"/>
      <c r="D18" s="69" t="s">
        <v>58</v>
      </c>
      <c r="E18" s="69" t="s">
        <v>58</v>
      </c>
      <c r="F18" s="69" t="s">
        <v>58</v>
      </c>
      <c r="G18" s="70" t="e">
        <f>SUM(#REF!,#REF!)</f>
        <v>#REF!</v>
      </c>
      <c r="H18" s="70" t="e">
        <f>SUM(#REF!,#REF!)</f>
        <v>#REF!</v>
      </c>
      <c r="I18" s="70" t="e">
        <f>SUM(#REF!,#REF!)</f>
        <v>#REF!</v>
      </c>
    </row>
    <row r="19" spans="1:9" s="17" customFormat="1" ht="17.25" thickBot="1" x14ac:dyDescent="0.3">
      <c r="A19" s="303" t="s">
        <v>101</v>
      </c>
      <c r="B19" s="460"/>
      <c r="C19" s="304"/>
      <c r="D19" s="71"/>
      <c r="E19" s="71"/>
      <c r="F19" s="69"/>
      <c r="G19" s="72"/>
      <c r="H19" s="72"/>
      <c r="I19" s="68"/>
    </row>
    <row r="20" spans="1:9" s="17" customFormat="1" x14ac:dyDescent="0.25">
      <c r="A20" s="461" t="s">
        <v>102</v>
      </c>
      <c r="B20" s="462"/>
      <c r="C20" s="462"/>
      <c r="D20" s="462"/>
      <c r="E20" s="462"/>
      <c r="F20" s="462"/>
      <c r="G20" s="462"/>
      <c r="H20" s="462"/>
      <c r="I20" s="463"/>
    </row>
    <row r="21" spans="1:9" s="17" customFormat="1" ht="17.25" thickBot="1" x14ac:dyDescent="0.3">
      <c r="A21" s="457" t="s">
        <v>103</v>
      </c>
      <c r="B21" s="458"/>
      <c r="C21" s="458"/>
      <c r="D21" s="458"/>
      <c r="E21" s="458"/>
      <c r="F21" s="458"/>
      <c r="G21" s="458"/>
      <c r="H21" s="458"/>
      <c r="I21" s="459"/>
    </row>
    <row r="22" spans="1:9" s="17" customFormat="1" x14ac:dyDescent="0.25">
      <c r="A22" s="305" t="s">
        <v>64</v>
      </c>
      <c r="B22" s="306"/>
      <c r="C22" s="306"/>
      <c r="D22" s="306"/>
      <c r="E22" s="306"/>
      <c r="F22" s="306"/>
      <c r="G22" s="307"/>
      <c r="H22" s="307"/>
      <c r="I22" s="308"/>
    </row>
    <row r="23" spans="1:9" s="17" customFormat="1" ht="26.25" customHeight="1" thickBot="1" x14ac:dyDescent="0.3">
      <c r="A23" s="280" t="s">
        <v>104</v>
      </c>
      <c r="B23" s="281"/>
      <c r="C23" s="281"/>
      <c r="D23" s="281"/>
      <c r="E23" s="281"/>
      <c r="F23" s="281"/>
      <c r="G23" s="282"/>
      <c r="H23" s="282"/>
      <c r="I23" s="283"/>
    </row>
    <row r="24" spans="1:9" s="17" customFormat="1" x14ac:dyDescent="0.25">
      <c r="A24" s="305" t="s">
        <v>65</v>
      </c>
      <c r="B24" s="306"/>
      <c r="C24" s="306"/>
      <c r="D24" s="306"/>
      <c r="E24" s="306"/>
      <c r="F24" s="306"/>
      <c r="G24" s="307"/>
      <c r="H24" s="307"/>
      <c r="I24" s="308"/>
    </row>
    <row r="25" spans="1:9" s="17" customFormat="1" ht="59.25" customHeight="1" thickBot="1" x14ac:dyDescent="0.3">
      <c r="A25" s="280" t="s">
        <v>105</v>
      </c>
      <c r="B25" s="281"/>
      <c r="C25" s="281"/>
      <c r="D25" s="281"/>
      <c r="E25" s="281"/>
      <c r="F25" s="281"/>
      <c r="G25" s="282"/>
      <c r="H25" s="282"/>
      <c r="I25" s="283"/>
    </row>
    <row r="27" spans="1:9" x14ac:dyDescent="0.25">
      <c r="A27" s="400" t="s">
        <v>48</v>
      </c>
      <c r="B27" s="400"/>
      <c r="C27" s="400"/>
      <c r="D27" s="400"/>
      <c r="E27" s="400"/>
      <c r="F27" s="400"/>
      <c r="G27" s="400"/>
      <c r="H27" s="400"/>
      <c r="I27" s="400"/>
    </row>
    <row r="28" spans="1:9" ht="17.25" thickBot="1" x14ac:dyDescent="0.3">
      <c r="A28" s="18"/>
      <c r="B28" s="18"/>
      <c r="C28" s="18"/>
      <c r="D28" s="18"/>
      <c r="E28" s="18"/>
      <c r="F28" s="18"/>
      <c r="G28" s="18"/>
      <c r="H28" s="18"/>
      <c r="I28" s="18"/>
    </row>
    <row r="29" spans="1:9" ht="39.75" customHeight="1" x14ac:dyDescent="0.25">
      <c r="A29" s="401" t="s">
        <v>49</v>
      </c>
      <c r="B29" s="402"/>
      <c r="C29" s="403"/>
      <c r="D29" s="410" t="s">
        <v>25</v>
      </c>
      <c r="E29" s="410"/>
      <c r="F29" s="410"/>
      <c r="G29" s="410"/>
      <c r="H29" s="410"/>
      <c r="I29" s="410"/>
    </row>
    <row r="30" spans="1:9" ht="28.5" customHeight="1" x14ac:dyDescent="0.25">
      <c r="A30" s="404"/>
      <c r="B30" s="405"/>
      <c r="C30" s="406"/>
      <c r="D30" s="313" t="s">
        <v>50</v>
      </c>
      <c r="E30" s="313"/>
      <c r="F30" s="313"/>
      <c r="G30" s="313" t="s">
        <v>51</v>
      </c>
      <c r="H30" s="313"/>
      <c r="I30" s="313"/>
    </row>
    <row r="31" spans="1:9" ht="33.75" thickBot="1" x14ac:dyDescent="0.3">
      <c r="A31" s="407"/>
      <c r="B31" s="408"/>
      <c r="C31" s="409"/>
      <c r="D31" s="19" t="s">
        <v>15</v>
      </c>
      <c r="E31" s="19" t="s">
        <v>16</v>
      </c>
      <c r="F31" s="20" t="s">
        <v>7</v>
      </c>
      <c r="G31" s="19" t="s">
        <v>15</v>
      </c>
      <c r="H31" s="19" t="s">
        <v>16</v>
      </c>
      <c r="I31" s="21" t="s">
        <v>7</v>
      </c>
    </row>
    <row r="32" spans="1:9" x14ac:dyDescent="0.25">
      <c r="A32" s="317" t="s">
        <v>52</v>
      </c>
      <c r="B32" s="318"/>
      <c r="C32" s="321" t="s">
        <v>22</v>
      </c>
      <c r="D32" s="322"/>
      <c r="E32" s="322"/>
      <c r="F32" s="322"/>
      <c r="G32" s="322"/>
      <c r="H32" s="322"/>
      <c r="I32" s="323"/>
    </row>
    <row r="33" spans="1:9" x14ac:dyDescent="0.25">
      <c r="A33" s="319"/>
      <c r="B33" s="320"/>
      <c r="C33" s="431" t="s">
        <v>53</v>
      </c>
      <c r="D33" s="432"/>
      <c r="E33" s="432"/>
      <c r="F33" s="432"/>
      <c r="G33" s="432"/>
      <c r="H33" s="432"/>
      <c r="I33" s="433"/>
    </row>
    <row r="34" spans="1:9" x14ac:dyDescent="0.25">
      <c r="A34" s="327" t="s">
        <v>54</v>
      </c>
      <c r="B34" s="368" t="s">
        <v>55</v>
      </c>
      <c r="C34" s="22" t="s">
        <v>56</v>
      </c>
      <c r="D34" s="23"/>
      <c r="E34" s="23"/>
      <c r="F34" s="24"/>
      <c r="G34" s="24"/>
      <c r="H34" s="24"/>
      <c r="I34" s="25"/>
    </row>
    <row r="35" spans="1:9" ht="35.25" customHeight="1" x14ac:dyDescent="0.25">
      <c r="A35" s="327"/>
      <c r="B35" s="368"/>
      <c r="C35" s="369" t="s">
        <v>128</v>
      </c>
      <c r="D35" s="370"/>
      <c r="E35" s="370"/>
      <c r="F35" s="370"/>
      <c r="G35" s="370"/>
      <c r="H35" s="370"/>
      <c r="I35" s="371"/>
    </row>
    <row r="36" spans="1:9" ht="17.25" thickBot="1" x14ac:dyDescent="0.3">
      <c r="A36" s="391" t="s">
        <v>57</v>
      </c>
      <c r="B36" s="392"/>
      <c r="C36" s="26"/>
      <c r="D36" s="27" t="s">
        <v>58</v>
      </c>
      <c r="E36" s="27" t="s">
        <v>58</v>
      </c>
      <c r="F36" s="27" t="s">
        <v>58</v>
      </c>
      <c r="G36" s="28" t="e">
        <f>SUM(#REF!,#REF!,#REF!)</f>
        <v>#REF!</v>
      </c>
      <c r="H36" s="28" t="e">
        <f>SUM(#REF!,#REF!,#REF!)</f>
        <v>#REF!</v>
      </c>
      <c r="I36" s="28" t="e">
        <f>SUM(#REF!,#REF!,#REF!)</f>
        <v>#REF!</v>
      </c>
    </row>
    <row r="37" spans="1:9" x14ac:dyDescent="0.25">
      <c r="A37" s="393" t="s">
        <v>59</v>
      </c>
      <c r="B37" s="394"/>
      <c r="C37" s="394"/>
      <c r="D37" s="394"/>
      <c r="E37" s="394"/>
      <c r="F37" s="394"/>
      <c r="G37" s="394"/>
      <c r="H37" s="395"/>
      <c r="I37" s="396"/>
    </row>
    <row r="38" spans="1:9" ht="24.75" customHeight="1" thickBot="1" x14ac:dyDescent="0.3">
      <c r="A38" s="397" t="s">
        <v>283</v>
      </c>
      <c r="B38" s="398"/>
      <c r="C38" s="398"/>
      <c r="D38" s="398"/>
      <c r="E38" s="398"/>
      <c r="F38" s="398"/>
      <c r="G38" s="398"/>
      <c r="H38" s="398"/>
      <c r="I38" s="399"/>
    </row>
    <row r="39" spans="1:9" ht="17.25" thickBot="1" x14ac:dyDescent="0.3">
      <c r="A39" s="381" t="s">
        <v>60</v>
      </c>
      <c r="B39" s="382"/>
      <c r="C39" s="382"/>
      <c r="D39" s="382"/>
      <c r="E39" s="382"/>
      <c r="F39" s="382"/>
      <c r="G39" s="382"/>
      <c r="H39" s="382"/>
      <c r="I39" s="383"/>
    </row>
    <row r="40" spans="1:9" ht="72" customHeight="1" thickBot="1" x14ac:dyDescent="0.3">
      <c r="A40" s="384" t="s">
        <v>61</v>
      </c>
      <c r="B40" s="385"/>
      <c r="C40" s="386" t="s">
        <v>62</v>
      </c>
      <c r="D40" s="387"/>
      <c r="E40" s="387"/>
      <c r="F40" s="387"/>
      <c r="G40" s="387"/>
      <c r="H40" s="387"/>
      <c r="I40" s="388"/>
    </row>
    <row r="41" spans="1:9" ht="63" customHeight="1" thickBot="1" x14ac:dyDescent="0.3">
      <c r="A41" s="389" t="s">
        <v>63</v>
      </c>
      <c r="B41" s="390"/>
      <c r="C41" s="29"/>
      <c r="D41" s="29"/>
      <c r="E41" s="29"/>
      <c r="F41" s="29"/>
      <c r="G41" s="29"/>
      <c r="H41" s="29"/>
      <c r="I41" s="30"/>
    </row>
    <row r="42" spans="1:9" x14ac:dyDescent="0.25">
      <c r="A42" s="376" t="s">
        <v>64</v>
      </c>
      <c r="B42" s="377"/>
      <c r="C42" s="377"/>
      <c r="D42" s="377"/>
      <c r="E42" s="377"/>
      <c r="F42" s="377"/>
      <c r="G42" s="378"/>
      <c r="H42" s="378"/>
      <c r="I42" s="379"/>
    </row>
    <row r="43" spans="1:9" ht="17.25" thickBot="1" x14ac:dyDescent="0.3">
      <c r="A43" s="344" t="s">
        <v>129</v>
      </c>
      <c r="B43" s="345"/>
      <c r="C43" s="345"/>
      <c r="D43" s="345"/>
      <c r="E43" s="345"/>
      <c r="F43" s="345"/>
      <c r="G43" s="346"/>
      <c r="H43" s="346"/>
      <c r="I43" s="347"/>
    </row>
    <row r="44" spans="1:9" x14ac:dyDescent="0.25">
      <c r="A44" s="376" t="s">
        <v>65</v>
      </c>
      <c r="B44" s="377"/>
      <c r="C44" s="377"/>
      <c r="D44" s="377"/>
      <c r="E44" s="377"/>
      <c r="F44" s="377"/>
      <c r="G44" s="378"/>
      <c r="H44" s="378"/>
      <c r="I44" s="379"/>
    </row>
    <row r="45" spans="1:9" ht="16.5" customHeight="1" thickBot="1" x14ac:dyDescent="0.3">
      <c r="A45" s="344" t="s">
        <v>84</v>
      </c>
      <c r="B45" s="345"/>
      <c r="C45" s="345"/>
      <c r="D45" s="345"/>
      <c r="E45" s="345"/>
      <c r="F45" s="345"/>
      <c r="G45" s="346"/>
      <c r="H45" s="346"/>
      <c r="I45" s="347"/>
    </row>
    <row r="46" spans="1:9" x14ac:dyDescent="0.25">
      <c r="A46" s="332" t="s">
        <v>52</v>
      </c>
      <c r="B46" s="333"/>
      <c r="C46" s="336" t="s">
        <v>22</v>
      </c>
      <c r="D46" s="337"/>
      <c r="E46" s="337"/>
      <c r="F46" s="337"/>
      <c r="G46" s="337"/>
      <c r="H46" s="337"/>
      <c r="I46" s="338"/>
    </row>
    <row r="47" spans="1:9" x14ac:dyDescent="0.25">
      <c r="A47" s="334"/>
      <c r="B47" s="335"/>
      <c r="C47" s="291" t="s">
        <v>66</v>
      </c>
      <c r="D47" s="292"/>
      <c r="E47" s="292"/>
      <c r="F47" s="292"/>
      <c r="G47" s="292"/>
      <c r="H47" s="292"/>
      <c r="I47" s="293"/>
    </row>
    <row r="48" spans="1:9" x14ac:dyDescent="0.25">
      <c r="A48" s="468" t="s">
        <v>67</v>
      </c>
      <c r="B48" s="469" t="s">
        <v>68</v>
      </c>
      <c r="C48" s="436" t="s">
        <v>56</v>
      </c>
      <c r="D48" s="437"/>
      <c r="E48" s="437"/>
      <c r="F48" s="437"/>
      <c r="G48" s="437"/>
      <c r="H48" s="437"/>
      <c r="I48" s="438"/>
    </row>
    <row r="49" spans="1:9" x14ac:dyDescent="0.25">
      <c r="A49" s="468"/>
      <c r="B49" s="469"/>
      <c r="C49" s="439" t="s">
        <v>176</v>
      </c>
      <c r="D49" s="440"/>
      <c r="E49" s="440"/>
      <c r="F49" s="440"/>
      <c r="G49" s="440"/>
      <c r="H49" s="440"/>
      <c r="I49" s="441"/>
    </row>
    <row r="50" spans="1:9" ht="27" customHeight="1" thickBot="1" x14ac:dyDescent="0.3">
      <c r="A50" s="476" t="s">
        <v>57</v>
      </c>
      <c r="B50" s="477"/>
      <c r="C50" s="31"/>
      <c r="D50" s="32" t="s">
        <v>58</v>
      </c>
      <c r="E50" s="32" t="s">
        <v>58</v>
      </c>
      <c r="F50" s="32" t="s">
        <v>58</v>
      </c>
      <c r="G50" s="33" t="e">
        <f>SUM(#REF!,#REF!,#REF!)</f>
        <v>#REF!</v>
      </c>
      <c r="H50" s="33" t="e">
        <f>SUM(#REF!,#REF!,#REF!)</f>
        <v>#REF!</v>
      </c>
      <c r="I50" s="33" t="e">
        <f>SUM(#REF!,#REF!,#REF!)</f>
        <v>#REF!</v>
      </c>
    </row>
    <row r="51" spans="1:9" x14ac:dyDescent="0.25">
      <c r="A51" s="478" t="s">
        <v>59</v>
      </c>
      <c r="B51" s="479"/>
      <c r="C51" s="479"/>
      <c r="D51" s="479"/>
      <c r="E51" s="479"/>
      <c r="F51" s="479"/>
      <c r="G51" s="479"/>
      <c r="H51" s="479"/>
      <c r="I51" s="480"/>
    </row>
    <row r="52" spans="1:9" ht="17.25" thickBot="1" x14ac:dyDescent="0.3">
      <c r="A52" s="484" t="s">
        <v>317</v>
      </c>
      <c r="B52" s="485"/>
      <c r="C52" s="485"/>
      <c r="D52" s="485"/>
      <c r="E52" s="485"/>
      <c r="F52" s="485"/>
      <c r="G52" s="485"/>
      <c r="H52" s="485"/>
      <c r="I52" s="486"/>
    </row>
    <row r="53" spans="1:9" ht="17.25" thickBot="1" x14ac:dyDescent="0.3">
      <c r="A53" s="442" t="s">
        <v>60</v>
      </c>
      <c r="B53" s="443"/>
      <c r="C53" s="443"/>
      <c r="D53" s="443"/>
      <c r="E53" s="443"/>
      <c r="F53" s="443"/>
      <c r="G53" s="443"/>
      <c r="H53" s="443"/>
      <c r="I53" s="444"/>
    </row>
    <row r="54" spans="1:9" ht="81.75" customHeight="1" thickBot="1" x14ac:dyDescent="0.3">
      <c r="A54" s="434" t="s">
        <v>61</v>
      </c>
      <c r="B54" s="435"/>
      <c r="C54" s="481" t="s">
        <v>69</v>
      </c>
      <c r="D54" s="482"/>
      <c r="E54" s="482"/>
      <c r="F54" s="482"/>
      <c r="G54" s="482"/>
      <c r="H54" s="482"/>
      <c r="I54" s="483"/>
    </row>
    <row r="55" spans="1:9" ht="48.75" customHeight="1" thickBot="1" x14ac:dyDescent="0.3">
      <c r="A55" s="474" t="s">
        <v>63</v>
      </c>
      <c r="B55" s="475"/>
      <c r="C55" s="34"/>
      <c r="D55" s="34"/>
      <c r="E55" s="34"/>
      <c r="F55" s="34"/>
      <c r="G55" s="34"/>
      <c r="H55" s="34"/>
      <c r="I55" s="35"/>
    </row>
    <row r="56" spans="1:9" x14ac:dyDescent="0.25">
      <c r="A56" s="470" t="s">
        <v>64</v>
      </c>
      <c r="B56" s="471"/>
      <c r="C56" s="471"/>
      <c r="D56" s="471"/>
      <c r="E56" s="471"/>
      <c r="F56" s="471"/>
      <c r="G56" s="472"/>
      <c r="H56" s="472"/>
      <c r="I56" s="473"/>
    </row>
    <row r="57" spans="1:9" ht="17.25" thickBot="1" x14ac:dyDescent="0.3">
      <c r="A57" s="464" t="s">
        <v>130</v>
      </c>
      <c r="B57" s="465"/>
      <c r="C57" s="465"/>
      <c r="D57" s="465"/>
      <c r="E57" s="465"/>
      <c r="F57" s="465"/>
      <c r="G57" s="466"/>
      <c r="H57" s="466"/>
      <c r="I57" s="467"/>
    </row>
    <row r="58" spans="1:9" x14ac:dyDescent="0.25">
      <c r="A58" s="470" t="s">
        <v>65</v>
      </c>
      <c r="B58" s="471"/>
      <c r="C58" s="471"/>
      <c r="D58" s="471"/>
      <c r="E58" s="471"/>
      <c r="F58" s="471"/>
      <c r="G58" s="472"/>
      <c r="H58" s="472"/>
      <c r="I58" s="473"/>
    </row>
    <row r="59" spans="1:9" ht="17.25" thickBot="1" x14ac:dyDescent="0.3">
      <c r="A59" s="464" t="s">
        <v>85</v>
      </c>
      <c r="B59" s="465"/>
      <c r="C59" s="465"/>
      <c r="D59" s="465"/>
      <c r="E59" s="465"/>
      <c r="F59" s="465"/>
      <c r="G59" s="466"/>
      <c r="H59" s="466"/>
      <c r="I59" s="467"/>
    </row>
    <row r="60" spans="1:9" x14ac:dyDescent="0.3">
      <c r="A60" s="417" t="s">
        <v>52</v>
      </c>
      <c r="B60" s="418"/>
      <c r="C60" s="423" t="s">
        <v>22</v>
      </c>
      <c r="D60" s="329"/>
      <c r="E60" s="329"/>
      <c r="F60" s="329"/>
      <c r="G60" s="424"/>
      <c r="H60" s="329"/>
      <c r="I60" s="425"/>
    </row>
    <row r="61" spans="1:9" x14ac:dyDescent="0.3">
      <c r="A61" s="419"/>
      <c r="B61" s="420"/>
      <c r="C61" s="372" t="s">
        <v>112</v>
      </c>
      <c r="D61" s="373"/>
      <c r="E61" s="373"/>
      <c r="F61" s="374"/>
      <c r="G61" s="374"/>
      <c r="H61" s="374"/>
      <c r="I61" s="375"/>
    </row>
    <row r="62" spans="1:9" ht="17.25" thickBot="1" x14ac:dyDescent="0.35">
      <c r="A62" s="421"/>
      <c r="B62" s="422"/>
      <c r="C62" s="328" t="s">
        <v>73</v>
      </c>
      <c r="D62" s="329"/>
      <c r="E62" s="329"/>
      <c r="F62" s="330"/>
      <c r="G62" s="330"/>
      <c r="H62" s="330"/>
      <c r="I62" s="331"/>
    </row>
    <row r="63" spans="1:9" ht="17.25" thickBot="1" x14ac:dyDescent="0.35">
      <c r="A63" s="74" t="s">
        <v>106</v>
      </c>
      <c r="B63" s="75" t="s">
        <v>68</v>
      </c>
      <c r="C63" s="356" t="s">
        <v>113</v>
      </c>
      <c r="D63" s="380"/>
      <c r="E63" s="380"/>
      <c r="F63" s="380"/>
      <c r="G63" s="380"/>
      <c r="H63" s="380"/>
      <c r="I63" s="357"/>
    </row>
    <row r="64" spans="1:9" ht="32.25" customHeight="1" thickBot="1" x14ac:dyDescent="0.35">
      <c r="A64" s="492" t="s">
        <v>107</v>
      </c>
      <c r="B64" s="492"/>
      <c r="C64" s="42"/>
      <c r="D64" s="40" t="s">
        <v>58</v>
      </c>
      <c r="E64" s="40" t="s">
        <v>58</v>
      </c>
      <c r="F64" s="40" t="s">
        <v>58</v>
      </c>
      <c r="G64" s="1" t="e">
        <f>SUM(#REF!,#REF!,#REF!)</f>
        <v>#REF!</v>
      </c>
      <c r="H64" s="1" t="e">
        <f>SUM(#REF!,#REF!,#REF!)</f>
        <v>#REF!</v>
      </c>
      <c r="I64" s="1" t="e">
        <f>SUM(#REF!,#REF!,#REF!)</f>
        <v>#REF!</v>
      </c>
    </row>
    <row r="65" spans="1:9" ht="17.25" thickBot="1" x14ac:dyDescent="0.35">
      <c r="A65" s="487" t="s">
        <v>59</v>
      </c>
      <c r="B65" s="488"/>
      <c r="C65" s="342"/>
      <c r="D65" s="342"/>
      <c r="E65" s="342"/>
      <c r="F65" s="342"/>
      <c r="G65" s="342"/>
      <c r="H65" s="342"/>
      <c r="I65" s="343"/>
    </row>
    <row r="66" spans="1:9" ht="17.25" thickBot="1" x14ac:dyDescent="0.35">
      <c r="A66" s="339" t="s">
        <v>284</v>
      </c>
      <c r="B66" s="358"/>
      <c r="C66" s="358"/>
      <c r="D66" s="358"/>
      <c r="E66" s="358"/>
      <c r="F66" s="358"/>
      <c r="G66" s="358"/>
      <c r="H66" s="358"/>
      <c r="I66" s="340"/>
    </row>
    <row r="67" spans="1:9" ht="17.25" thickBot="1" x14ac:dyDescent="0.35">
      <c r="A67" s="489" t="s">
        <v>60</v>
      </c>
      <c r="B67" s="490"/>
      <c r="C67" s="490"/>
      <c r="D67" s="490"/>
      <c r="E67" s="490"/>
      <c r="F67" s="490"/>
      <c r="G67" s="490"/>
      <c r="H67" s="490"/>
      <c r="I67" s="491"/>
    </row>
    <row r="68" spans="1:9" ht="71.25" customHeight="1" thickBot="1" x14ac:dyDescent="0.35">
      <c r="A68" s="341" t="s">
        <v>61</v>
      </c>
      <c r="B68" s="343"/>
      <c r="C68" s="339" t="s">
        <v>108</v>
      </c>
      <c r="D68" s="358"/>
      <c r="E68" s="358"/>
      <c r="F68" s="358"/>
      <c r="G68" s="358"/>
      <c r="H68" s="358"/>
      <c r="I68" s="340"/>
    </row>
    <row r="69" spans="1:9" ht="46.5" customHeight="1" thickBot="1" x14ac:dyDescent="0.35">
      <c r="A69" s="341" t="s">
        <v>63</v>
      </c>
      <c r="B69" s="343"/>
      <c r="C69" s="73"/>
      <c r="D69" s="73"/>
      <c r="E69" s="73"/>
      <c r="F69" s="73"/>
      <c r="G69" s="73"/>
      <c r="H69" s="73"/>
      <c r="I69" s="73"/>
    </row>
    <row r="70" spans="1:9" ht="17.25" thickBot="1" x14ac:dyDescent="0.35">
      <c r="A70" s="341" t="s">
        <v>64</v>
      </c>
      <c r="B70" s="342"/>
      <c r="C70" s="342"/>
      <c r="D70" s="342"/>
      <c r="E70" s="342"/>
      <c r="F70" s="342"/>
      <c r="G70" s="342"/>
      <c r="H70" s="342"/>
      <c r="I70" s="343"/>
    </row>
    <row r="71" spans="1:9" ht="17.25" thickBot="1" x14ac:dyDescent="0.35">
      <c r="A71" s="341" t="s">
        <v>65</v>
      </c>
      <c r="B71" s="342"/>
      <c r="C71" s="342"/>
      <c r="D71" s="342"/>
      <c r="E71" s="342"/>
      <c r="F71" s="342"/>
      <c r="G71" s="342"/>
      <c r="H71" s="342"/>
      <c r="I71" s="343"/>
    </row>
    <row r="72" spans="1:9" ht="17.25" thickBot="1" x14ac:dyDescent="0.35">
      <c r="A72" s="339" t="s">
        <v>109</v>
      </c>
      <c r="B72" s="358"/>
      <c r="C72" s="358"/>
      <c r="D72" s="358"/>
      <c r="E72" s="358"/>
      <c r="F72" s="358"/>
      <c r="G72" s="358"/>
      <c r="H72" s="358"/>
      <c r="I72" s="340"/>
    </row>
    <row r="73" spans="1:9" ht="17.25" thickBot="1" x14ac:dyDescent="0.3"/>
    <row r="74" spans="1:9" x14ac:dyDescent="0.3">
      <c r="A74" s="354" t="s">
        <v>114</v>
      </c>
      <c r="B74" s="501"/>
      <c r="C74" s="501"/>
      <c r="D74" s="501"/>
      <c r="E74" s="501"/>
      <c r="F74" s="501"/>
      <c r="G74" s="501"/>
      <c r="H74" s="501"/>
      <c r="I74" s="355"/>
    </row>
    <row r="75" spans="1:9" ht="17.25" thickBot="1" x14ac:dyDescent="0.35">
      <c r="A75" s="356" t="s">
        <v>115</v>
      </c>
      <c r="B75" s="380"/>
      <c r="C75" s="380"/>
      <c r="D75" s="373"/>
      <c r="E75" s="373"/>
      <c r="F75" s="373"/>
      <c r="G75" s="373"/>
      <c r="H75" s="373"/>
      <c r="I75" s="375"/>
    </row>
    <row r="76" spans="1:9" ht="33" customHeight="1" x14ac:dyDescent="0.25">
      <c r="A76" s="493" t="s">
        <v>49</v>
      </c>
      <c r="B76" s="494"/>
      <c r="C76" s="494"/>
      <c r="D76" s="410" t="s">
        <v>25</v>
      </c>
      <c r="E76" s="410"/>
      <c r="F76" s="410"/>
      <c r="G76" s="410"/>
      <c r="H76" s="410"/>
      <c r="I76" s="410"/>
    </row>
    <row r="77" spans="1:9" ht="27" customHeight="1" x14ac:dyDescent="0.25">
      <c r="A77" s="495"/>
      <c r="B77" s="496"/>
      <c r="C77" s="496"/>
      <c r="D77" s="500" t="s">
        <v>116</v>
      </c>
      <c r="E77" s="500"/>
      <c r="F77" s="500"/>
      <c r="G77" s="500" t="s">
        <v>117</v>
      </c>
      <c r="H77" s="500"/>
      <c r="I77" s="500"/>
    </row>
    <row r="78" spans="1:9" ht="33.75" thickBot="1" x14ac:dyDescent="0.3">
      <c r="A78" s="497"/>
      <c r="B78" s="498"/>
      <c r="C78" s="499"/>
      <c r="D78" s="19" t="s">
        <v>15</v>
      </c>
      <c r="E78" s="19" t="s">
        <v>16</v>
      </c>
      <c r="F78" s="19" t="s">
        <v>7</v>
      </c>
      <c r="G78" s="19" t="s">
        <v>15</v>
      </c>
      <c r="H78" s="19" t="s">
        <v>16</v>
      </c>
      <c r="I78" s="19" t="s">
        <v>7</v>
      </c>
    </row>
    <row r="79" spans="1:9" x14ac:dyDescent="0.3">
      <c r="A79" s="417" t="s">
        <v>52</v>
      </c>
      <c r="B79" s="418"/>
      <c r="C79" s="423" t="s">
        <v>22</v>
      </c>
      <c r="D79" s="424"/>
      <c r="E79" s="424"/>
      <c r="F79" s="424"/>
      <c r="G79" s="424"/>
      <c r="H79" s="424"/>
      <c r="I79" s="425"/>
    </row>
    <row r="80" spans="1:9" x14ac:dyDescent="0.3">
      <c r="A80" s="419"/>
      <c r="B80" s="420"/>
      <c r="C80" s="372" t="s">
        <v>72</v>
      </c>
      <c r="D80" s="373"/>
      <c r="E80" s="373"/>
      <c r="F80" s="374"/>
      <c r="G80" s="374"/>
      <c r="H80" s="374"/>
      <c r="I80" s="375"/>
    </row>
    <row r="81" spans="1:9" ht="17.25" thickBot="1" x14ac:dyDescent="0.35">
      <c r="A81" s="421"/>
      <c r="B81" s="422"/>
      <c r="C81" s="328" t="s">
        <v>73</v>
      </c>
      <c r="D81" s="329"/>
      <c r="E81" s="329"/>
      <c r="F81" s="330"/>
      <c r="G81" s="330"/>
      <c r="H81" s="330"/>
      <c r="I81" s="331"/>
    </row>
    <row r="82" spans="1:9" ht="17.25" thickBot="1" x14ac:dyDescent="0.35">
      <c r="A82" s="39" t="s">
        <v>74</v>
      </c>
      <c r="B82" s="40" t="s">
        <v>75</v>
      </c>
      <c r="C82" s="356" t="s">
        <v>131</v>
      </c>
      <c r="D82" s="380"/>
      <c r="E82" s="380"/>
      <c r="F82" s="380"/>
      <c r="G82" s="380"/>
      <c r="H82" s="380"/>
      <c r="I82" s="357"/>
    </row>
    <row r="83" spans="1:9" ht="66.75" thickBot="1" x14ac:dyDescent="0.35">
      <c r="A83" s="354" t="s">
        <v>76</v>
      </c>
      <c r="B83" s="355"/>
      <c r="C83" s="41" t="s">
        <v>77</v>
      </c>
      <c r="D83" s="46">
        <v>0</v>
      </c>
      <c r="E83" s="46">
        <v>4</v>
      </c>
      <c r="F83" s="46">
        <v>4</v>
      </c>
      <c r="G83" s="40"/>
      <c r="H83" s="40"/>
      <c r="I83" s="40"/>
    </row>
    <row r="84" spans="1:9" ht="50.25" thickBot="1" x14ac:dyDescent="0.35">
      <c r="A84" s="356"/>
      <c r="B84" s="357"/>
      <c r="C84" s="41" t="s">
        <v>78</v>
      </c>
      <c r="D84" s="41"/>
      <c r="E84" s="41"/>
      <c r="F84" s="40"/>
      <c r="G84" s="40"/>
      <c r="H84" s="40"/>
      <c r="I84" s="40"/>
    </row>
    <row r="85" spans="1:9" ht="17.25" thickBot="1" x14ac:dyDescent="0.35">
      <c r="A85" s="339" t="s">
        <v>79</v>
      </c>
      <c r="B85" s="340"/>
      <c r="C85" s="41"/>
      <c r="D85" s="41"/>
      <c r="E85" s="41"/>
      <c r="F85" s="40"/>
      <c r="G85" s="40"/>
      <c r="H85" s="40"/>
      <c r="I85" s="40"/>
    </row>
    <row r="86" spans="1:9" ht="53.25" customHeight="1" thickBot="1" x14ac:dyDescent="0.35">
      <c r="A86" s="339" t="s">
        <v>80</v>
      </c>
      <c r="B86" s="358"/>
      <c r="C86" s="340"/>
      <c r="D86" s="41"/>
      <c r="E86" s="41"/>
      <c r="F86" s="40"/>
      <c r="G86" s="43" t="e">
        <f>SUM(#REF!)</f>
        <v>#REF!</v>
      </c>
      <c r="H86" s="43" t="e">
        <f>SUM(#REF!)</f>
        <v>#REF!</v>
      </c>
      <c r="I86" s="43" t="e">
        <f>SUM(#REF!)</f>
        <v>#REF!</v>
      </c>
    </row>
    <row r="87" spans="1:9" ht="50.25" customHeight="1" thickBot="1" x14ac:dyDescent="0.35">
      <c r="A87" s="339" t="s">
        <v>81</v>
      </c>
      <c r="B87" s="340"/>
      <c r="C87" s="44" t="e">
        <f>I86</f>
        <v>#REF!</v>
      </c>
      <c r="D87" s="45"/>
      <c r="E87" s="45"/>
      <c r="F87" s="40"/>
      <c r="G87" s="40"/>
      <c r="H87" s="40"/>
      <c r="I87" s="40"/>
    </row>
    <row r="88" spans="1:9" ht="84" customHeight="1" thickBot="1" x14ac:dyDescent="0.35">
      <c r="A88" s="339" t="s">
        <v>82</v>
      </c>
      <c r="B88" s="340"/>
      <c r="C88" s="41"/>
      <c r="D88" s="41"/>
      <c r="E88" s="41"/>
      <c r="F88" s="40"/>
      <c r="G88" s="40"/>
      <c r="H88" s="40"/>
      <c r="I88" s="40"/>
    </row>
    <row r="89" spans="1:9" ht="17.25" thickBot="1" x14ac:dyDescent="0.35">
      <c r="A89" s="341" t="s">
        <v>64</v>
      </c>
      <c r="B89" s="342"/>
      <c r="C89" s="342"/>
      <c r="D89" s="342"/>
      <c r="E89" s="342"/>
      <c r="F89" s="342"/>
      <c r="G89" s="342"/>
      <c r="H89" s="342"/>
      <c r="I89" s="343"/>
    </row>
    <row r="90" spans="1:9" ht="17.25" thickBot="1" x14ac:dyDescent="0.35">
      <c r="A90" s="339" t="s">
        <v>132</v>
      </c>
      <c r="B90" s="358"/>
      <c r="C90" s="358"/>
      <c r="D90" s="358"/>
      <c r="E90" s="358"/>
      <c r="F90" s="358"/>
      <c r="G90" s="358"/>
      <c r="H90" s="358"/>
      <c r="I90" s="340"/>
    </row>
    <row r="91" spans="1:9" ht="17.25" thickBot="1" x14ac:dyDescent="0.35">
      <c r="A91" s="341" t="s">
        <v>65</v>
      </c>
      <c r="B91" s="342"/>
      <c r="C91" s="342"/>
      <c r="D91" s="342"/>
      <c r="E91" s="342"/>
      <c r="F91" s="342"/>
      <c r="G91" s="342"/>
      <c r="H91" s="342"/>
      <c r="I91" s="343"/>
    </row>
    <row r="92" spans="1:9" ht="17.25" thickBot="1" x14ac:dyDescent="0.35">
      <c r="A92" s="339" t="s">
        <v>83</v>
      </c>
      <c r="B92" s="358"/>
      <c r="C92" s="358"/>
      <c r="D92" s="358"/>
      <c r="E92" s="358"/>
      <c r="F92" s="358"/>
      <c r="G92" s="358"/>
      <c r="H92" s="358"/>
      <c r="I92" s="340"/>
    </row>
    <row r="93" spans="1:9" x14ac:dyDescent="0.3">
      <c r="A93" s="417" t="s">
        <v>52</v>
      </c>
      <c r="B93" s="418"/>
      <c r="C93" s="423" t="s">
        <v>22</v>
      </c>
      <c r="D93" s="424"/>
      <c r="E93" s="424"/>
      <c r="F93" s="424"/>
      <c r="G93" s="424"/>
      <c r="H93" s="424"/>
      <c r="I93" s="425"/>
    </row>
    <row r="94" spans="1:9" x14ac:dyDescent="0.3">
      <c r="A94" s="419"/>
      <c r="B94" s="420"/>
      <c r="C94" s="372" t="s">
        <v>118</v>
      </c>
      <c r="D94" s="373"/>
      <c r="E94" s="373"/>
      <c r="F94" s="374"/>
      <c r="G94" s="374"/>
      <c r="H94" s="374"/>
      <c r="I94" s="375"/>
    </row>
    <row r="95" spans="1:9" ht="17.25" thickBot="1" x14ac:dyDescent="0.35">
      <c r="A95" s="421"/>
      <c r="B95" s="422"/>
      <c r="C95" s="328" t="s">
        <v>73</v>
      </c>
      <c r="D95" s="329"/>
      <c r="E95" s="329"/>
      <c r="F95" s="330"/>
      <c r="G95" s="330"/>
      <c r="H95" s="330"/>
      <c r="I95" s="331"/>
    </row>
    <row r="96" spans="1:9" ht="17.25" thickBot="1" x14ac:dyDescent="0.35">
      <c r="A96" s="39" t="s">
        <v>111</v>
      </c>
      <c r="B96" s="40" t="s">
        <v>75</v>
      </c>
      <c r="C96" s="356" t="s">
        <v>119</v>
      </c>
      <c r="D96" s="380"/>
      <c r="E96" s="380"/>
      <c r="F96" s="380"/>
      <c r="G96" s="380"/>
      <c r="H96" s="380"/>
      <c r="I96" s="357"/>
    </row>
    <row r="97" spans="1:9" ht="49.5" customHeight="1" thickBot="1" x14ac:dyDescent="0.35">
      <c r="A97" s="339" t="s">
        <v>76</v>
      </c>
      <c r="B97" s="340"/>
      <c r="C97" s="41" t="s">
        <v>319</v>
      </c>
      <c r="D97" s="46">
        <v>30</v>
      </c>
      <c r="E97" s="46">
        <v>50</v>
      </c>
      <c r="F97" s="46">
        <v>60</v>
      </c>
      <c r="G97" s="40"/>
      <c r="H97" s="40"/>
      <c r="I97" s="40"/>
    </row>
    <row r="98" spans="1:9" ht="17.25" thickBot="1" x14ac:dyDescent="0.35">
      <c r="A98" s="339" t="s">
        <v>79</v>
      </c>
      <c r="B98" s="340"/>
      <c r="C98" s="41"/>
      <c r="D98" s="41"/>
      <c r="E98" s="41"/>
      <c r="F98" s="40"/>
      <c r="G98" s="40"/>
      <c r="H98" s="40"/>
      <c r="I98" s="40"/>
    </row>
    <row r="99" spans="1:9" ht="62.25" customHeight="1" thickBot="1" x14ac:dyDescent="0.35">
      <c r="A99" s="339" t="s">
        <v>80</v>
      </c>
      <c r="B99" s="358"/>
      <c r="C99" s="340"/>
      <c r="D99" s="41"/>
      <c r="E99" s="41"/>
      <c r="F99" s="40"/>
      <c r="G99" s="76" t="e">
        <f>SUM(#REF!)</f>
        <v>#REF!</v>
      </c>
      <c r="H99" s="76" t="e">
        <f>SUM(#REF!)</f>
        <v>#REF!</v>
      </c>
      <c r="I99" s="76" t="e">
        <f>SUM(#REF!)</f>
        <v>#REF!</v>
      </c>
    </row>
    <row r="100" spans="1:9" ht="36" customHeight="1" thickBot="1" x14ac:dyDescent="0.35">
      <c r="A100" s="339" t="s">
        <v>81</v>
      </c>
      <c r="B100" s="340"/>
      <c r="C100" s="77" t="e">
        <f>I99</f>
        <v>#REF!</v>
      </c>
      <c r="D100" s="77"/>
      <c r="E100" s="77"/>
      <c r="F100" s="40"/>
      <c r="G100" s="40"/>
      <c r="H100" s="40"/>
      <c r="I100" s="40"/>
    </row>
    <row r="101" spans="1:9" ht="90.75" customHeight="1" thickBot="1" x14ac:dyDescent="0.35">
      <c r="A101" s="339" t="s">
        <v>82</v>
      </c>
      <c r="B101" s="340"/>
      <c r="C101" s="41"/>
      <c r="D101" s="41"/>
      <c r="E101" s="41"/>
      <c r="F101" s="40"/>
      <c r="G101" s="40"/>
      <c r="H101" s="40"/>
      <c r="I101" s="40"/>
    </row>
    <row r="102" spans="1:9" x14ac:dyDescent="0.3">
      <c r="A102" s="428" t="s">
        <v>64</v>
      </c>
      <c r="B102" s="429"/>
      <c r="C102" s="429"/>
      <c r="D102" s="429"/>
      <c r="E102" s="429"/>
      <c r="F102" s="429"/>
      <c r="G102" s="429"/>
      <c r="H102" s="429"/>
      <c r="I102" s="430"/>
    </row>
    <row r="103" spans="1:9" ht="17.25" thickBot="1" x14ac:dyDescent="0.35">
      <c r="A103" s="356" t="s">
        <v>133</v>
      </c>
      <c r="B103" s="380"/>
      <c r="C103" s="380"/>
      <c r="D103" s="380"/>
      <c r="E103" s="380"/>
      <c r="F103" s="380"/>
      <c r="G103" s="380"/>
      <c r="H103" s="380"/>
      <c r="I103" s="357"/>
    </row>
    <row r="104" spans="1:9" x14ac:dyDescent="0.3">
      <c r="A104" s="428" t="s">
        <v>65</v>
      </c>
      <c r="B104" s="429"/>
      <c r="C104" s="429"/>
      <c r="D104" s="429"/>
      <c r="E104" s="429"/>
      <c r="F104" s="429"/>
      <c r="G104" s="429"/>
      <c r="H104" s="429"/>
      <c r="I104" s="430"/>
    </row>
    <row r="105" spans="1:9" ht="21.75" customHeight="1" thickBot="1" x14ac:dyDescent="0.35">
      <c r="A105" s="356" t="s">
        <v>83</v>
      </c>
      <c r="B105" s="380"/>
      <c r="C105" s="380"/>
      <c r="D105" s="380"/>
      <c r="E105" s="380"/>
      <c r="F105" s="380"/>
      <c r="G105" s="380"/>
      <c r="H105" s="380"/>
      <c r="I105" s="357"/>
    </row>
    <row r="106" spans="1:9" x14ac:dyDescent="0.3">
      <c r="A106" s="417" t="s">
        <v>52</v>
      </c>
      <c r="B106" s="418"/>
      <c r="C106" s="423" t="s">
        <v>22</v>
      </c>
      <c r="D106" s="424"/>
      <c r="E106" s="424"/>
      <c r="F106" s="424"/>
      <c r="G106" s="424"/>
      <c r="H106" s="424"/>
      <c r="I106" s="425"/>
    </row>
    <row r="107" spans="1:9" x14ac:dyDescent="0.3">
      <c r="A107" s="419"/>
      <c r="B107" s="420"/>
      <c r="C107" s="372" t="s">
        <v>121</v>
      </c>
      <c r="D107" s="373"/>
      <c r="E107" s="373"/>
      <c r="F107" s="374"/>
      <c r="G107" s="374"/>
      <c r="H107" s="374"/>
      <c r="I107" s="375"/>
    </row>
    <row r="108" spans="1:9" ht="17.25" thickBot="1" x14ac:dyDescent="0.35">
      <c r="A108" s="421"/>
      <c r="B108" s="422"/>
      <c r="C108" s="328" t="s">
        <v>73</v>
      </c>
      <c r="D108" s="329"/>
      <c r="E108" s="329"/>
      <c r="F108" s="330"/>
      <c r="G108" s="330"/>
      <c r="H108" s="330"/>
      <c r="I108" s="331"/>
    </row>
    <row r="109" spans="1:9" ht="17.25" thickBot="1" x14ac:dyDescent="0.35">
      <c r="A109" s="39" t="s">
        <v>110</v>
      </c>
      <c r="B109" s="40" t="s">
        <v>75</v>
      </c>
      <c r="C109" s="356" t="s">
        <v>121</v>
      </c>
      <c r="D109" s="380"/>
      <c r="E109" s="380"/>
      <c r="F109" s="380"/>
      <c r="G109" s="380"/>
      <c r="H109" s="380"/>
      <c r="I109" s="357"/>
    </row>
    <row r="110" spans="1:9" ht="33.75" thickBot="1" x14ac:dyDescent="0.35">
      <c r="A110" s="339" t="s">
        <v>76</v>
      </c>
      <c r="B110" s="340"/>
      <c r="C110" s="41" t="s">
        <v>122</v>
      </c>
      <c r="D110" s="40">
        <v>7</v>
      </c>
      <c r="E110" s="41"/>
      <c r="F110" s="40"/>
      <c r="G110" s="40"/>
      <c r="H110" s="40"/>
      <c r="I110" s="40"/>
    </row>
    <row r="111" spans="1:9" ht="17.25" thickBot="1" x14ac:dyDescent="0.35">
      <c r="A111" s="339" t="s">
        <v>79</v>
      </c>
      <c r="B111" s="340"/>
      <c r="C111" s="41"/>
      <c r="D111" s="41"/>
      <c r="E111" s="41"/>
      <c r="F111" s="40"/>
      <c r="G111" s="40"/>
      <c r="H111" s="40"/>
      <c r="I111" s="40"/>
    </row>
    <row r="112" spans="1:9" ht="58.5" customHeight="1" thickBot="1" x14ac:dyDescent="0.35">
      <c r="A112" s="339" t="s">
        <v>80</v>
      </c>
      <c r="B112" s="358"/>
      <c r="C112" s="340"/>
      <c r="D112" s="41"/>
      <c r="E112" s="41"/>
      <c r="F112" s="40"/>
      <c r="G112" s="43" t="e">
        <f>SUM(#REF!)</f>
        <v>#REF!</v>
      </c>
      <c r="H112" s="43" t="e">
        <f>SUM(#REF!)</f>
        <v>#REF!</v>
      </c>
      <c r="I112" s="43" t="e">
        <f>SUM(#REF!)</f>
        <v>#REF!</v>
      </c>
    </row>
    <row r="113" spans="1:9" ht="17.25" thickBot="1" x14ac:dyDescent="0.35">
      <c r="A113" s="339" t="s">
        <v>81</v>
      </c>
      <c r="B113" s="340"/>
      <c r="C113" s="44" t="e">
        <f>I112</f>
        <v>#REF!</v>
      </c>
      <c r="D113" s="44"/>
      <c r="E113" s="44"/>
      <c r="F113" s="40"/>
      <c r="G113" s="40"/>
      <c r="H113" s="40"/>
      <c r="I113" s="40"/>
    </row>
    <row r="114" spans="1:9" ht="96.75" customHeight="1" thickBot="1" x14ac:dyDescent="0.35">
      <c r="A114" s="339" t="s">
        <v>82</v>
      </c>
      <c r="B114" s="340"/>
      <c r="C114" s="41"/>
      <c r="D114" s="41"/>
      <c r="E114" s="41"/>
      <c r="F114" s="40"/>
      <c r="G114" s="40"/>
      <c r="H114" s="40"/>
      <c r="I114" s="40"/>
    </row>
    <row r="115" spans="1:9" x14ac:dyDescent="0.3">
      <c r="A115" s="428" t="s">
        <v>64</v>
      </c>
      <c r="B115" s="429"/>
      <c r="C115" s="429"/>
      <c r="D115" s="429"/>
      <c r="E115" s="429"/>
      <c r="F115" s="429"/>
      <c r="G115" s="429"/>
      <c r="H115" s="429"/>
      <c r="I115" s="430"/>
    </row>
    <row r="116" spans="1:9" ht="17.25" thickBot="1" x14ac:dyDescent="0.35">
      <c r="A116" s="356" t="s">
        <v>134</v>
      </c>
      <c r="B116" s="380"/>
      <c r="C116" s="380"/>
      <c r="D116" s="380"/>
      <c r="E116" s="380"/>
      <c r="F116" s="380"/>
      <c r="G116" s="380"/>
      <c r="H116" s="380"/>
      <c r="I116" s="357"/>
    </row>
    <row r="117" spans="1:9" x14ac:dyDescent="0.3">
      <c r="A117" s="428" t="s">
        <v>65</v>
      </c>
      <c r="B117" s="429"/>
      <c r="C117" s="429"/>
      <c r="D117" s="429"/>
      <c r="E117" s="429"/>
      <c r="F117" s="429"/>
      <c r="G117" s="429"/>
      <c r="H117" s="429"/>
      <c r="I117" s="430"/>
    </row>
    <row r="118" spans="1:9" ht="17.25" thickBot="1" x14ac:dyDescent="0.35">
      <c r="A118" s="356" t="s">
        <v>83</v>
      </c>
      <c r="B118" s="380"/>
      <c r="C118" s="380"/>
      <c r="D118" s="380"/>
      <c r="E118" s="380"/>
      <c r="F118" s="380"/>
      <c r="G118" s="380"/>
      <c r="H118" s="380"/>
      <c r="I118" s="357"/>
    </row>
    <row r="119" spans="1:9" x14ac:dyDescent="0.25">
      <c r="A119" s="317" t="s">
        <v>52</v>
      </c>
      <c r="B119" s="318"/>
      <c r="C119" s="321" t="s">
        <v>22</v>
      </c>
      <c r="D119" s="322"/>
      <c r="E119" s="322"/>
      <c r="F119" s="322"/>
      <c r="G119" s="322"/>
      <c r="H119" s="322"/>
      <c r="I119" s="323"/>
    </row>
    <row r="120" spans="1:9" x14ac:dyDescent="0.25">
      <c r="A120" s="319"/>
      <c r="B120" s="320"/>
      <c r="C120" s="431" t="s">
        <v>123</v>
      </c>
      <c r="D120" s="432"/>
      <c r="E120" s="432"/>
      <c r="F120" s="432"/>
      <c r="G120" s="432"/>
      <c r="H120" s="432"/>
      <c r="I120" s="433"/>
    </row>
    <row r="121" spans="1:9" x14ac:dyDescent="0.25">
      <c r="A121" s="327" t="s">
        <v>87</v>
      </c>
      <c r="B121" s="368" t="s">
        <v>75</v>
      </c>
      <c r="C121" s="451" t="s">
        <v>56</v>
      </c>
      <c r="D121" s="452"/>
      <c r="E121" s="452"/>
      <c r="F121" s="452"/>
      <c r="G121" s="452"/>
      <c r="H121" s="452"/>
      <c r="I121" s="453"/>
    </row>
    <row r="122" spans="1:9" ht="17.25" thickBot="1" x14ac:dyDescent="0.3">
      <c r="A122" s="427"/>
      <c r="B122" s="426"/>
      <c r="C122" s="454" t="s">
        <v>124</v>
      </c>
      <c r="D122" s="455"/>
      <c r="E122" s="455"/>
      <c r="F122" s="455"/>
      <c r="G122" s="455"/>
      <c r="H122" s="455"/>
      <c r="I122" s="456"/>
    </row>
    <row r="123" spans="1:9" ht="37.5" customHeight="1" x14ac:dyDescent="0.25">
      <c r="A123" s="348" t="s">
        <v>76</v>
      </c>
      <c r="B123" s="349"/>
      <c r="C123" s="47" t="s">
        <v>125</v>
      </c>
      <c r="D123" s="78">
        <v>0</v>
      </c>
      <c r="E123" s="78">
        <v>5</v>
      </c>
      <c r="F123" s="78">
        <v>5</v>
      </c>
      <c r="G123" s="79"/>
      <c r="H123" s="79"/>
      <c r="I123" s="50"/>
    </row>
    <row r="124" spans="1:9" ht="41.25" customHeight="1" thickBot="1" x14ac:dyDescent="0.3">
      <c r="A124" s="350" t="s">
        <v>79</v>
      </c>
      <c r="B124" s="351"/>
      <c r="C124" s="51"/>
      <c r="D124" s="51"/>
      <c r="E124" s="51"/>
      <c r="F124" s="52"/>
      <c r="G124" s="53"/>
      <c r="H124" s="53"/>
      <c r="I124" s="54"/>
    </row>
    <row r="125" spans="1:9" ht="66.75" customHeight="1" thickBot="1" x14ac:dyDescent="0.3">
      <c r="A125" s="352" t="s">
        <v>91</v>
      </c>
      <c r="B125" s="353"/>
      <c r="C125" s="353"/>
      <c r="D125" s="55"/>
      <c r="E125" s="55"/>
      <c r="F125" s="56"/>
      <c r="G125" s="80" t="e">
        <f>SUM(#REF!)</f>
        <v>#REF!</v>
      </c>
      <c r="H125" s="80" t="e">
        <f>SUM(#REF!)</f>
        <v>#REF!</v>
      </c>
      <c r="I125" s="80" t="e">
        <f>SUM(#REF!)</f>
        <v>#REF!</v>
      </c>
    </row>
    <row r="126" spans="1:9" ht="46.5" customHeight="1" thickBot="1" x14ac:dyDescent="0.3">
      <c r="A126" s="445" t="s">
        <v>92</v>
      </c>
      <c r="B126" s="446"/>
      <c r="C126" s="81" t="e">
        <f>I125</f>
        <v>#REF!</v>
      </c>
      <c r="D126" s="81"/>
      <c r="E126" s="81"/>
      <c r="F126" s="56"/>
      <c r="G126" s="59"/>
      <c r="H126" s="59"/>
      <c r="I126" s="60"/>
    </row>
    <row r="127" spans="1:9" ht="83.25" customHeight="1" thickBot="1" x14ac:dyDescent="0.3">
      <c r="A127" s="445" t="s">
        <v>93</v>
      </c>
      <c r="B127" s="446"/>
      <c r="C127" s="61"/>
      <c r="D127" s="61"/>
      <c r="E127" s="61"/>
      <c r="F127" s="56"/>
      <c r="G127" s="59"/>
      <c r="H127" s="59"/>
      <c r="I127" s="60"/>
    </row>
    <row r="128" spans="1:9" x14ac:dyDescent="0.25">
      <c r="A128" s="376" t="s">
        <v>64</v>
      </c>
      <c r="B128" s="377"/>
      <c r="C128" s="377"/>
      <c r="D128" s="377"/>
      <c r="E128" s="377"/>
      <c r="F128" s="377"/>
      <c r="G128" s="378"/>
      <c r="H128" s="378"/>
      <c r="I128" s="379"/>
    </row>
    <row r="129" spans="1:9" ht="17.25" thickBot="1" x14ac:dyDescent="0.3">
      <c r="A129" s="344" t="s">
        <v>135</v>
      </c>
      <c r="B129" s="345"/>
      <c r="C129" s="345"/>
      <c r="D129" s="345"/>
      <c r="E129" s="345"/>
      <c r="F129" s="345"/>
      <c r="G129" s="346"/>
      <c r="H129" s="346"/>
      <c r="I129" s="347"/>
    </row>
    <row r="130" spans="1:9" x14ac:dyDescent="0.25">
      <c r="A130" s="376" t="s">
        <v>65</v>
      </c>
      <c r="B130" s="377"/>
      <c r="C130" s="377"/>
      <c r="D130" s="377"/>
      <c r="E130" s="377"/>
      <c r="F130" s="377"/>
      <c r="G130" s="378"/>
      <c r="H130" s="378"/>
      <c r="I130" s="379"/>
    </row>
    <row r="131" spans="1:9" ht="17.25" thickBot="1" x14ac:dyDescent="0.3">
      <c r="A131" s="344" t="s">
        <v>83</v>
      </c>
      <c r="B131" s="345"/>
      <c r="C131" s="345"/>
      <c r="D131" s="345"/>
      <c r="E131" s="345"/>
      <c r="F131" s="345"/>
      <c r="G131" s="346"/>
      <c r="H131" s="346"/>
      <c r="I131" s="347"/>
    </row>
    <row r="132" spans="1:9" x14ac:dyDescent="0.25">
      <c r="A132" s="317" t="s">
        <v>52</v>
      </c>
      <c r="B132" s="318"/>
      <c r="C132" s="321" t="s">
        <v>22</v>
      </c>
      <c r="D132" s="322"/>
      <c r="E132" s="322"/>
      <c r="F132" s="322"/>
      <c r="G132" s="322"/>
      <c r="H132" s="322"/>
      <c r="I132" s="323"/>
    </row>
    <row r="133" spans="1:9" x14ac:dyDescent="0.25">
      <c r="A133" s="319"/>
      <c r="B133" s="320"/>
      <c r="C133" s="431" t="s">
        <v>86</v>
      </c>
      <c r="D133" s="432"/>
      <c r="E133" s="432"/>
      <c r="F133" s="432"/>
      <c r="G133" s="432"/>
      <c r="H133" s="432"/>
      <c r="I133" s="433"/>
    </row>
    <row r="134" spans="1:9" x14ac:dyDescent="0.25">
      <c r="A134" s="327" t="s">
        <v>136</v>
      </c>
      <c r="B134" s="368" t="s">
        <v>75</v>
      </c>
      <c r="C134" s="451" t="s">
        <v>56</v>
      </c>
      <c r="D134" s="452"/>
      <c r="E134" s="452"/>
      <c r="F134" s="452"/>
      <c r="G134" s="452"/>
      <c r="H134" s="452"/>
      <c r="I134" s="453"/>
    </row>
    <row r="135" spans="1:9" ht="38.25" customHeight="1" thickBot="1" x14ac:dyDescent="0.3">
      <c r="A135" s="427"/>
      <c r="B135" s="426"/>
      <c r="C135" s="454" t="s">
        <v>88</v>
      </c>
      <c r="D135" s="455"/>
      <c r="E135" s="455"/>
      <c r="F135" s="455"/>
      <c r="G135" s="455"/>
      <c r="H135" s="455"/>
      <c r="I135" s="456"/>
    </row>
    <row r="136" spans="1:9" ht="66" x14ac:dyDescent="0.25">
      <c r="A136" s="348" t="s">
        <v>76</v>
      </c>
      <c r="B136" s="349"/>
      <c r="C136" s="47" t="s">
        <v>89</v>
      </c>
      <c r="D136" s="78">
        <v>57</v>
      </c>
      <c r="E136" s="78">
        <v>57</v>
      </c>
      <c r="F136" s="78">
        <v>57</v>
      </c>
      <c r="G136" s="49"/>
      <c r="H136" s="49"/>
      <c r="I136" s="50"/>
    </row>
    <row r="137" spans="1:9" ht="93" customHeight="1" thickBot="1" x14ac:dyDescent="0.3">
      <c r="A137" s="350" t="s">
        <v>79</v>
      </c>
      <c r="B137" s="351"/>
      <c r="C137" s="51" t="s">
        <v>90</v>
      </c>
      <c r="D137" s="51"/>
      <c r="E137" s="51"/>
      <c r="F137" s="52">
        <v>100</v>
      </c>
      <c r="G137" s="53"/>
      <c r="H137" s="53"/>
      <c r="I137" s="54"/>
    </row>
    <row r="138" spans="1:9" ht="54.75" customHeight="1" thickBot="1" x14ac:dyDescent="0.3">
      <c r="A138" s="352" t="s">
        <v>91</v>
      </c>
      <c r="B138" s="353"/>
      <c r="C138" s="353"/>
      <c r="D138" s="55"/>
      <c r="E138" s="55"/>
      <c r="F138" s="56"/>
      <c r="G138" s="57" t="e">
        <f>#REF!</f>
        <v>#REF!</v>
      </c>
      <c r="H138" s="57" t="e">
        <f>#REF!</f>
        <v>#REF!</v>
      </c>
      <c r="I138" s="57" t="e">
        <f>#REF!</f>
        <v>#REF!</v>
      </c>
    </row>
    <row r="139" spans="1:9" ht="53.25" customHeight="1" thickBot="1" x14ac:dyDescent="0.3">
      <c r="A139" s="445" t="s">
        <v>92</v>
      </c>
      <c r="B139" s="446"/>
      <c r="C139" s="57" t="e">
        <f>I138</f>
        <v>#REF!</v>
      </c>
      <c r="D139" s="58"/>
      <c r="E139" s="58"/>
      <c r="F139" s="56"/>
      <c r="G139" s="59"/>
      <c r="H139" s="59"/>
      <c r="I139" s="60"/>
    </row>
    <row r="140" spans="1:9" ht="87" customHeight="1" thickBot="1" x14ac:dyDescent="0.3">
      <c r="A140" s="445" t="s">
        <v>93</v>
      </c>
      <c r="B140" s="446"/>
      <c r="C140" s="61"/>
      <c r="D140" s="61"/>
      <c r="E140" s="61"/>
      <c r="F140" s="56"/>
      <c r="G140" s="59"/>
      <c r="H140" s="59"/>
      <c r="I140" s="60"/>
    </row>
    <row r="141" spans="1:9" x14ac:dyDescent="0.25">
      <c r="A141" s="376" t="s">
        <v>64</v>
      </c>
      <c r="B141" s="377"/>
      <c r="C141" s="377"/>
      <c r="D141" s="377"/>
      <c r="E141" s="377"/>
      <c r="F141" s="377"/>
      <c r="G141" s="378"/>
      <c r="H141" s="378"/>
      <c r="I141" s="379"/>
    </row>
    <row r="142" spans="1:9" ht="17.25" thickBot="1" x14ac:dyDescent="0.3">
      <c r="A142" s="344" t="s">
        <v>137</v>
      </c>
      <c r="B142" s="345"/>
      <c r="C142" s="345"/>
      <c r="D142" s="345"/>
      <c r="E142" s="345"/>
      <c r="F142" s="345"/>
      <c r="G142" s="346"/>
      <c r="H142" s="346"/>
      <c r="I142" s="347"/>
    </row>
    <row r="143" spans="1:9" x14ac:dyDescent="0.25">
      <c r="A143" s="376" t="s">
        <v>65</v>
      </c>
      <c r="B143" s="377"/>
      <c r="C143" s="377"/>
      <c r="D143" s="377"/>
      <c r="E143" s="377"/>
      <c r="F143" s="377"/>
      <c r="G143" s="378"/>
      <c r="H143" s="378"/>
      <c r="I143" s="379"/>
    </row>
    <row r="144" spans="1:9" ht="17.25" thickBot="1" x14ac:dyDescent="0.3">
      <c r="A144" s="344" t="s">
        <v>83</v>
      </c>
      <c r="B144" s="345"/>
      <c r="C144" s="345"/>
      <c r="D144" s="345"/>
      <c r="E144" s="345"/>
      <c r="F144" s="345"/>
      <c r="G144" s="346"/>
      <c r="H144" s="346"/>
      <c r="I144" s="347"/>
    </row>
    <row r="148" spans="5:5" x14ac:dyDescent="0.25">
      <c r="E148" s="36" t="s">
        <v>320</v>
      </c>
    </row>
  </sheetData>
  <mergeCells count="159"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13:B14"/>
    <mergeCell ref="C13:I13"/>
    <mergeCell ref="C14:I14"/>
    <mergeCell ref="A37:I37"/>
    <mergeCell ref="A44:I44"/>
    <mergeCell ref="A41:B41"/>
    <mergeCell ref="A38:I38"/>
    <mergeCell ref="A39:I39"/>
    <mergeCell ref="A40:B40"/>
    <mergeCell ref="C40:I40"/>
    <mergeCell ref="A17:B17"/>
    <mergeCell ref="A18:B18"/>
    <mergeCell ref="A19:C19"/>
    <mergeCell ref="A20:I20"/>
    <mergeCell ref="A21:I21"/>
    <mergeCell ref="A22:I22"/>
    <mergeCell ref="A27:I27"/>
    <mergeCell ref="D29:I29"/>
    <mergeCell ref="D30:F30"/>
    <mergeCell ref="G30:I30"/>
    <mergeCell ref="A23:I23"/>
    <mergeCell ref="A24:I24"/>
    <mergeCell ref="A25:I25"/>
    <mergeCell ref="A29:C31"/>
    <mergeCell ref="C32:I32"/>
    <mergeCell ref="A34:A35"/>
    <mergeCell ref="A76:C78"/>
    <mergeCell ref="D76:I76"/>
    <mergeCell ref="D77:F77"/>
    <mergeCell ref="G77:I77"/>
    <mergeCell ref="A68:B68"/>
    <mergeCell ref="A69:B69"/>
    <mergeCell ref="A72:I72"/>
    <mergeCell ref="A74:I74"/>
    <mergeCell ref="A75:I75"/>
    <mergeCell ref="C68:I68"/>
    <mergeCell ref="A70:I70"/>
    <mergeCell ref="A71:I71"/>
    <mergeCell ref="A67:I67"/>
    <mergeCell ref="C33:I33"/>
    <mergeCell ref="A55:B55"/>
    <mergeCell ref="A58:I58"/>
    <mergeCell ref="A52:I52"/>
    <mergeCell ref="A54:B54"/>
    <mergeCell ref="C49:I49"/>
    <mergeCell ref="A50:B50"/>
    <mergeCell ref="A53:I53"/>
    <mergeCell ref="C54:I54"/>
    <mergeCell ref="A56:I56"/>
    <mergeCell ref="A57:I57"/>
    <mergeCell ref="A32:B33"/>
    <mergeCell ref="A36:B36"/>
    <mergeCell ref="A42:I42"/>
    <mergeCell ref="A43:I43"/>
    <mergeCell ref="A45:I45"/>
    <mergeCell ref="A66:I66"/>
    <mergeCell ref="C61:I61"/>
    <mergeCell ref="C62:I62"/>
    <mergeCell ref="B34:B35"/>
    <mergeCell ref="C35:I35"/>
    <mergeCell ref="C63:I63"/>
    <mergeCell ref="A64:B64"/>
    <mergeCell ref="C82:I82"/>
    <mergeCell ref="A85:B85"/>
    <mergeCell ref="A86:C86"/>
    <mergeCell ref="A87:B87"/>
    <mergeCell ref="A79:B81"/>
    <mergeCell ref="C79:I79"/>
    <mergeCell ref="A83:B84"/>
    <mergeCell ref="C80:I80"/>
    <mergeCell ref="C81:I81"/>
    <mergeCell ref="C60:I60"/>
    <mergeCell ref="A59:I59"/>
    <mergeCell ref="A60:B62"/>
    <mergeCell ref="A65:I65"/>
    <mergeCell ref="A46:B47"/>
    <mergeCell ref="A51:I51"/>
    <mergeCell ref="C46:I46"/>
    <mergeCell ref="C47:I47"/>
    <mergeCell ref="C48:I48"/>
    <mergeCell ref="A48:A49"/>
    <mergeCell ref="B48:B49"/>
    <mergeCell ref="A98:B98"/>
    <mergeCell ref="A99:C99"/>
    <mergeCell ref="A88:B88"/>
    <mergeCell ref="A89:I89"/>
    <mergeCell ref="A93:B95"/>
    <mergeCell ref="C93:I93"/>
    <mergeCell ref="C94:I94"/>
    <mergeCell ref="C95:I95"/>
    <mergeCell ref="A92:I92"/>
    <mergeCell ref="A90:I90"/>
    <mergeCell ref="A91:I91"/>
    <mergeCell ref="C96:I96"/>
    <mergeCell ref="A97:B97"/>
    <mergeCell ref="A100:B100"/>
    <mergeCell ref="A101:B101"/>
    <mergeCell ref="A106:B108"/>
    <mergeCell ref="C106:I106"/>
    <mergeCell ref="C107:I107"/>
    <mergeCell ref="C108:I108"/>
    <mergeCell ref="A110:B110"/>
    <mergeCell ref="A114:B114"/>
    <mergeCell ref="A115:I115"/>
    <mergeCell ref="A116:I116"/>
    <mergeCell ref="A117:I117"/>
    <mergeCell ref="A102:I102"/>
    <mergeCell ref="A103:I103"/>
    <mergeCell ref="C122:I122"/>
    <mergeCell ref="A118:I118"/>
    <mergeCell ref="A129:I129"/>
    <mergeCell ref="A128:I128"/>
    <mergeCell ref="A104:I104"/>
    <mergeCell ref="A105:I105"/>
    <mergeCell ref="A119:B120"/>
    <mergeCell ref="C119:I119"/>
    <mergeCell ref="C120:I120"/>
    <mergeCell ref="C109:I109"/>
    <mergeCell ref="A123:B123"/>
    <mergeCell ref="A124:B124"/>
    <mergeCell ref="A125:C125"/>
    <mergeCell ref="A126:B126"/>
    <mergeCell ref="A111:B111"/>
    <mergeCell ref="A112:C112"/>
    <mergeCell ref="A113:B113"/>
    <mergeCell ref="A121:A122"/>
    <mergeCell ref="B121:B122"/>
    <mergeCell ref="C121:I121"/>
    <mergeCell ref="A127:B127"/>
    <mergeCell ref="A134:A135"/>
    <mergeCell ref="B134:B135"/>
    <mergeCell ref="C134:I134"/>
    <mergeCell ref="C135:I135"/>
    <mergeCell ref="A131:I131"/>
    <mergeCell ref="A132:B133"/>
    <mergeCell ref="C132:I132"/>
    <mergeCell ref="C133:I133"/>
    <mergeCell ref="A130:I130"/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</mergeCells>
  <phoneticPr fontId="0" type="noConversion"/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/>
        <cfvo type="max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10" workbookViewId="0">
      <selection activeCell="A20" sqref="A20:E20"/>
    </sheetView>
  </sheetViews>
  <sheetFormatPr defaultColWidth="11.7109375" defaultRowHeight="15" x14ac:dyDescent="0.25"/>
  <cols>
    <col min="1" max="1" width="15.85546875" style="266" customWidth="1"/>
    <col min="2" max="2" width="23.5703125" style="266" customWidth="1"/>
    <col min="3" max="3" width="29.85546875" style="266" customWidth="1"/>
    <col min="4" max="4" width="24.7109375" style="266" customWidth="1"/>
    <col min="5" max="5" width="19.5703125" style="266" customWidth="1"/>
    <col min="6" max="6" width="9.140625" style="266" customWidth="1"/>
    <col min="7" max="7" width="10" style="266" bestFit="1" customWidth="1"/>
    <col min="8" max="252" width="9.140625" style="266" customWidth="1"/>
    <col min="253" max="253" width="11" style="266" customWidth="1"/>
    <col min="254" max="254" width="11.7109375" style="266"/>
    <col min="255" max="255" width="15.85546875" style="266" customWidth="1"/>
    <col min="256" max="256" width="23.5703125" style="266" customWidth="1"/>
    <col min="257" max="257" width="29.85546875" style="266" customWidth="1"/>
    <col min="258" max="258" width="17.5703125" style="266" customWidth="1"/>
    <col min="259" max="259" width="16.28515625" style="266" customWidth="1"/>
    <col min="260" max="260" width="17.42578125" style="266" customWidth="1"/>
    <col min="261" max="261" width="15.85546875" style="266" customWidth="1"/>
    <col min="262" max="262" width="9.140625" style="266" customWidth="1"/>
    <col min="263" max="263" width="10" style="266" bestFit="1" customWidth="1"/>
    <col min="264" max="508" width="9.140625" style="266" customWidth="1"/>
    <col min="509" max="509" width="11" style="266" customWidth="1"/>
    <col min="510" max="510" width="11.7109375" style="266"/>
    <col min="511" max="511" width="15.85546875" style="266" customWidth="1"/>
    <col min="512" max="512" width="23.5703125" style="266" customWidth="1"/>
    <col min="513" max="513" width="29.85546875" style="266" customWidth="1"/>
    <col min="514" max="514" width="17.5703125" style="266" customWidth="1"/>
    <col min="515" max="515" width="16.28515625" style="266" customWidth="1"/>
    <col min="516" max="516" width="17.42578125" style="266" customWidth="1"/>
    <col min="517" max="517" width="15.85546875" style="266" customWidth="1"/>
    <col min="518" max="518" width="9.140625" style="266" customWidth="1"/>
    <col min="519" max="519" width="10" style="266" bestFit="1" customWidth="1"/>
    <col min="520" max="764" width="9.140625" style="266" customWidth="1"/>
    <col min="765" max="765" width="11" style="266" customWidth="1"/>
    <col min="766" max="766" width="11.7109375" style="266"/>
    <col min="767" max="767" width="15.85546875" style="266" customWidth="1"/>
    <col min="768" max="768" width="23.5703125" style="266" customWidth="1"/>
    <col min="769" max="769" width="29.85546875" style="266" customWidth="1"/>
    <col min="770" max="770" width="17.5703125" style="266" customWidth="1"/>
    <col min="771" max="771" width="16.28515625" style="266" customWidth="1"/>
    <col min="772" max="772" width="17.42578125" style="266" customWidth="1"/>
    <col min="773" max="773" width="15.85546875" style="266" customWidth="1"/>
    <col min="774" max="774" width="9.140625" style="266" customWidth="1"/>
    <col min="775" max="775" width="10" style="266" bestFit="1" customWidth="1"/>
    <col min="776" max="1020" width="9.140625" style="266" customWidth="1"/>
    <col min="1021" max="1021" width="11" style="266" customWidth="1"/>
    <col min="1022" max="1022" width="11.7109375" style="266"/>
    <col min="1023" max="1023" width="15.85546875" style="266" customWidth="1"/>
    <col min="1024" max="1024" width="23.5703125" style="266" customWidth="1"/>
    <col min="1025" max="1025" width="29.85546875" style="266" customWidth="1"/>
    <col min="1026" max="1026" width="17.5703125" style="266" customWidth="1"/>
    <col min="1027" max="1027" width="16.28515625" style="266" customWidth="1"/>
    <col min="1028" max="1028" width="17.42578125" style="266" customWidth="1"/>
    <col min="1029" max="1029" width="15.85546875" style="266" customWidth="1"/>
    <col min="1030" max="1030" width="9.140625" style="266" customWidth="1"/>
    <col min="1031" max="1031" width="10" style="266" bestFit="1" customWidth="1"/>
    <col min="1032" max="1276" width="9.140625" style="266" customWidth="1"/>
    <col min="1277" max="1277" width="11" style="266" customWidth="1"/>
    <col min="1278" max="1278" width="11.7109375" style="266"/>
    <col min="1279" max="1279" width="15.85546875" style="266" customWidth="1"/>
    <col min="1280" max="1280" width="23.5703125" style="266" customWidth="1"/>
    <col min="1281" max="1281" width="29.85546875" style="266" customWidth="1"/>
    <col min="1282" max="1282" width="17.5703125" style="266" customWidth="1"/>
    <col min="1283" max="1283" width="16.28515625" style="266" customWidth="1"/>
    <col min="1284" max="1284" width="17.42578125" style="266" customWidth="1"/>
    <col min="1285" max="1285" width="15.85546875" style="266" customWidth="1"/>
    <col min="1286" max="1286" width="9.140625" style="266" customWidth="1"/>
    <col min="1287" max="1287" width="10" style="266" bestFit="1" customWidth="1"/>
    <col min="1288" max="1532" width="9.140625" style="266" customWidth="1"/>
    <col min="1533" max="1533" width="11" style="266" customWidth="1"/>
    <col min="1534" max="1534" width="11.7109375" style="266"/>
    <col min="1535" max="1535" width="15.85546875" style="266" customWidth="1"/>
    <col min="1536" max="1536" width="23.5703125" style="266" customWidth="1"/>
    <col min="1537" max="1537" width="29.85546875" style="266" customWidth="1"/>
    <col min="1538" max="1538" width="17.5703125" style="266" customWidth="1"/>
    <col min="1539" max="1539" width="16.28515625" style="266" customWidth="1"/>
    <col min="1540" max="1540" width="17.42578125" style="266" customWidth="1"/>
    <col min="1541" max="1541" width="15.85546875" style="266" customWidth="1"/>
    <col min="1542" max="1542" width="9.140625" style="266" customWidth="1"/>
    <col min="1543" max="1543" width="10" style="266" bestFit="1" customWidth="1"/>
    <col min="1544" max="1788" width="9.140625" style="266" customWidth="1"/>
    <col min="1789" max="1789" width="11" style="266" customWidth="1"/>
    <col min="1790" max="1790" width="11.7109375" style="266"/>
    <col min="1791" max="1791" width="15.85546875" style="266" customWidth="1"/>
    <col min="1792" max="1792" width="23.5703125" style="266" customWidth="1"/>
    <col min="1793" max="1793" width="29.85546875" style="266" customWidth="1"/>
    <col min="1794" max="1794" width="17.5703125" style="266" customWidth="1"/>
    <col min="1795" max="1795" width="16.28515625" style="266" customWidth="1"/>
    <col min="1796" max="1796" width="17.42578125" style="266" customWidth="1"/>
    <col min="1797" max="1797" width="15.85546875" style="266" customWidth="1"/>
    <col min="1798" max="1798" width="9.140625" style="266" customWidth="1"/>
    <col min="1799" max="1799" width="10" style="266" bestFit="1" customWidth="1"/>
    <col min="1800" max="2044" width="9.140625" style="266" customWidth="1"/>
    <col min="2045" max="2045" width="11" style="266" customWidth="1"/>
    <col min="2046" max="2046" width="11.7109375" style="266"/>
    <col min="2047" max="2047" width="15.85546875" style="266" customWidth="1"/>
    <col min="2048" max="2048" width="23.5703125" style="266" customWidth="1"/>
    <col min="2049" max="2049" width="29.85546875" style="266" customWidth="1"/>
    <col min="2050" max="2050" width="17.5703125" style="266" customWidth="1"/>
    <col min="2051" max="2051" width="16.28515625" style="266" customWidth="1"/>
    <col min="2052" max="2052" width="17.42578125" style="266" customWidth="1"/>
    <col min="2053" max="2053" width="15.85546875" style="266" customWidth="1"/>
    <col min="2054" max="2054" width="9.140625" style="266" customWidth="1"/>
    <col min="2055" max="2055" width="10" style="266" bestFit="1" customWidth="1"/>
    <col min="2056" max="2300" width="9.140625" style="266" customWidth="1"/>
    <col min="2301" max="2301" width="11" style="266" customWidth="1"/>
    <col min="2302" max="2302" width="11.7109375" style="266"/>
    <col min="2303" max="2303" width="15.85546875" style="266" customWidth="1"/>
    <col min="2304" max="2304" width="23.5703125" style="266" customWidth="1"/>
    <col min="2305" max="2305" width="29.85546875" style="266" customWidth="1"/>
    <col min="2306" max="2306" width="17.5703125" style="266" customWidth="1"/>
    <col min="2307" max="2307" width="16.28515625" style="266" customWidth="1"/>
    <col min="2308" max="2308" width="17.42578125" style="266" customWidth="1"/>
    <col min="2309" max="2309" width="15.85546875" style="266" customWidth="1"/>
    <col min="2310" max="2310" width="9.140625" style="266" customWidth="1"/>
    <col min="2311" max="2311" width="10" style="266" bestFit="1" customWidth="1"/>
    <col min="2312" max="2556" width="9.140625" style="266" customWidth="1"/>
    <col min="2557" max="2557" width="11" style="266" customWidth="1"/>
    <col min="2558" max="2558" width="11.7109375" style="266"/>
    <col min="2559" max="2559" width="15.85546875" style="266" customWidth="1"/>
    <col min="2560" max="2560" width="23.5703125" style="266" customWidth="1"/>
    <col min="2561" max="2561" width="29.85546875" style="266" customWidth="1"/>
    <col min="2562" max="2562" width="17.5703125" style="266" customWidth="1"/>
    <col min="2563" max="2563" width="16.28515625" style="266" customWidth="1"/>
    <col min="2564" max="2564" width="17.42578125" style="266" customWidth="1"/>
    <col min="2565" max="2565" width="15.85546875" style="266" customWidth="1"/>
    <col min="2566" max="2566" width="9.140625" style="266" customWidth="1"/>
    <col min="2567" max="2567" width="10" style="266" bestFit="1" customWidth="1"/>
    <col min="2568" max="2812" width="9.140625" style="266" customWidth="1"/>
    <col min="2813" max="2813" width="11" style="266" customWidth="1"/>
    <col min="2814" max="2814" width="11.7109375" style="266"/>
    <col min="2815" max="2815" width="15.85546875" style="266" customWidth="1"/>
    <col min="2816" max="2816" width="23.5703125" style="266" customWidth="1"/>
    <col min="2817" max="2817" width="29.85546875" style="266" customWidth="1"/>
    <col min="2818" max="2818" width="17.5703125" style="266" customWidth="1"/>
    <col min="2819" max="2819" width="16.28515625" style="266" customWidth="1"/>
    <col min="2820" max="2820" width="17.42578125" style="266" customWidth="1"/>
    <col min="2821" max="2821" width="15.85546875" style="266" customWidth="1"/>
    <col min="2822" max="2822" width="9.140625" style="266" customWidth="1"/>
    <col min="2823" max="2823" width="10" style="266" bestFit="1" customWidth="1"/>
    <col min="2824" max="3068" width="9.140625" style="266" customWidth="1"/>
    <col min="3069" max="3069" width="11" style="266" customWidth="1"/>
    <col min="3070" max="3070" width="11.7109375" style="266"/>
    <col min="3071" max="3071" width="15.85546875" style="266" customWidth="1"/>
    <col min="3072" max="3072" width="23.5703125" style="266" customWidth="1"/>
    <col min="3073" max="3073" width="29.85546875" style="266" customWidth="1"/>
    <col min="3074" max="3074" width="17.5703125" style="266" customWidth="1"/>
    <col min="3075" max="3075" width="16.28515625" style="266" customWidth="1"/>
    <col min="3076" max="3076" width="17.42578125" style="266" customWidth="1"/>
    <col min="3077" max="3077" width="15.85546875" style="266" customWidth="1"/>
    <col min="3078" max="3078" width="9.140625" style="266" customWidth="1"/>
    <col min="3079" max="3079" width="10" style="266" bestFit="1" customWidth="1"/>
    <col min="3080" max="3324" width="9.140625" style="266" customWidth="1"/>
    <col min="3325" max="3325" width="11" style="266" customWidth="1"/>
    <col min="3326" max="3326" width="11.7109375" style="266"/>
    <col min="3327" max="3327" width="15.85546875" style="266" customWidth="1"/>
    <col min="3328" max="3328" width="23.5703125" style="266" customWidth="1"/>
    <col min="3329" max="3329" width="29.85546875" style="266" customWidth="1"/>
    <col min="3330" max="3330" width="17.5703125" style="266" customWidth="1"/>
    <col min="3331" max="3331" width="16.28515625" style="266" customWidth="1"/>
    <col min="3332" max="3332" width="17.42578125" style="266" customWidth="1"/>
    <col min="3333" max="3333" width="15.85546875" style="266" customWidth="1"/>
    <col min="3334" max="3334" width="9.140625" style="266" customWidth="1"/>
    <col min="3335" max="3335" width="10" style="266" bestFit="1" customWidth="1"/>
    <col min="3336" max="3580" width="9.140625" style="266" customWidth="1"/>
    <col min="3581" max="3581" width="11" style="266" customWidth="1"/>
    <col min="3582" max="3582" width="11.7109375" style="266"/>
    <col min="3583" max="3583" width="15.85546875" style="266" customWidth="1"/>
    <col min="3584" max="3584" width="23.5703125" style="266" customWidth="1"/>
    <col min="3585" max="3585" width="29.85546875" style="266" customWidth="1"/>
    <col min="3586" max="3586" width="17.5703125" style="266" customWidth="1"/>
    <col min="3587" max="3587" width="16.28515625" style="266" customWidth="1"/>
    <col min="3588" max="3588" width="17.42578125" style="266" customWidth="1"/>
    <col min="3589" max="3589" width="15.85546875" style="266" customWidth="1"/>
    <col min="3590" max="3590" width="9.140625" style="266" customWidth="1"/>
    <col min="3591" max="3591" width="10" style="266" bestFit="1" customWidth="1"/>
    <col min="3592" max="3836" width="9.140625" style="266" customWidth="1"/>
    <col min="3837" max="3837" width="11" style="266" customWidth="1"/>
    <col min="3838" max="3838" width="11.7109375" style="266"/>
    <col min="3839" max="3839" width="15.85546875" style="266" customWidth="1"/>
    <col min="3840" max="3840" width="23.5703125" style="266" customWidth="1"/>
    <col min="3841" max="3841" width="29.85546875" style="266" customWidth="1"/>
    <col min="3842" max="3842" width="17.5703125" style="266" customWidth="1"/>
    <col min="3843" max="3843" width="16.28515625" style="266" customWidth="1"/>
    <col min="3844" max="3844" width="17.42578125" style="266" customWidth="1"/>
    <col min="3845" max="3845" width="15.85546875" style="266" customWidth="1"/>
    <col min="3846" max="3846" width="9.140625" style="266" customWidth="1"/>
    <col min="3847" max="3847" width="10" style="266" bestFit="1" customWidth="1"/>
    <col min="3848" max="4092" width="9.140625" style="266" customWidth="1"/>
    <col min="4093" max="4093" width="11" style="266" customWidth="1"/>
    <col min="4094" max="4094" width="11.7109375" style="266"/>
    <col min="4095" max="4095" width="15.85546875" style="266" customWidth="1"/>
    <col min="4096" max="4096" width="23.5703125" style="266" customWidth="1"/>
    <col min="4097" max="4097" width="29.85546875" style="266" customWidth="1"/>
    <col min="4098" max="4098" width="17.5703125" style="266" customWidth="1"/>
    <col min="4099" max="4099" width="16.28515625" style="266" customWidth="1"/>
    <col min="4100" max="4100" width="17.42578125" style="266" customWidth="1"/>
    <col min="4101" max="4101" width="15.85546875" style="266" customWidth="1"/>
    <col min="4102" max="4102" width="9.140625" style="266" customWidth="1"/>
    <col min="4103" max="4103" width="10" style="266" bestFit="1" customWidth="1"/>
    <col min="4104" max="4348" width="9.140625" style="266" customWidth="1"/>
    <col min="4349" max="4349" width="11" style="266" customWidth="1"/>
    <col min="4350" max="4350" width="11.7109375" style="266"/>
    <col min="4351" max="4351" width="15.85546875" style="266" customWidth="1"/>
    <col min="4352" max="4352" width="23.5703125" style="266" customWidth="1"/>
    <col min="4353" max="4353" width="29.85546875" style="266" customWidth="1"/>
    <col min="4354" max="4354" width="17.5703125" style="266" customWidth="1"/>
    <col min="4355" max="4355" width="16.28515625" style="266" customWidth="1"/>
    <col min="4356" max="4356" width="17.42578125" style="266" customWidth="1"/>
    <col min="4357" max="4357" width="15.85546875" style="266" customWidth="1"/>
    <col min="4358" max="4358" width="9.140625" style="266" customWidth="1"/>
    <col min="4359" max="4359" width="10" style="266" bestFit="1" customWidth="1"/>
    <col min="4360" max="4604" width="9.140625" style="266" customWidth="1"/>
    <col min="4605" max="4605" width="11" style="266" customWidth="1"/>
    <col min="4606" max="4606" width="11.7109375" style="266"/>
    <col min="4607" max="4607" width="15.85546875" style="266" customWidth="1"/>
    <col min="4608" max="4608" width="23.5703125" style="266" customWidth="1"/>
    <col min="4609" max="4609" width="29.85546875" style="266" customWidth="1"/>
    <col min="4610" max="4610" width="17.5703125" style="266" customWidth="1"/>
    <col min="4611" max="4611" width="16.28515625" style="266" customWidth="1"/>
    <col min="4612" max="4612" width="17.42578125" style="266" customWidth="1"/>
    <col min="4613" max="4613" width="15.85546875" style="266" customWidth="1"/>
    <col min="4614" max="4614" width="9.140625" style="266" customWidth="1"/>
    <col min="4615" max="4615" width="10" style="266" bestFit="1" customWidth="1"/>
    <col min="4616" max="4860" width="9.140625" style="266" customWidth="1"/>
    <col min="4861" max="4861" width="11" style="266" customWidth="1"/>
    <col min="4862" max="4862" width="11.7109375" style="266"/>
    <col min="4863" max="4863" width="15.85546875" style="266" customWidth="1"/>
    <col min="4864" max="4864" width="23.5703125" style="266" customWidth="1"/>
    <col min="4865" max="4865" width="29.85546875" style="266" customWidth="1"/>
    <col min="4866" max="4866" width="17.5703125" style="266" customWidth="1"/>
    <col min="4867" max="4867" width="16.28515625" style="266" customWidth="1"/>
    <col min="4868" max="4868" width="17.42578125" style="266" customWidth="1"/>
    <col min="4869" max="4869" width="15.85546875" style="266" customWidth="1"/>
    <col min="4870" max="4870" width="9.140625" style="266" customWidth="1"/>
    <col min="4871" max="4871" width="10" style="266" bestFit="1" customWidth="1"/>
    <col min="4872" max="5116" width="9.140625" style="266" customWidth="1"/>
    <col min="5117" max="5117" width="11" style="266" customWidth="1"/>
    <col min="5118" max="5118" width="11.7109375" style="266"/>
    <col min="5119" max="5119" width="15.85546875" style="266" customWidth="1"/>
    <col min="5120" max="5120" width="23.5703125" style="266" customWidth="1"/>
    <col min="5121" max="5121" width="29.85546875" style="266" customWidth="1"/>
    <col min="5122" max="5122" width="17.5703125" style="266" customWidth="1"/>
    <col min="5123" max="5123" width="16.28515625" style="266" customWidth="1"/>
    <col min="5124" max="5124" width="17.42578125" style="266" customWidth="1"/>
    <col min="5125" max="5125" width="15.85546875" style="266" customWidth="1"/>
    <col min="5126" max="5126" width="9.140625" style="266" customWidth="1"/>
    <col min="5127" max="5127" width="10" style="266" bestFit="1" customWidth="1"/>
    <col min="5128" max="5372" width="9.140625" style="266" customWidth="1"/>
    <col min="5373" max="5373" width="11" style="266" customWidth="1"/>
    <col min="5374" max="5374" width="11.7109375" style="266"/>
    <col min="5375" max="5375" width="15.85546875" style="266" customWidth="1"/>
    <col min="5376" max="5376" width="23.5703125" style="266" customWidth="1"/>
    <col min="5377" max="5377" width="29.85546875" style="266" customWidth="1"/>
    <col min="5378" max="5378" width="17.5703125" style="266" customWidth="1"/>
    <col min="5379" max="5379" width="16.28515625" style="266" customWidth="1"/>
    <col min="5380" max="5380" width="17.42578125" style="266" customWidth="1"/>
    <col min="5381" max="5381" width="15.85546875" style="266" customWidth="1"/>
    <col min="5382" max="5382" width="9.140625" style="266" customWidth="1"/>
    <col min="5383" max="5383" width="10" style="266" bestFit="1" customWidth="1"/>
    <col min="5384" max="5628" width="9.140625" style="266" customWidth="1"/>
    <col min="5629" max="5629" width="11" style="266" customWidth="1"/>
    <col min="5630" max="5630" width="11.7109375" style="266"/>
    <col min="5631" max="5631" width="15.85546875" style="266" customWidth="1"/>
    <col min="5632" max="5632" width="23.5703125" style="266" customWidth="1"/>
    <col min="5633" max="5633" width="29.85546875" style="266" customWidth="1"/>
    <col min="5634" max="5634" width="17.5703125" style="266" customWidth="1"/>
    <col min="5635" max="5635" width="16.28515625" style="266" customWidth="1"/>
    <col min="5636" max="5636" width="17.42578125" style="266" customWidth="1"/>
    <col min="5637" max="5637" width="15.85546875" style="266" customWidth="1"/>
    <col min="5638" max="5638" width="9.140625" style="266" customWidth="1"/>
    <col min="5639" max="5639" width="10" style="266" bestFit="1" customWidth="1"/>
    <col min="5640" max="5884" width="9.140625" style="266" customWidth="1"/>
    <col min="5885" max="5885" width="11" style="266" customWidth="1"/>
    <col min="5886" max="5886" width="11.7109375" style="266"/>
    <col min="5887" max="5887" width="15.85546875" style="266" customWidth="1"/>
    <col min="5888" max="5888" width="23.5703125" style="266" customWidth="1"/>
    <col min="5889" max="5889" width="29.85546875" style="266" customWidth="1"/>
    <col min="5890" max="5890" width="17.5703125" style="266" customWidth="1"/>
    <col min="5891" max="5891" width="16.28515625" style="266" customWidth="1"/>
    <col min="5892" max="5892" width="17.42578125" style="266" customWidth="1"/>
    <col min="5893" max="5893" width="15.85546875" style="266" customWidth="1"/>
    <col min="5894" max="5894" width="9.140625" style="266" customWidth="1"/>
    <col min="5895" max="5895" width="10" style="266" bestFit="1" customWidth="1"/>
    <col min="5896" max="6140" width="9.140625" style="266" customWidth="1"/>
    <col min="6141" max="6141" width="11" style="266" customWidth="1"/>
    <col min="6142" max="6142" width="11.7109375" style="266"/>
    <col min="6143" max="6143" width="15.85546875" style="266" customWidth="1"/>
    <col min="6144" max="6144" width="23.5703125" style="266" customWidth="1"/>
    <col min="6145" max="6145" width="29.85546875" style="266" customWidth="1"/>
    <col min="6146" max="6146" width="17.5703125" style="266" customWidth="1"/>
    <col min="6147" max="6147" width="16.28515625" style="266" customWidth="1"/>
    <col min="6148" max="6148" width="17.42578125" style="266" customWidth="1"/>
    <col min="6149" max="6149" width="15.85546875" style="266" customWidth="1"/>
    <col min="6150" max="6150" width="9.140625" style="266" customWidth="1"/>
    <col min="6151" max="6151" width="10" style="266" bestFit="1" customWidth="1"/>
    <col min="6152" max="6396" width="9.140625" style="266" customWidth="1"/>
    <col min="6397" max="6397" width="11" style="266" customWidth="1"/>
    <col min="6398" max="6398" width="11.7109375" style="266"/>
    <col min="6399" max="6399" width="15.85546875" style="266" customWidth="1"/>
    <col min="6400" max="6400" width="23.5703125" style="266" customWidth="1"/>
    <col min="6401" max="6401" width="29.85546875" style="266" customWidth="1"/>
    <col min="6402" max="6402" width="17.5703125" style="266" customWidth="1"/>
    <col min="6403" max="6403" width="16.28515625" style="266" customWidth="1"/>
    <col min="6404" max="6404" width="17.42578125" style="266" customWidth="1"/>
    <col min="6405" max="6405" width="15.85546875" style="266" customWidth="1"/>
    <col min="6406" max="6406" width="9.140625" style="266" customWidth="1"/>
    <col min="6407" max="6407" width="10" style="266" bestFit="1" customWidth="1"/>
    <col min="6408" max="6652" width="9.140625" style="266" customWidth="1"/>
    <col min="6653" max="6653" width="11" style="266" customWidth="1"/>
    <col min="6654" max="6654" width="11.7109375" style="266"/>
    <col min="6655" max="6655" width="15.85546875" style="266" customWidth="1"/>
    <col min="6656" max="6656" width="23.5703125" style="266" customWidth="1"/>
    <col min="6657" max="6657" width="29.85546875" style="266" customWidth="1"/>
    <col min="6658" max="6658" width="17.5703125" style="266" customWidth="1"/>
    <col min="6659" max="6659" width="16.28515625" style="266" customWidth="1"/>
    <col min="6660" max="6660" width="17.42578125" style="266" customWidth="1"/>
    <col min="6661" max="6661" width="15.85546875" style="266" customWidth="1"/>
    <col min="6662" max="6662" width="9.140625" style="266" customWidth="1"/>
    <col min="6663" max="6663" width="10" style="266" bestFit="1" customWidth="1"/>
    <col min="6664" max="6908" width="9.140625" style="266" customWidth="1"/>
    <col min="6909" max="6909" width="11" style="266" customWidth="1"/>
    <col min="6910" max="6910" width="11.7109375" style="266"/>
    <col min="6911" max="6911" width="15.85546875" style="266" customWidth="1"/>
    <col min="6912" max="6912" width="23.5703125" style="266" customWidth="1"/>
    <col min="6913" max="6913" width="29.85546875" style="266" customWidth="1"/>
    <col min="6914" max="6914" width="17.5703125" style="266" customWidth="1"/>
    <col min="6915" max="6915" width="16.28515625" style="266" customWidth="1"/>
    <col min="6916" max="6916" width="17.42578125" style="266" customWidth="1"/>
    <col min="6917" max="6917" width="15.85546875" style="266" customWidth="1"/>
    <col min="6918" max="6918" width="9.140625" style="266" customWidth="1"/>
    <col min="6919" max="6919" width="10" style="266" bestFit="1" customWidth="1"/>
    <col min="6920" max="7164" width="9.140625" style="266" customWidth="1"/>
    <col min="7165" max="7165" width="11" style="266" customWidth="1"/>
    <col min="7166" max="7166" width="11.7109375" style="266"/>
    <col min="7167" max="7167" width="15.85546875" style="266" customWidth="1"/>
    <col min="7168" max="7168" width="23.5703125" style="266" customWidth="1"/>
    <col min="7169" max="7169" width="29.85546875" style="266" customWidth="1"/>
    <col min="7170" max="7170" width="17.5703125" style="266" customWidth="1"/>
    <col min="7171" max="7171" width="16.28515625" style="266" customWidth="1"/>
    <col min="7172" max="7172" width="17.42578125" style="266" customWidth="1"/>
    <col min="7173" max="7173" width="15.85546875" style="266" customWidth="1"/>
    <col min="7174" max="7174" width="9.140625" style="266" customWidth="1"/>
    <col min="7175" max="7175" width="10" style="266" bestFit="1" customWidth="1"/>
    <col min="7176" max="7420" width="9.140625" style="266" customWidth="1"/>
    <col min="7421" max="7421" width="11" style="266" customWidth="1"/>
    <col min="7422" max="7422" width="11.7109375" style="266"/>
    <col min="7423" max="7423" width="15.85546875" style="266" customWidth="1"/>
    <col min="7424" max="7424" width="23.5703125" style="266" customWidth="1"/>
    <col min="7425" max="7425" width="29.85546875" style="266" customWidth="1"/>
    <col min="7426" max="7426" width="17.5703125" style="266" customWidth="1"/>
    <col min="7427" max="7427" width="16.28515625" style="266" customWidth="1"/>
    <col min="7428" max="7428" width="17.42578125" style="266" customWidth="1"/>
    <col min="7429" max="7429" width="15.85546875" style="266" customWidth="1"/>
    <col min="7430" max="7430" width="9.140625" style="266" customWidth="1"/>
    <col min="7431" max="7431" width="10" style="266" bestFit="1" customWidth="1"/>
    <col min="7432" max="7676" width="9.140625" style="266" customWidth="1"/>
    <col min="7677" max="7677" width="11" style="266" customWidth="1"/>
    <col min="7678" max="7678" width="11.7109375" style="266"/>
    <col min="7679" max="7679" width="15.85546875" style="266" customWidth="1"/>
    <col min="7680" max="7680" width="23.5703125" style="266" customWidth="1"/>
    <col min="7681" max="7681" width="29.85546875" style="266" customWidth="1"/>
    <col min="7682" max="7682" width="17.5703125" style="266" customWidth="1"/>
    <col min="7683" max="7683" width="16.28515625" style="266" customWidth="1"/>
    <col min="7684" max="7684" width="17.42578125" style="266" customWidth="1"/>
    <col min="7685" max="7685" width="15.85546875" style="266" customWidth="1"/>
    <col min="7686" max="7686" width="9.140625" style="266" customWidth="1"/>
    <col min="7687" max="7687" width="10" style="266" bestFit="1" customWidth="1"/>
    <col min="7688" max="7932" width="9.140625" style="266" customWidth="1"/>
    <col min="7933" max="7933" width="11" style="266" customWidth="1"/>
    <col min="7934" max="7934" width="11.7109375" style="266"/>
    <col min="7935" max="7935" width="15.85546875" style="266" customWidth="1"/>
    <col min="7936" max="7936" width="23.5703125" style="266" customWidth="1"/>
    <col min="7937" max="7937" width="29.85546875" style="266" customWidth="1"/>
    <col min="7938" max="7938" width="17.5703125" style="266" customWidth="1"/>
    <col min="7939" max="7939" width="16.28515625" style="266" customWidth="1"/>
    <col min="7940" max="7940" width="17.42578125" style="266" customWidth="1"/>
    <col min="7941" max="7941" width="15.85546875" style="266" customWidth="1"/>
    <col min="7942" max="7942" width="9.140625" style="266" customWidth="1"/>
    <col min="7943" max="7943" width="10" style="266" bestFit="1" customWidth="1"/>
    <col min="7944" max="8188" width="9.140625" style="266" customWidth="1"/>
    <col min="8189" max="8189" width="11" style="266" customWidth="1"/>
    <col min="8190" max="8190" width="11.7109375" style="266"/>
    <col min="8191" max="8191" width="15.85546875" style="266" customWidth="1"/>
    <col min="8192" max="8192" width="23.5703125" style="266" customWidth="1"/>
    <col min="8193" max="8193" width="29.85546875" style="266" customWidth="1"/>
    <col min="8194" max="8194" width="17.5703125" style="266" customWidth="1"/>
    <col min="8195" max="8195" width="16.28515625" style="266" customWidth="1"/>
    <col min="8196" max="8196" width="17.42578125" style="266" customWidth="1"/>
    <col min="8197" max="8197" width="15.85546875" style="266" customWidth="1"/>
    <col min="8198" max="8198" width="9.140625" style="266" customWidth="1"/>
    <col min="8199" max="8199" width="10" style="266" bestFit="1" customWidth="1"/>
    <col min="8200" max="8444" width="9.140625" style="266" customWidth="1"/>
    <col min="8445" max="8445" width="11" style="266" customWidth="1"/>
    <col min="8446" max="8446" width="11.7109375" style="266"/>
    <col min="8447" max="8447" width="15.85546875" style="266" customWidth="1"/>
    <col min="8448" max="8448" width="23.5703125" style="266" customWidth="1"/>
    <col min="8449" max="8449" width="29.85546875" style="266" customWidth="1"/>
    <col min="8450" max="8450" width="17.5703125" style="266" customWidth="1"/>
    <col min="8451" max="8451" width="16.28515625" style="266" customWidth="1"/>
    <col min="8452" max="8452" width="17.42578125" style="266" customWidth="1"/>
    <col min="8453" max="8453" width="15.85546875" style="266" customWidth="1"/>
    <col min="8454" max="8454" width="9.140625" style="266" customWidth="1"/>
    <col min="8455" max="8455" width="10" style="266" bestFit="1" customWidth="1"/>
    <col min="8456" max="8700" width="9.140625" style="266" customWidth="1"/>
    <col min="8701" max="8701" width="11" style="266" customWidth="1"/>
    <col min="8702" max="8702" width="11.7109375" style="266"/>
    <col min="8703" max="8703" width="15.85546875" style="266" customWidth="1"/>
    <col min="8704" max="8704" width="23.5703125" style="266" customWidth="1"/>
    <col min="8705" max="8705" width="29.85546875" style="266" customWidth="1"/>
    <col min="8706" max="8706" width="17.5703125" style="266" customWidth="1"/>
    <col min="8707" max="8707" width="16.28515625" style="266" customWidth="1"/>
    <col min="8708" max="8708" width="17.42578125" style="266" customWidth="1"/>
    <col min="8709" max="8709" width="15.85546875" style="266" customWidth="1"/>
    <col min="8710" max="8710" width="9.140625" style="266" customWidth="1"/>
    <col min="8711" max="8711" width="10" style="266" bestFit="1" customWidth="1"/>
    <col min="8712" max="8956" width="9.140625" style="266" customWidth="1"/>
    <col min="8957" max="8957" width="11" style="266" customWidth="1"/>
    <col min="8958" max="8958" width="11.7109375" style="266"/>
    <col min="8959" max="8959" width="15.85546875" style="266" customWidth="1"/>
    <col min="8960" max="8960" width="23.5703125" style="266" customWidth="1"/>
    <col min="8961" max="8961" width="29.85546875" style="266" customWidth="1"/>
    <col min="8962" max="8962" width="17.5703125" style="266" customWidth="1"/>
    <col min="8963" max="8963" width="16.28515625" style="266" customWidth="1"/>
    <col min="8964" max="8964" width="17.42578125" style="266" customWidth="1"/>
    <col min="8965" max="8965" width="15.85546875" style="266" customWidth="1"/>
    <col min="8966" max="8966" width="9.140625" style="266" customWidth="1"/>
    <col min="8967" max="8967" width="10" style="266" bestFit="1" customWidth="1"/>
    <col min="8968" max="9212" width="9.140625" style="266" customWidth="1"/>
    <col min="9213" max="9213" width="11" style="266" customWidth="1"/>
    <col min="9214" max="9214" width="11.7109375" style="266"/>
    <col min="9215" max="9215" width="15.85546875" style="266" customWidth="1"/>
    <col min="9216" max="9216" width="23.5703125" style="266" customWidth="1"/>
    <col min="9217" max="9217" width="29.85546875" style="266" customWidth="1"/>
    <col min="9218" max="9218" width="17.5703125" style="266" customWidth="1"/>
    <col min="9219" max="9219" width="16.28515625" style="266" customWidth="1"/>
    <col min="9220" max="9220" width="17.42578125" style="266" customWidth="1"/>
    <col min="9221" max="9221" width="15.85546875" style="266" customWidth="1"/>
    <col min="9222" max="9222" width="9.140625" style="266" customWidth="1"/>
    <col min="9223" max="9223" width="10" style="266" bestFit="1" customWidth="1"/>
    <col min="9224" max="9468" width="9.140625" style="266" customWidth="1"/>
    <col min="9469" max="9469" width="11" style="266" customWidth="1"/>
    <col min="9470" max="9470" width="11.7109375" style="266"/>
    <col min="9471" max="9471" width="15.85546875" style="266" customWidth="1"/>
    <col min="9472" max="9472" width="23.5703125" style="266" customWidth="1"/>
    <col min="9473" max="9473" width="29.85546875" style="266" customWidth="1"/>
    <col min="9474" max="9474" width="17.5703125" style="266" customWidth="1"/>
    <col min="9475" max="9475" width="16.28515625" style="266" customWidth="1"/>
    <col min="9476" max="9476" width="17.42578125" style="266" customWidth="1"/>
    <col min="9477" max="9477" width="15.85546875" style="266" customWidth="1"/>
    <col min="9478" max="9478" width="9.140625" style="266" customWidth="1"/>
    <col min="9479" max="9479" width="10" style="266" bestFit="1" customWidth="1"/>
    <col min="9480" max="9724" width="9.140625" style="266" customWidth="1"/>
    <col min="9725" max="9725" width="11" style="266" customWidth="1"/>
    <col min="9726" max="9726" width="11.7109375" style="266"/>
    <col min="9727" max="9727" width="15.85546875" style="266" customWidth="1"/>
    <col min="9728" max="9728" width="23.5703125" style="266" customWidth="1"/>
    <col min="9729" max="9729" width="29.85546875" style="266" customWidth="1"/>
    <col min="9730" max="9730" width="17.5703125" style="266" customWidth="1"/>
    <col min="9731" max="9731" width="16.28515625" style="266" customWidth="1"/>
    <col min="9732" max="9732" width="17.42578125" style="266" customWidth="1"/>
    <col min="9733" max="9733" width="15.85546875" style="266" customWidth="1"/>
    <col min="9734" max="9734" width="9.140625" style="266" customWidth="1"/>
    <col min="9735" max="9735" width="10" style="266" bestFit="1" customWidth="1"/>
    <col min="9736" max="9980" width="9.140625" style="266" customWidth="1"/>
    <col min="9981" max="9981" width="11" style="266" customWidth="1"/>
    <col min="9982" max="9982" width="11.7109375" style="266"/>
    <col min="9983" max="9983" width="15.85546875" style="266" customWidth="1"/>
    <col min="9984" max="9984" width="23.5703125" style="266" customWidth="1"/>
    <col min="9985" max="9985" width="29.85546875" style="266" customWidth="1"/>
    <col min="9986" max="9986" width="17.5703125" style="266" customWidth="1"/>
    <col min="9987" max="9987" width="16.28515625" style="266" customWidth="1"/>
    <col min="9988" max="9988" width="17.42578125" style="266" customWidth="1"/>
    <col min="9989" max="9989" width="15.85546875" style="266" customWidth="1"/>
    <col min="9990" max="9990" width="9.140625" style="266" customWidth="1"/>
    <col min="9991" max="9991" width="10" style="266" bestFit="1" customWidth="1"/>
    <col min="9992" max="10236" width="9.140625" style="266" customWidth="1"/>
    <col min="10237" max="10237" width="11" style="266" customWidth="1"/>
    <col min="10238" max="10238" width="11.7109375" style="266"/>
    <col min="10239" max="10239" width="15.85546875" style="266" customWidth="1"/>
    <col min="10240" max="10240" width="23.5703125" style="266" customWidth="1"/>
    <col min="10241" max="10241" width="29.85546875" style="266" customWidth="1"/>
    <col min="10242" max="10242" width="17.5703125" style="266" customWidth="1"/>
    <col min="10243" max="10243" width="16.28515625" style="266" customWidth="1"/>
    <col min="10244" max="10244" width="17.42578125" style="266" customWidth="1"/>
    <col min="10245" max="10245" width="15.85546875" style="266" customWidth="1"/>
    <col min="10246" max="10246" width="9.140625" style="266" customWidth="1"/>
    <col min="10247" max="10247" width="10" style="266" bestFit="1" customWidth="1"/>
    <col min="10248" max="10492" width="9.140625" style="266" customWidth="1"/>
    <col min="10493" max="10493" width="11" style="266" customWidth="1"/>
    <col min="10494" max="10494" width="11.7109375" style="266"/>
    <col min="10495" max="10495" width="15.85546875" style="266" customWidth="1"/>
    <col min="10496" max="10496" width="23.5703125" style="266" customWidth="1"/>
    <col min="10497" max="10497" width="29.85546875" style="266" customWidth="1"/>
    <col min="10498" max="10498" width="17.5703125" style="266" customWidth="1"/>
    <col min="10499" max="10499" width="16.28515625" style="266" customWidth="1"/>
    <col min="10500" max="10500" width="17.42578125" style="266" customWidth="1"/>
    <col min="10501" max="10501" width="15.85546875" style="266" customWidth="1"/>
    <col min="10502" max="10502" width="9.140625" style="266" customWidth="1"/>
    <col min="10503" max="10503" width="10" style="266" bestFit="1" customWidth="1"/>
    <col min="10504" max="10748" width="9.140625" style="266" customWidth="1"/>
    <col min="10749" max="10749" width="11" style="266" customWidth="1"/>
    <col min="10750" max="10750" width="11.7109375" style="266"/>
    <col min="10751" max="10751" width="15.85546875" style="266" customWidth="1"/>
    <col min="10752" max="10752" width="23.5703125" style="266" customWidth="1"/>
    <col min="10753" max="10753" width="29.85546875" style="266" customWidth="1"/>
    <col min="10754" max="10754" width="17.5703125" style="266" customWidth="1"/>
    <col min="10755" max="10755" width="16.28515625" style="266" customWidth="1"/>
    <col min="10756" max="10756" width="17.42578125" style="266" customWidth="1"/>
    <col min="10757" max="10757" width="15.85546875" style="266" customWidth="1"/>
    <col min="10758" max="10758" width="9.140625" style="266" customWidth="1"/>
    <col min="10759" max="10759" width="10" style="266" bestFit="1" customWidth="1"/>
    <col min="10760" max="11004" width="9.140625" style="266" customWidth="1"/>
    <col min="11005" max="11005" width="11" style="266" customWidth="1"/>
    <col min="11006" max="11006" width="11.7109375" style="266"/>
    <col min="11007" max="11007" width="15.85546875" style="266" customWidth="1"/>
    <col min="11008" max="11008" width="23.5703125" style="266" customWidth="1"/>
    <col min="11009" max="11009" width="29.85546875" style="266" customWidth="1"/>
    <col min="11010" max="11010" width="17.5703125" style="266" customWidth="1"/>
    <col min="11011" max="11011" width="16.28515625" style="266" customWidth="1"/>
    <col min="11012" max="11012" width="17.42578125" style="266" customWidth="1"/>
    <col min="11013" max="11013" width="15.85546875" style="266" customWidth="1"/>
    <col min="11014" max="11014" width="9.140625" style="266" customWidth="1"/>
    <col min="11015" max="11015" width="10" style="266" bestFit="1" customWidth="1"/>
    <col min="11016" max="11260" width="9.140625" style="266" customWidth="1"/>
    <col min="11261" max="11261" width="11" style="266" customWidth="1"/>
    <col min="11262" max="11262" width="11.7109375" style="266"/>
    <col min="11263" max="11263" width="15.85546875" style="266" customWidth="1"/>
    <col min="11264" max="11264" width="23.5703125" style="266" customWidth="1"/>
    <col min="11265" max="11265" width="29.85546875" style="266" customWidth="1"/>
    <col min="11266" max="11266" width="17.5703125" style="266" customWidth="1"/>
    <col min="11267" max="11267" width="16.28515625" style="266" customWidth="1"/>
    <col min="11268" max="11268" width="17.42578125" style="266" customWidth="1"/>
    <col min="11269" max="11269" width="15.85546875" style="266" customWidth="1"/>
    <col min="11270" max="11270" width="9.140625" style="266" customWidth="1"/>
    <col min="11271" max="11271" width="10" style="266" bestFit="1" customWidth="1"/>
    <col min="11272" max="11516" width="9.140625" style="266" customWidth="1"/>
    <col min="11517" max="11517" width="11" style="266" customWidth="1"/>
    <col min="11518" max="11518" width="11.7109375" style="266"/>
    <col min="11519" max="11519" width="15.85546875" style="266" customWidth="1"/>
    <col min="11520" max="11520" width="23.5703125" style="266" customWidth="1"/>
    <col min="11521" max="11521" width="29.85546875" style="266" customWidth="1"/>
    <col min="11522" max="11522" width="17.5703125" style="266" customWidth="1"/>
    <col min="11523" max="11523" width="16.28515625" style="266" customWidth="1"/>
    <col min="11524" max="11524" width="17.42578125" style="266" customWidth="1"/>
    <col min="11525" max="11525" width="15.85546875" style="266" customWidth="1"/>
    <col min="11526" max="11526" width="9.140625" style="266" customWidth="1"/>
    <col min="11527" max="11527" width="10" style="266" bestFit="1" customWidth="1"/>
    <col min="11528" max="11772" width="9.140625" style="266" customWidth="1"/>
    <col min="11773" max="11773" width="11" style="266" customWidth="1"/>
    <col min="11774" max="11774" width="11.7109375" style="266"/>
    <col min="11775" max="11775" width="15.85546875" style="266" customWidth="1"/>
    <col min="11776" max="11776" width="23.5703125" style="266" customWidth="1"/>
    <col min="11777" max="11777" width="29.85546875" style="266" customWidth="1"/>
    <col min="11778" max="11778" width="17.5703125" style="266" customWidth="1"/>
    <col min="11779" max="11779" width="16.28515625" style="266" customWidth="1"/>
    <col min="11780" max="11780" width="17.42578125" style="266" customWidth="1"/>
    <col min="11781" max="11781" width="15.85546875" style="266" customWidth="1"/>
    <col min="11782" max="11782" width="9.140625" style="266" customWidth="1"/>
    <col min="11783" max="11783" width="10" style="266" bestFit="1" customWidth="1"/>
    <col min="11784" max="12028" width="9.140625" style="266" customWidth="1"/>
    <col min="12029" max="12029" width="11" style="266" customWidth="1"/>
    <col min="12030" max="12030" width="11.7109375" style="266"/>
    <col min="12031" max="12031" width="15.85546875" style="266" customWidth="1"/>
    <col min="12032" max="12032" width="23.5703125" style="266" customWidth="1"/>
    <col min="12033" max="12033" width="29.85546875" style="266" customWidth="1"/>
    <col min="12034" max="12034" width="17.5703125" style="266" customWidth="1"/>
    <col min="12035" max="12035" width="16.28515625" style="266" customWidth="1"/>
    <col min="12036" max="12036" width="17.42578125" style="266" customWidth="1"/>
    <col min="12037" max="12037" width="15.85546875" style="266" customWidth="1"/>
    <col min="12038" max="12038" width="9.140625" style="266" customWidth="1"/>
    <col min="12039" max="12039" width="10" style="266" bestFit="1" customWidth="1"/>
    <col min="12040" max="12284" width="9.140625" style="266" customWidth="1"/>
    <col min="12285" max="12285" width="11" style="266" customWidth="1"/>
    <col min="12286" max="12286" width="11.7109375" style="266"/>
    <col min="12287" max="12287" width="15.85546875" style="266" customWidth="1"/>
    <col min="12288" max="12288" width="23.5703125" style="266" customWidth="1"/>
    <col min="12289" max="12289" width="29.85546875" style="266" customWidth="1"/>
    <col min="12290" max="12290" width="17.5703125" style="266" customWidth="1"/>
    <col min="12291" max="12291" width="16.28515625" style="266" customWidth="1"/>
    <col min="12292" max="12292" width="17.42578125" style="266" customWidth="1"/>
    <col min="12293" max="12293" width="15.85546875" style="266" customWidth="1"/>
    <col min="12294" max="12294" width="9.140625" style="266" customWidth="1"/>
    <col min="12295" max="12295" width="10" style="266" bestFit="1" customWidth="1"/>
    <col min="12296" max="12540" width="9.140625" style="266" customWidth="1"/>
    <col min="12541" max="12541" width="11" style="266" customWidth="1"/>
    <col min="12542" max="12542" width="11.7109375" style="266"/>
    <col min="12543" max="12543" width="15.85546875" style="266" customWidth="1"/>
    <col min="12544" max="12544" width="23.5703125" style="266" customWidth="1"/>
    <col min="12545" max="12545" width="29.85546875" style="266" customWidth="1"/>
    <col min="12546" max="12546" width="17.5703125" style="266" customWidth="1"/>
    <col min="12547" max="12547" width="16.28515625" style="266" customWidth="1"/>
    <col min="12548" max="12548" width="17.42578125" style="266" customWidth="1"/>
    <col min="12549" max="12549" width="15.85546875" style="266" customWidth="1"/>
    <col min="12550" max="12550" width="9.140625" style="266" customWidth="1"/>
    <col min="12551" max="12551" width="10" style="266" bestFit="1" customWidth="1"/>
    <col min="12552" max="12796" width="9.140625" style="266" customWidth="1"/>
    <col min="12797" max="12797" width="11" style="266" customWidth="1"/>
    <col min="12798" max="12798" width="11.7109375" style="266"/>
    <col min="12799" max="12799" width="15.85546875" style="266" customWidth="1"/>
    <col min="12800" max="12800" width="23.5703125" style="266" customWidth="1"/>
    <col min="12801" max="12801" width="29.85546875" style="266" customWidth="1"/>
    <col min="12802" max="12802" width="17.5703125" style="266" customWidth="1"/>
    <col min="12803" max="12803" width="16.28515625" style="266" customWidth="1"/>
    <col min="12804" max="12804" width="17.42578125" style="266" customWidth="1"/>
    <col min="12805" max="12805" width="15.85546875" style="266" customWidth="1"/>
    <col min="12806" max="12806" width="9.140625" style="266" customWidth="1"/>
    <col min="12807" max="12807" width="10" style="266" bestFit="1" customWidth="1"/>
    <col min="12808" max="13052" width="9.140625" style="266" customWidth="1"/>
    <col min="13053" max="13053" width="11" style="266" customWidth="1"/>
    <col min="13054" max="13054" width="11.7109375" style="266"/>
    <col min="13055" max="13055" width="15.85546875" style="266" customWidth="1"/>
    <col min="13056" max="13056" width="23.5703125" style="266" customWidth="1"/>
    <col min="13057" max="13057" width="29.85546875" style="266" customWidth="1"/>
    <col min="13058" max="13058" width="17.5703125" style="266" customWidth="1"/>
    <col min="13059" max="13059" width="16.28515625" style="266" customWidth="1"/>
    <col min="13060" max="13060" width="17.42578125" style="266" customWidth="1"/>
    <col min="13061" max="13061" width="15.85546875" style="266" customWidth="1"/>
    <col min="13062" max="13062" width="9.140625" style="266" customWidth="1"/>
    <col min="13063" max="13063" width="10" style="266" bestFit="1" customWidth="1"/>
    <col min="13064" max="13308" width="9.140625" style="266" customWidth="1"/>
    <col min="13309" max="13309" width="11" style="266" customWidth="1"/>
    <col min="13310" max="13310" width="11.7109375" style="266"/>
    <col min="13311" max="13311" width="15.85546875" style="266" customWidth="1"/>
    <col min="13312" max="13312" width="23.5703125" style="266" customWidth="1"/>
    <col min="13313" max="13313" width="29.85546875" style="266" customWidth="1"/>
    <col min="13314" max="13314" width="17.5703125" style="266" customWidth="1"/>
    <col min="13315" max="13315" width="16.28515625" style="266" customWidth="1"/>
    <col min="13316" max="13316" width="17.42578125" style="266" customWidth="1"/>
    <col min="13317" max="13317" width="15.85546875" style="266" customWidth="1"/>
    <col min="13318" max="13318" width="9.140625" style="266" customWidth="1"/>
    <col min="13319" max="13319" width="10" style="266" bestFit="1" customWidth="1"/>
    <col min="13320" max="13564" width="9.140625" style="266" customWidth="1"/>
    <col min="13565" max="13565" width="11" style="266" customWidth="1"/>
    <col min="13566" max="13566" width="11.7109375" style="266"/>
    <col min="13567" max="13567" width="15.85546875" style="266" customWidth="1"/>
    <col min="13568" max="13568" width="23.5703125" style="266" customWidth="1"/>
    <col min="13569" max="13569" width="29.85546875" style="266" customWidth="1"/>
    <col min="13570" max="13570" width="17.5703125" style="266" customWidth="1"/>
    <col min="13571" max="13571" width="16.28515625" style="266" customWidth="1"/>
    <col min="13572" max="13572" width="17.42578125" style="266" customWidth="1"/>
    <col min="13573" max="13573" width="15.85546875" style="266" customWidth="1"/>
    <col min="13574" max="13574" width="9.140625" style="266" customWidth="1"/>
    <col min="13575" max="13575" width="10" style="266" bestFit="1" customWidth="1"/>
    <col min="13576" max="13820" width="9.140625" style="266" customWidth="1"/>
    <col min="13821" max="13821" width="11" style="266" customWidth="1"/>
    <col min="13822" max="13822" width="11.7109375" style="266"/>
    <col min="13823" max="13823" width="15.85546875" style="266" customWidth="1"/>
    <col min="13824" max="13824" width="23.5703125" style="266" customWidth="1"/>
    <col min="13825" max="13825" width="29.85546875" style="266" customWidth="1"/>
    <col min="13826" max="13826" width="17.5703125" style="266" customWidth="1"/>
    <col min="13827" max="13827" width="16.28515625" style="266" customWidth="1"/>
    <col min="13828" max="13828" width="17.42578125" style="266" customWidth="1"/>
    <col min="13829" max="13829" width="15.85546875" style="266" customWidth="1"/>
    <col min="13830" max="13830" width="9.140625" style="266" customWidth="1"/>
    <col min="13831" max="13831" width="10" style="266" bestFit="1" customWidth="1"/>
    <col min="13832" max="14076" width="9.140625" style="266" customWidth="1"/>
    <col min="14077" max="14077" width="11" style="266" customWidth="1"/>
    <col min="14078" max="14078" width="11.7109375" style="266"/>
    <col min="14079" max="14079" width="15.85546875" style="266" customWidth="1"/>
    <col min="14080" max="14080" width="23.5703125" style="266" customWidth="1"/>
    <col min="14081" max="14081" width="29.85546875" style="266" customWidth="1"/>
    <col min="14082" max="14082" width="17.5703125" style="266" customWidth="1"/>
    <col min="14083" max="14083" width="16.28515625" style="266" customWidth="1"/>
    <col min="14084" max="14084" width="17.42578125" style="266" customWidth="1"/>
    <col min="14085" max="14085" width="15.85546875" style="266" customWidth="1"/>
    <col min="14086" max="14086" width="9.140625" style="266" customWidth="1"/>
    <col min="14087" max="14087" width="10" style="266" bestFit="1" customWidth="1"/>
    <col min="14088" max="14332" width="9.140625" style="266" customWidth="1"/>
    <col min="14333" max="14333" width="11" style="266" customWidth="1"/>
    <col min="14334" max="14334" width="11.7109375" style="266"/>
    <col min="14335" max="14335" width="15.85546875" style="266" customWidth="1"/>
    <col min="14336" max="14336" width="23.5703125" style="266" customWidth="1"/>
    <col min="14337" max="14337" width="29.85546875" style="266" customWidth="1"/>
    <col min="14338" max="14338" width="17.5703125" style="266" customWidth="1"/>
    <col min="14339" max="14339" width="16.28515625" style="266" customWidth="1"/>
    <col min="14340" max="14340" width="17.42578125" style="266" customWidth="1"/>
    <col min="14341" max="14341" width="15.85546875" style="266" customWidth="1"/>
    <col min="14342" max="14342" width="9.140625" style="266" customWidth="1"/>
    <col min="14343" max="14343" width="10" style="266" bestFit="1" customWidth="1"/>
    <col min="14344" max="14588" width="9.140625" style="266" customWidth="1"/>
    <col min="14589" max="14589" width="11" style="266" customWidth="1"/>
    <col min="14590" max="14590" width="11.7109375" style="266"/>
    <col min="14591" max="14591" width="15.85546875" style="266" customWidth="1"/>
    <col min="14592" max="14592" width="23.5703125" style="266" customWidth="1"/>
    <col min="14593" max="14593" width="29.85546875" style="266" customWidth="1"/>
    <col min="14594" max="14594" width="17.5703125" style="266" customWidth="1"/>
    <col min="14595" max="14595" width="16.28515625" style="266" customWidth="1"/>
    <col min="14596" max="14596" width="17.42578125" style="266" customWidth="1"/>
    <col min="14597" max="14597" width="15.85546875" style="266" customWidth="1"/>
    <col min="14598" max="14598" width="9.140625" style="266" customWidth="1"/>
    <col min="14599" max="14599" width="10" style="266" bestFit="1" customWidth="1"/>
    <col min="14600" max="14844" width="9.140625" style="266" customWidth="1"/>
    <col min="14845" max="14845" width="11" style="266" customWidth="1"/>
    <col min="14846" max="14846" width="11.7109375" style="266"/>
    <col min="14847" max="14847" width="15.85546875" style="266" customWidth="1"/>
    <col min="14848" max="14848" width="23.5703125" style="266" customWidth="1"/>
    <col min="14849" max="14849" width="29.85546875" style="266" customWidth="1"/>
    <col min="14850" max="14850" width="17.5703125" style="266" customWidth="1"/>
    <col min="14851" max="14851" width="16.28515625" style="266" customWidth="1"/>
    <col min="14852" max="14852" width="17.42578125" style="266" customWidth="1"/>
    <col min="14853" max="14853" width="15.85546875" style="266" customWidth="1"/>
    <col min="14854" max="14854" width="9.140625" style="266" customWidth="1"/>
    <col min="14855" max="14855" width="10" style="266" bestFit="1" customWidth="1"/>
    <col min="14856" max="15100" width="9.140625" style="266" customWidth="1"/>
    <col min="15101" max="15101" width="11" style="266" customWidth="1"/>
    <col min="15102" max="15102" width="11.7109375" style="266"/>
    <col min="15103" max="15103" width="15.85546875" style="266" customWidth="1"/>
    <col min="15104" max="15104" width="23.5703125" style="266" customWidth="1"/>
    <col min="15105" max="15105" width="29.85546875" style="266" customWidth="1"/>
    <col min="15106" max="15106" width="17.5703125" style="266" customWidth="1"/>
    <col min="15107" max="15107" width="16.28515625" style="266" customWidth="1"/>
    <col min="15108" max="15108" width="17.42578125" style="266" customWidth="1"/>
    <col min="15109" max="15109" width="15.85546875" style="266" customWidth="1"/>
    <col min="15110" max="15110" width="9.140625" style="266" customWidth="1"/>
    <col min="15111" max="15111" width="10" style="266" bestFit="1" customWidth="1"/>
    <col min="15112" max="15356" width="9.140625" style="266" customWidth="1"/>
    <col min="15357" max="15357" width="11" style="266" customWidth="1"/>
    <col min="15358" max="15358" width="11.7109375" style="266"/>
    <col min="15359" max="15359" width="15.85546875" style="266" customWidth="1"/>
    <col min="15360" max="15360" width="23.5703125" style="266" customWidth="1"/>
    <col min="15361" max="15361" width="29.85546875" style="266" customWidth="1"/>
    <col min="15362" max="15362" width="17.5703125" style="266" customWidth="1"/>
    <col min="15363" max="15363" width="16.28515625" style="266" customWidth="1"/>
    <col min="15364" max="15364" width="17.42578125" style="266" customWidth="1"/>
    <col min="15365" max="15365" width="15.85546875" style="266" customWidth="1"/>
    <col min="15366" max="15366" width="9.140625" style="266" customWidth="1"/>
    <col min="15367" max="15367" width="10" style="266" bestFit="1" customWidth="1"/>
    <col min="15368" max="15612" width="9.140625" style="266" customWidth="1"/>
    <col min="15613" max="15613" width="11" style="266" customWidth="1"/>
    <col min="15614" max="15614" width="11.7109375" style="266"/>
    <col min="15615" max="15615" width="15.85546875" style="266" customWidth="1"/>
    <col min="15616" max="15616" width="23.5703125" style="266" customWidth="1"/>
    <col min="15617" max="15617" width="29.85546875" style="266" customWidth="1"/>
    <col min="15618" max="15618" width="17.5703125" style="266" customWidth="1"/>
    <col min="15619" max="15619" width="16.28515625" style="266" customWidth="1"/>
    <col min="15620" max="15620" width="17.42578125" style="266" customWidth="1"/>
    <col min="15621" max="15621" width="15.85546875" style="266" customWidth="1"/>
    <col min="15622" max="15622" width="9.140625" style="266" customWidth="1"/>
    <col min="15623" max="15623" width="10" style="266" bestFit="1" customWidth="1"/>
    <col min="15624" max="15868" width="9.140625" style="266" customWidth="1"/>
    <col min="15869" max="15869" width="11" style="266" customWidth="1"/>
    <col min="15870" max="15870" width="11.7109375" style="266"/>
    <col min="15871" max="15871" width="15.85546875" style="266" customWidth="1"/>
    <col min="15872" max="15872" width="23.5703125" style="266" customWidth="1"/>
    <col min="15873" max="15873" width="29.85546875" style="266" customWidth="1"/>
    <col min="15874" max="15874" width="17.5703125" style="266" customWidth="1"/>
    <col min="15875" max="15875" width="16.28515625" style="266" customWidth="1"/>
    <col min="15876" max="15876" width="17.42578125" style="266" customWidth="1"/>
    <col min="15877" max="15877" width="15.85546875" style="266" customWidth="1"/>
    <col min="15878" max="15878" width="9.140625" style="266" customWidth="1"/>
    <col min="15879" max="15879" width="10" style="266" bestFit="1" customWidth="1"/>
    <col min="15880" max="16124" width="9.140625" style="266" customWidth="1"/>
    <col min="16125" max="16125" width="11" style="266" customWidth="1"/>
    <col min="16126" max="16126" width="11.7109375" style="266"/>
    <col min="16127" max="16127" width="15.85546875" style="266" customWidth="1"/>
    <col min="16128" max="16128" width="23.5703125" style="266" customWidth="1"/>
    <col min="16129" max="16129" width="29.85546875" style="266" customWidth="1"/>
    <col min="16130" max="16130" width="17.5703125" style="266" customWidth="1"/>
    <col min="16131" max="16131" width="16.28515625" style="266" customWidth="1"/>
    <col min="16132" max="16132" width="17.42578125" style="266" customWidth="1"/>
    <col min="16133" max="16133" width="15.85546875" style="266" customWidth="1"/>
    <col min="16134" max="16134" width="9.140625" style="266" customWidth="1"/>
    <col min="16135" max="16135" width="10" style="266" bestFit="1" customWidth="1"/>
    <col min="16136" max="16380" width="9.140625" style="266" customWidth="1"/>
    <col min="16381" max="16381" width="11" style="266" customWidth="1"/>
    <col min="16382" max="16384" width="11.7109375" style="266"/>
  </cols>
  <sheetData>
    <row r="1" spans="1:11" s="148" customFormat="1" ht="16.5" customHeight="1" x14ac:dyDescent="0.25">
      <c r="A1" s="507" t="s">
        <v>469</v>
      </c>
      <c r="B1" s="507"/>
      <c r="C1" s="507"/>
      <c r="D1" s="507"/>
      <c r="E1" s="507"/>
      <c r="F1" s="116"/>
      <c r="G1" s="116"/>
      <c r="H1" s="116"/>
      <c r="I1" s="116"/>
      <c r="J1" s="116"/>
      <c r="K1" s="116"/>
    </row>
    <row r="2" spans="1:11" s="148" customFormat="1" ht="24.75" customHeight="1" x14ac:dyDescent="0.3">
      <c r="A2" s="508" t="s">
        <v>396</v>
      </c>
      <c r="B2" s="508"/>
      <c r="C2" s="508"/>
      <c r="D2" s="508"/>
      <c r="E2" s="508"/>
      <c r="F2" s="259"/>
      <c r="G2" s="259"/>
      <c r="H2" s="259"/>
      <c r="I2" s="259"/>
      <c r="J2" s="259"/>
      <c r="K2" s="259"/>
    </row>
    <row r="3" spans="1:11" s="148" customFormat="1" ht="29.25" customHeight="1" x14ac:dyDescent="0.3">
      <c r="A3" s="508" t="s">
        <v>2</v>
      </c>
      <c r="B3" s="508"/>
      <c r="C3" s="508"/>
      <c r="D3" s="508"/>
      <c r="E3" s="508"/>
      <c r="F3" s="259"/>
      <c r="G3" s="259"/>
      <c r="H3" s="259"/>
      <c r="I3" s="259"/>
      <c r="J3" s="259"/>
      <c r="K3" s="259"/>
    </row>
    <row r="4" spans="1:11" ht="50.25" customHeight="1" x14ac:dyDescent="0.25">
      <c r="A4" s="509" t="s">
        <v>471</v>
      </c>
      <c r="B4" s="509"/>
      <c r="C4" s="509"/>
      <c r="D4" s="509"/>
      <c r="E4" s="509"/>
      <c r="F4" s="263"/>
      <c r="G4" s="263"/>
      <c r="H4" s="263"/>
      <c r="I4" s="263"/>
    </row>
    <row r="5" spans="1:11" x14ac:dyDescent="0.25">
      <c r="A5" s="267"/>
      <c r="B5" s="267"/>
      <c r="C5" s="267"/>
      <c r="D5" s="267"/>
      <c r="E5" s="267"/>
    </row>
    <row r="6" spans="1:11" ht="43.5" customHeight="1" x14ac:dyDescent="0.25">
      <c r="A6" s="510" t="s">
        <v>47</v>
      </c>
      <c r="B6" s="510"/>
      <c r="C6" s="510"/>
      <c r="D6" s="510"/>
      <c r="E6" s="510"/>
    </row>
    <row r="8" spans="1:11" ht="16.5" x14ac:dyDescent="0.25">
      <c r="A8" s="510" t="s">
        <v>94</v>
      </c>
      <c r="B8" s="510"/>
      <c r="C8" s="510"/>
      <c r="D8" s="510"/>
      <c r="E8" s="510"/>
    </row>
    <row r="9" spans="1:11" ht="17.25" thickBot="1" x14ac:dyDescent="0.3">
      <c r="A9" s="268"/>
      <c r="B9" s="268"/>
      <c r="C9" s="268"/>
      <c r="D9" s="268"/>
      <c r="E9" s="268"/>
    </row>
    <row r="10" spans="1:11" ht="57.75" customHeight="1" x14ac:dyDescent="0.25">
      <c r="A10" s="515" t="s">
        <v>49</v>
      </c>
      <c r="B10" s="516"/>
      <c r="C10" s="516"/>
      <c r="D10" s="522" t="s">
        <v>25</v>
      </c>
      <c r="E10" s="523"/>
    </row>
    <row r="11" spans="1:11" ht="36" customHeight="1" x14ac:dyDescent="0.25">
      <c r="A11" s="517"/>
      <c r="B11" s="518"/>
      <c r="C11" s="518"/>
      <c r="D11" s="262" t="s">
        <v>50</v>
      </c>
      <c r="E11" s="262" t="s">
        <v>51</v>
      </c>
    </row>
    <row r="12" spans="1:11" ht="35.25" customHeight="1" thickBot="1" x14ac:dyDescent="0.3">
      <c r="A12" s="519"/>
      <c r="B12" s="520"/>
      <c r="C12" s="521"/>
      <c r="D12" s="270" t="s">
        <v>7</v>
      </c>
      <c r="E12" s="271" t="s">
        <v>7</v>
      </c>
    </row>
    <row r="13" spans="1:11" ht="16.5" x14ac:dyDescent="0.25">
      <c r="A13" s="527" t="s">
        <v>52</v>
      </c>
      <c r="B13" s="528"/>
      <c r="C13" s="531" t="s">
        <v>22</v>
      </c>
      <c r="D13" s="532"/>
      <c r="E13" s="533"/>
    </row>
    <row r="14" spans="1:11" ht="39" customHeight="1" x14ac:dyDescent="0.25">
      <c r="A14" s="529"/>
      <c r="B14" s="530"/>
      <c r="C14" s="534" t="s">
        <v>472</v>
      </c>
      <c r="D14" s="535"/>
      <c r="E14" s="536"/>
    </row>
    <row r="15" spans="1:11" ht="16.5" x14ac:dyDescent="0.25">
      <c r="A15" s="537">
        <v>1047</v>
      </c>
      <c r="B15" s="469" t="s">
        <v>470</v>
      </c>
      <c r="C15" s="531" t="s">
        <v>56</v>
      </c>
      <c r="D15" s="532"/>
      <c r="E15" s="533"/>
    </row>
    <row r="16" spans="1:11" ht="42" customHeight="1" thickBot="1" x14ac:dyDescent="0.3">
      <c r="A16" s="537"/>
      <c r="B16" s="469"/>
      <c r="C16" s="538" t="s">
        <v>487</v>
      </c>
      <c r="D16" s="539"/>
      <c r="E16" s="540"/>
    </row>
    <row r="17" spans="1:7" ht="37.5" customHeight="1" thickBot="1" x14ac:dyDescent="0.3">
      <c r="A17" s="502" t="s">
        <v>98</v>
      </c>
      <c r="B17" s="503"/>
      <c r="C17" s="260" t="s">
        <v>488</v>
      </c>
      <c r="D17" s="225">
        <v>6</v>
      </c>
      <c r="E17" s="215"/>
    </row>
    <row r="18" spans="1:7" ht="30.75" customHeight="1" thickBot="1" x14ac:dyDescent="0.3">
      <c r="A18" s="502" t="s">
        <v>100</v>
      </c>
      <c r="B18" s="503"/>
      <c r="C18" s="260"/>
      <c r="D18" s="216" t="s">
        <v>58</v>
      </c>
      <c r="E18" s="87">
        <v>21000</v>
      </c>
    </row>
    <row r="19" spans="1:7" ht="30" customHeight="1" thickBot="1" x14ac:dyDescent="0.3">
      <c r="A19" s="502" t="s">
        <v>101</v>
      </c>
      <c r="B19" s="482"/>
      <c r="C19" s="503"/>
      <c r="D19" s="261"/>
      <c r="E19" s="215"/>
    </row>
    <row r="20" spans="1:7" ht="28.5" customHeight="1" x14ac:dyDescent="0.25">
      <c r="A20" s="504" t="s">
        <v>102</v>
      </c>
      <c r="B20" s="505"/>
      <c r="C20" s="505"/>
      <c r="D20" s="505"/>
      <c r="E20" s="506"/>
      <c r="G20" s="269"/>
    </row>
    <row r="21" spans="1:7" ht="33" customHeight="1" thickBot="1" x14ac:dyDescent="0.3">
      <c r="A21" s="484" t="s">
        <v>276</v>
      </c>
      <c r="B21" s="485"/>
      <c r="C21" s="485"/>
      <c r="D21" s="485"/>
      <c r="E21" s="486"/>
    </row>
    <row r="22" spans="1:7" ht="26.25" customHeight="1" x14ac:dyDescent="0.25">
      <c r="A22" s="524" t="s">
        <v>64</v>
      </c>
      <c r="B22" s="525"/>
      <c r="C22" s="525"/>
      <c r="D22" s="525"/>
      <c r="E22" s="526"/>
    </row>
    <row r="23" spans="1:7" ht="41.25" customHeight="1" thickBot="1" x14ac:dyDescent="0.35">
      <c r="A23" s="511" t="s">
        <v>459</v>
      </c>
      <c r="B23" s="512"/>
      <c r="C23" s="512"/>
      <c r="D23" s="512"/>
      <c r="E23" s="513"/>
    </row>
    <row r="24" spans="1:7" ht="29.25" customHeight="1" x14ac:dyDescent="0.25">
      <c r="A24" s="514" t="s">
        <v>65</v>
      </c>
      <c r="B24" s="514"/>
      <c r="C24" s="514"/>
      <c r="D24" s="514"/>
      <c r="E24" s="514"/>
    </row>
    <row r="25" spans="1:7" ht="29.25" customHeight="1" thickBot="1" x14ac:dyDescent="0.35">
      <c r="A25" s="511" t="s">
        <v>460</v>
      </c>
      <c r="B25" s="512"/>
      <c r="C25" s="512"/>
      <c r="D25" s="512"/>
      <c r="E25" s="513"/>
    </row>
  </sheetData>
  <mergeCells count="24">
    <mergeCell ref="A23:E23"/>
    <mergeCell ref="A24:E24"/>
    <mergeCell ref="A25:E25"/>
    <mergeCell ref="A8:E8"/>
    <mergeCell ref="A10:C12"/>
    <mergeCell ref="D10:E10"/>
    <mergeCell ref="A22:E22"/>
    <mergeCell ref="A13:B14"/>
    <mergeCell ref="C13:E13"/>
    <mergeCell ref="C14:E14"/>
    <mergeCell ref="A15:A16"/>
    <mergeCell ref="B15:B16"/>
    <mergeCell ref="C15:E15"/>
    <mergeCell ref="C16:E16"/>
    <mergeCell ref="A17:B17"/>
    <mergeCell ref="A18:B18"/>
    <mergeCell ref="A19:C19"/>
    <mergeCell ref="A20:E20"/>
    <mergeCell ref="A21:E21"/>
    <mergeCell ref="A1:E1"/>
    <mergeCell ref="A2:E2"/>
    <mergeCell ref="A3:E3"/>
    <mergeCell ref="A4:E4"/>
    <mergeCell ref="A6:E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opLeftCell="A100" workbookViewId="0">
      <selection activeCell="D95" sqref="D95"/>
    </sheetView>
  </sheetViews>
  <sheetFormatPr defaultRowHeight="16.5" x14ac:dyDescent="0.25"/>
  <cols>
    <col min="1" max="1" width="13.140625" style="36" customWidth="1"/>
    <col min="2" max="2" width="16.140625" style="36" customWidth="1"/>
    <col min="3" max="3" width="26.85546875" style="36" customWidth="1"/>
    <col min="4" max="4" width="17.42578125" style="36" customWidth="1"/>
    <col min="5" max="5" width="15.140625" style="36" customWidth="1"/>
    <col min="6" max="6" width="19.140625" style="36" customWidth="1"/>
    <col min="7" max="7" width="10.7109375" style="36" bestFit="1" customWidth="1"/>
    <col min="8" max="8" width="10.42578125" style="36" bestFit="1" customWidth="1"/>
    <col min="9" max="9" width="10.140625" style="36" bestFit="1" customWidth="1"/>
    <col min="10" max="10" width="9.140625" style="36"/>
    <col min="11" max="11" width="11.7109375" style="36" bestFit="1" customWidth="1"/>
    <col min="12" max="16384" width="9.140625" style="36"/>
  </cols>
  <sheetData>
    <row r="1" spans="1:9" ht="15" customHeight="1" x14ac:dyDescent="0.25">
      <c r="A1" s="541" t="s">
        <v>140</v>
      </c>
      <c r="B1" s="541"/>
      <c r="C1" s="541"/>
      <c r="D1" s="541"/>
      <c r="E1" s="541"/>
      <c r="F1" s="541"/>
      <c r="G1" s="541"/>
      <c r="H1" s="541"/>
      <c r="I1" s="541"/>
    </row>
    <row r="2" spans="1:9" x14ac:dyDescent="0.25">
      <c r="A2" s="82"/>
      <c r="B2" s="82"/>
      <c r="C2" s="82"/>
      <c r="D2" s="82"/>
      <c r="E2" s="82"/>
      <c r="F2" s="82"/>
      <c r="G2" s="82"/>
      <c r="H2" s="82"/>
      <c r="I2" s="82"/>
    </row>
    <row r="3" spans="1:9" ht="45" customHeight="1" x14ac:dyDescent="0.25">
      <c r="A3" s="367" t="s">
        <v>141</v>
      </c>
      <c r="B3" s="367"/>
      <c r="C3" s="367"/>
      <c r="D3" s="367"/>
      <c r="E3" s="367"/>
      <c r="F3" s="367"/>
      <c r="G3" s="367"/>
      <c r="H3" s="367"/>
      <c r="I3" s="367"/>
    </row>
    <row r="6" spans="1:9" s="17" customFormat="1" x14ac:dyDescent="0.25">
      <c r="A6" s="364" t="s">
        <v>47</v>
      </c>
      <c r="B6" s="364"/>
      <c r="C6" s="364"/>
      <c r="D6" s="364"/>
      <c r="E6" s="364"/>
      <c r="F6" s="364"/>
      <c r="G6" s="364"/>
      <c r="H6" s="364"/>
      <c r="I6" s="364"/>
    </row>
    <row r="8" spans="1:9" s="17" customFormat="1" x14ac:dyDescent="0.25">
      <c r="A8" s="364" t="s">
        <v>94</v>
      </c>
      <c r="B8" s="364"/>
      <c r="C8" s="364"/>
      <c r="D8" s="364"/>
      <c r="E8" s="364"/>
      <c r="F8" s="364"/>
      <c r="G8" s="364"/>
      <c r="H8" s="364"/>
      <c r="I8" s="364"/>
    </row>
    <row r="9" spans="1:9" s="17" customFormat="1" x14ac:dyDescent="0.25"/>
    <row r="10" spans="1:9" s="17" customFormat="1" x14ac:dyDescent="0.25">
      <c r="A10" s="414" t="s">
        <v>49</v>
      </c>
      <c r="B10" s="414"/>
      <c r="C10" s="414"/>
      <c r="D10" s="410" t="s">
        <v>25</v>
      </c>
      <c r="E10" s="410"/>
      <c r="F10" s="410"/>
      <c r="G10" s="410"/>
      <c r="H10" s="410"/>
      <c r="I10" s="410"/>
    </row>
    <row r="11" spans="1:9" s="17" customFormat="1" x14ac:dyDescent="0.25">
      <c r="A11" s="414"/>
      <c r="B11" s="414"/>
      <c r="C11" s="414"/>
      <c r="D11" s="362" t="s">
        <v>50</v>
      </c>
      <c r="E11" s="363"/>
      <c r="F11" s="296"/>
      <c r="G11" s="362" t="s">
        <v>51</v>
      </c>
      <c r="H11" s="363"/>
      <c r="I11" s="296"/>
    </row>
    <row r="12" spans="1:9" s="17" customFormat="1" ht="33.75" thickBot="1" x14ac:dyDescent="0.3">
      <c r="A12" s="414"/>
      <c r="B12" s="414"/>
      <c r="C12" s="414"/>
      <c r="D12" s="19" t="s">
        <v>15</v>
      </c>
      <c r="E12" s="19" t="s">
        <v>16</v>
      </c>
      <c r="F12" s="37" t="s">
        <v>7</v>
      </c>
      <c r="G12" s="19" t="s">
        <v>15</v>
      </c>
      <c r="H12" s="19" t="s">
        <v>16</v>
      </c>
      <c r="I12" s="38" t="s">
        <v>7</v>
      </c>
    </row>
    <row r="13" spans="1:9" s="17" customFormat="1" x14ac:dyDescent="0.25">
      <c r="A13" s="284" t="s">
        <v>52</v>
      </c>
      <c r="B13" s="285"/>
      <c r="C13" s="288" t="s">
        <v>22</v>
      </c>
      <c r="D13" s="289"/>
      <c r="E13" s="289"/>
      <c r="F13" s="289"/>
      <c r="G13" s="289"/>
      <c r="H13" s="289"/>
      <c r="I13" s="290"/>
    </row>
    <row r="14" spans="1:9" s="17" customFormat="1" x14ac:dyDescent="0.25">
      <c r="A14" s="286"/>
      <c r="B14" s="287"/>
      <c r="C14" s="291" t="s">
        <v>142</v>
      </c>
      <c r="D14" s="292"/>
      <c r="E14" s="292"/>
      <c r="F14" s="292"/>
      <c r="G14" s="292"/>
      <c r="H14" s="292"/>
      <c r="I14" s="293"/>
    </row>
    <row r="15" spans="1:9" s="17" customFormat="1" x14ac:dyDescent="0.25">
      <c r="A15" s="294" t="s">
        <v>95</v>
      </c>
      <c r="B15" s="296" t="s">
        <v>96</v>
      </c>
      <c r="C15" s="314" t="s">
        <v>56</v>
      </c>
      <c r="D15" s="315"/>
      <c r="E15" s="315"/>
      <c r="F15" s="315"/>
      <c r="G15" s="315"/>
      <c r="H15" s="315"/>
      <c r="I15" s="316"/>
    </row>
    <row r="16" spans="1:9" s="17" customFormat="1" ht="17.25" thickBot="1" x14ac:dyDescent="0.3">
      <c r="A16" s="294"/>
      <c r="B16" s="296"/>
      <c r="C16" s="298" t="s">
        <v>97</v>
      </c>
      <c r="D16" s="299"/>
      <c r="E16" s="299"/>
      <c r="F16" s="299"/>
      <c r="G16" s="299"/>
      <c r="H16" s="299"/>
      <c r="I16" s="300"/>
    </row>
    <row r="17" spans="1:9" s="17" customFormat="1" ht="33.75" thickBot="1" x14ac:dyDescent="0.3">
      <c r="A17" s="303" t="s">
        <v>98</v>
      </c>
      <c r="B17" s="304"/>
      <c r="C17" s="65" t="s">
        <v>99</v>
      </c>
      <c r="D17" s="66">
        <v>0</v>
      </c>
      <c r="E17" s="66">
        <v>5</v>
      </c>
      <c r="F17" s="66">
        <v>5</v>
      </c>
      <c r="G17" s="67"/>
      <c r="H17" s="67"/>
      <c r="I17" s="68"/>
    </row>
    <row r="18" spans="1:9" s="17" customFormat="1" ht="17.25" thickBot="1" x14ac:dyDescent="0.3">
      <c r="A18" s="303" t="s">
        <v>100</v>
      </c>
      <c r="B18" s="304"/>
      <c r="C18" s="65"/>
      <c r="D18" s="69" t="s">
        <v>58</v>
      </c>
      <c r="E18" s="69" t="s">
        <v>58</v>
      </c>
      <c r="F18" s="69" t="s">
        <v>58</v>
      </c>
      <c r="G18" s="70" t="e">
        <f>SUM(#REF!,#REF!)</f>
        <v>#REF!</v>
      </c>
      <c r="H18" s="70" t="e">
        <f>SUM(#REF!,#REF!)</f>
        <v>#REF!</v>
      </c>
      <c r="I18" s="70" t="e">
        <f>SUM(#REF!,#REF!)</f>
        <v>#REF!</v>
      </c>
    </row>
    <row r="19" spans="1:9" s="17" customFormat="1" ht="17.25" thickBot="1" x14ac:dyDescent="0.3">
      <c r="A19" s="303" t="s">
        <v>101</v>
      </c>
      <c r="B19" s="460"/>
      <c r="C19" s="304"/>
      <c r="D19" s="71"/>
      <c r="E19" s="71"/>
      <c r="F19" s="69"/>
      <c r="G19" s="72"/>
      <c r="H19" s="72"/>
      <c r="I19" s="68"/>
    </row>
    <row r="20" spans="1:9" s="17" customFormat="1" x14ac:dyDescent="0.25">
      <c r="A20" s="461" t="s">
        <v>102</v>
      </c>
      <c r="B20" s="462"/>
      <c r="C20" s="462"/>
      <c r="D20" s="462"/>
      <c r="E20" s="462"/>
      <c r="F20" s="462"/>
      <c r="G20" s="462"/>
      <c r="H20" s="462"/>
      <c r="I20" s="463"/>
    </row>
    <row r="21" spans="1:9" s="17" customFormat="1" ht="17.25" thickBot="1" x14ac:dyDescent="0.3">
      <c r="A21" s="457" t="s">
        <v>103</v>
      </c>
      <c r="B21" s="458"/>
      <c r="C21" s="458"/>
      <c r="D21" s="458"/>
      <c r="E21" s="458"/>
      <c r="F21" s="458"/>
      <c r="G21" s="458"/>
      <c r="H21" s="458"/>
      <c r="I21" s="459"/>
    </row>
    <row r="22" spans="1:9" s="17" customFormat="1" x14ac:dyDescent="0.25">
      <c r="A22" s="305" t="s">
        <v>64</v>
      </c>
      <c r="B22" s="306"/>
      <c r="C22" s="306"/>
      <c r="D22" s="306"/>
      <c r="E22" s="306"/>
      <c r="F22" s="306"/>
      <c r="G22" s="307"/>
      <c r="H22" s="307"/>
      <c r="I22" s="308"/>
    </row>
    <row r="23" spans="1:9" s="17" customFormat="1" ht="17.25" thickBot="1" x14ac:dyDescent="0.3">
      <c r="A23" s="280" t="s">
        <v>104</v>
      </c>
      <c r="B23" s="281"/>
      <c r="C23" s="281"/>
      <c r="D23" s="281"/>
      <c r="E23" s="281"/>
      <c r="F23" s="281"/>
      <c r="G23" s="282"/>
      <c r="H23" s="282"/>
      <c r="I23" s="283"/>
    </row>
    <row r="24" spans="1:9" s="17" customFormat="1" x14ac:dyDescent="0.25">
      <c r="A24" s="305" t="s">
        <v>65</v>
      </c>
      <c r="B24" s="306"/>
      <c r="C24" s="306"/>
      <c r="D24" s="306"/>
      <c r="E24" s="306"/>
      <c r="F24" s="306"/>
      <c r="G24" s="307"/>
      <c r="H24" s="307"/>
      <c r="I24" s="308"/>
    </row>
    <row r="25" spans="1:9" s="17" customFormat="1" ht="17.25" thickBot="1" x14ac:dyDescent="0.3">
      <c r="A25" s="280" t="s">
        <v>105</v>
      </c>
      <c r="B25" s="281"/>
      <c r="C25" s="281"/>
      <c r="D25" s="281"/>
      <c r="E25" s="281"/>
      <c r="F25" s="281"/>
      <c r="G25" s="282"/>
      <c r="H25" s="282"/>
      <c r="I25" s="283"/>
    </row>
    <row r="27" spans="1:9" x14ac:dyDescent="0.25">
      <c r="A27" s="400" t="s">
        <v>48</v>
      </c>
      <c r="B27" s="400"/>
      <c r="C27" s="400"/>
      <c r="D27" s="400"/>
      <c r="E27" s="400"/>
      <c r="F27" s="400"/>
      <c r="G27" s="400"/>
      <c r="H27" s="400"/>
      <c r="I27" s="400"/>
    </row>
    <row r="28" spans="1:9" ht="17.25" thickBot="1" x14ac:dyDescent="0.3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25">
      <c r="A29" s="401" t="s">
        <v>49</v>
      </c>
      <c r="B29" s="402"/>
      <c r="C29" s="403"/>
      <c r="D29" s="410" t="s">
        <v>25</v>
      </c>
      <c r="E29" s="410"/>
      <c r="F29" s="410"/>
      <c r="G29" s="410"/>
      <c r="H29" s="410"/>
      <c r="I29" s="410"/>
    </row>
    <row r="30" spans="1:9" x14ac:dyDescent="0.25">
      <c r="A30" s="404"/>
      <c r="B30" s="405"/>
      <c r="C30" s="406"/>
      <c r="D30" s="313" t="s">
        <v>50</v>
      </c>
      <c r="E30" s="313"/>
      <c r="F30" s="313"/>
      <c r="G30" s="313" t="s">
        <v>51</v>
      </c>
      <c r="H30" s="313"/>
      <c r="I30" s="313"/>
    </row>
    <row r="31" spans="1:9" ht="33.75" thickBot="1" x14ac:dyDescent="0.3">
      <c r="A31" s="407"/>
      <c r="B31" s="408"/>
      <c r="C31" s="409"/>
      <c r="D31" s="19" t="s">
        <v>15</v>
      </c>
      <c r="E31" s="19" t="s">
        <v>16</v>
      </c>
      <c r="F31" s="20" t="s">
        <v>7</v>
      </c>
      <c r="G31" s="19" t="s">
        <v>15</v>
      </c>
      <c r="H31" s="19" t="s">
        <v>16</v>
      </c>
      <c r="I31" s="21" t="s">
        <v>7</v>
      </c>
    </row>
    <row r="32" spans="1:9" x14ac:dyDescent="0.25">
      <c r="A32" s="317" t="s">
        <v>52</v>
      </c>
      <c r="B32" s="318"/>
      <c r="C32" s="321" t="s">
        <v>22</v>
      </c>
      <c r="D32" s="322"/>
      <c r="E32" s="322"/>
      <c r="F32" s="322"/>
      <c r="G32" s="322"/>
      <c r="H32" s="322"/>
      <c r="I32" s="323"/>
    </row>
    <row r="33" spans="1:9" x14ac:dyDescent="0.25">
      <c r="A33" s="319"/>
      <c r="B33" s="320"/>
      <c r="C33" s="431" t="s">
        <v>53</v>
      </c>
      <c r="D33" s="432"/>
      <c r="E33" s="432"/>
      <c r="F33" s="432"/>
      <c r="G33" s="432"/>
      <c r="H33" s="432"/>
      <c r="I33" s="433"/>
    </row>
    <row r="34" spans="1:9" x14ac:dyDescent="0.25">
      <c r="A34" s="327" t="s">
        <v>54</v>
      </c>
      <c r="B34" s="368" t="s">
        <v>55</v>
      </c>
      <c r="C34" s="22" t="s">
        <v>56</v>
      </c>
      <c r="D34" s="23"/>
      <c r="E34" s="23"/>
      <c r="F34" s="24"/>
      <c r="G34" s="24"/>
      <c r="H34" s="24"/>
      <c r="I34" s="25"/>
    </row>
    <row r="35" spans="1:9" x14ac:dyDescent="0.25">
      <c r="A35" s="327"/>
      <c r="B35" s="368"/>
      <c r="C35" s="369" t="s">
        <v>143</v>
      </c>
      <c r="D35" s="370"/>
      <c r="E35" s="370"/>
      <c r="F35" s="370"/>
      <c r="G35" s="370"/>
      <c r="H35" s="370"/>
      <c r="I35" s="371"/>
    </row>
    <row r="36" spans="1:9" ht="17.25" thickBot="1" x14ac:dyDescent="0.3">
      <c r="A36" s="391" t="s">
        <v>57</v>
      </c>
      <c r="B36" s="392"/>
      <c r="C36" s="26"/>
      <c r="D36" s="27" t="s">
        <v>58</v>
      </c>
      <c r="E36" s="27" t="s">
        <v>58</v>
      </c>
      <c r="F36" s="27" t="s">
        <v>58</v>
      </c>
      <c r="G36" s="28" t="e">
        <f>SUM(#REF!,#REF!)</f>
        <v>#REF!</v>
      </c>
      <c r="H36" s="28" t="e">
        <f>SUM(#REF!,#REF!)</f>
        <v>#REF!</v>
      </c>
      <c r="I36" s="28" t="e">
        <f>SUM(#REF!,#REF!)</f>
        <v>#REF!</v>
      </c>
    </row>
    <row r="37" spans="1:9" x14ac:dyDescent="0.25">
      <c r="A37" s="393"/>
      <c r="B37" s="394"/>
      <c r="C37" s="394"/>
      <c r="D37" s="394"/>
      <c r="E37" s="394"/>
      <c r="F37" s="394"/>
      <c r="G37" s="394"/>
      <c r="H37" s="395"/>
      <c r="I37" s="396"/>
    </row>
    <row r="38" spans="1:9" ht="17.25" thickBot="1" x14ac:dyDescent="0.3">
      <c r="A38" s="397" t="s">
        <v>285</v>
      </c>
      <c r="B38" s="398"/>
      <c r="C38" s="398"/>
      <c r="D38" s="398"/>
      <c r="E38" s="398"/>
      <c r="F38" s="398"/>
      <c r="G38" s="398"/>
      <c r="H38" s="398"/>
      <c r="I38" s="399"/>
    </row>
    <row r="39" spans="1:9" ht="17.25" thickBot="1" x14ac:dyDescent="0.3">
      <c r="A39" s="381" t="s">
        <v>60</v>
      </c>
      <c r="B39" s="382"/>
      <c r="C39" s="382"/>
      <c r="D39" s="382"/>
      <c r="E39" s="382"/>
      <c r="F39" s="382"/>
      <c r="G39" s="382"/>
      <c r="H39" s="382"/>
      <c r="I39" s="383"/>
    </row>
    <row r="40" spans="1:9" ht="81.75" customHeight="1" thickBot="1" x14ac:dyDescent="0.3">
      <c r="A40" s="384" t="s">
        <v>61</v>
      </c>
      <c r="B40" s="385"/>
      <c r="C40" s="386" t="s">
        <v>62</v>
      </c>
      <c r="D40" s="387"/>
      <c r="E40" s="387"/>
      <c r="F40" s="387"/>
      <c r="G40" s="387"/>
      <c r="H40" s="387"/>
      <c r="I40" s="388"/>
    </row>
    <row r="41" spans="1:9" ht="59.25" customHeight="1" thickBot="1" x14ac:dyDescent="0.3">
      <c r="A41" s="389" t="s">
        <v>63</v>
      </c>
      <c r="B41" s="390"/>
      <c r="C41" s="29"/>
      <c r="D41" s="29"/>
      <c r="E41" s="29"/>
      <c r="F41" s="29"/>
      <c r="G41" s="29"/>
      <c r="H41" s="29"/>
      <c r="I41" s="30"/>
    </row>
    <row r="42" spans="1:9" x14ac:dyDescent="0.25">
      <c r="A42" s="376" t="s">
        <v>64</v>
      </c>
      <c r="B42" s="377"/>
      <c r="C42" s="377"/>
      <c r="D42" s="377"/>
      <c r="E42" s="377"/>
      <c r="F42" s="377"/>
      <c r="G42" s="378"/>
      <c r="H42" s="378"/>
      <c r="I42" s="379"/>
    </row>
    <row r="43" spans="1:9" ht="17.25" thickBot="1" x14ac:dyDescent="0.3">
      <c r="A43" s="344" t="s">
        <v>144</v>
      </c>
      <c r="B43" s="345"/>
      <c r="C43" s="345"/>
      <c r="D43" s="345"/>
      <c r="E43" s="345"/>
      <c r="F43" s="345"/>
      <c r="G43" s="346"/>
      <c r="H43" s="346"/>
      <c r="I43" s="347"/>
    </row>
    <row r="44" spans="1:9" x14ac:dyDescent="0.25">
      <c r="A44" s="376" t="s">
        <v>65</v>
      </c>
      <c r="B44" s="377"/>
      <c r="C44" s="377"/>
      <c r="D44" s="377"/>
      <c r="E44" s="377"/>
      <c r="F44" s="377"/>
      <c r="G44" s="378"/>
      <c r="H44" s="378"/>
      <c r="I44" s="379"/>
    </row>
    <row r="45" spans="1:9" ht="17.25" thickBot="1" x14ac:dyDescent="0.3">
      <c r="A45" s="344" t="s">
        <v>84</v>
      </c>
      <c r="B45" s="345"/>
      <c r="C45" s="345"/>
      <c r="D45" s="345"/>
      <c r="E45" s="345"/>
      <c r="F45" s="345"/>
      <c r="G45" s="346"/>
      <c r="H45" s="346"/>
      <c r="I45" s="347"/>
    </row>
    <row r="46" spans="1:9" x14ac:dyDescent="0.3">
      <c r="A46" s="354" t="s">
        <v>114</v>
      </c>
      <c r="B46" s="501"/>
      <c r="C46" s="501"/>
      <c r="D46" s="501"/>
      <c r="E46" s="501"/>
      <c r="F46" s="501"/>
      <c r="G46" s="501"/>
      <c r="H46" s="501"/>
      <c r="I46" s="355"/>
    </row>
    <row r="47" spans="1:9" ht="17.25" thickBot="1" x14ac:dyDescent="0.35">
      <c r="A47" s="356" t="s">
        <v>115</v>
      </c>
      <c r="B47" s="380"/>
      <c r="C47" s="380"/>
      <c r="D47" s="373"/>
      <c r="E47" s="373"/>
      <c r="F47" s="373"/>
      <c r="G47" s="373"/>
      <c r="H47" s="373"/>
      <c r="I47" s="375"/>
    </row>
    <row r="48" spans="1:9" ht="24.75" customHeight="1" x14ac:dyDescent="0.25">
      <c r="A48" s="493" t="s">
        <v>49</v>
      </c>
      <c r="B48" s="494"/>
      <c r="C48" s="494"/>
      <c r="D48" s="410" t="s">
        <v>25</v>
      </c>
      <c r="E48" s="410"/>
      <c r="F48" s="410"/>
      <c r="G48" s="410"/>
      <c r="H48" s="410"/>
      <c r="I48" s="410"/>
    </row>
    <row r="49" spans="1:9" x14ac:dyDescent="0.25">
      <c r="A49" s="495"/>
      <c r="B49" s="496"/>
      <c r="C49" s="496"/>
      <c r="D49" s="500" t="s">
        <v>116</v>
      </c>
      <c r="E49" s="500"/>
      <c r="F49" s="500"/>
      <c r="G49" s="500" t="s">
        <v>117</v>
      </c>
      <c r="H49" s="500"/>
      <c r="I49" s="500"/>
    </row>
    <row r="50" spans="1:9" ht="47.25" customHeight="1" thickBot="1" x14ac:dyDescent="0.3">
      <c r="A50" s="497"/>
      <c r="B50" s="498"/>
      <c r="C50" s="499"/>
      <c r="D50" s="19" t="s">
        <v>15</v>
      </c>
      <c r="E50" s="19" t="s">
        <v>16</v>
      </c>
      <c r="F50" s="19" t="s">
        <v>7</v>
      </c>
      <c r="G50" s="19" t="s">
        <v>15</v>
      </c>
      <c r="H50" s="19" t="s">
        <v>16</v>
      </c>
      <c r="I50" s="19" t="s">
        <v>7</v>
      </c>
    </row>
    <row r="51" spans="1:9" x14ac:dyDescent="0.3">
      <c r="A51" s="417" t="s">
        <v>52</v>
      </c>
      <c r="B51" s="418"/>
      <c r="C51" s="423" t="s">
        <v>22</v>
      </c>
      <c r="D51" s="424"/>
      <c r="E51" s="424"/>
      <c r="F51" s="424"/>
      <c r="G51" s="424"/>
      <c r="H51" s="424"/>
      <c r="I51" s="425"/>
    </row>
    <row r="52" spans="1:9" x14ac:dyDescent="0.3">
      <c r="A52" s="419"/>
      <c r="B52" s="420"/>
      <c r="C52" s="372" t="s">
        <v>72</v>
      </c>
      <c r="D52" s="373"/>
      <c r="E52" s="373"/>
      <c r="F52" s="374"/>
      <c r="G52" s="374"/>
      <c r="H52" s="374"/>
      <c r="I52" s="375"/>
    </row>
    <row r="53" spans="1:9" ht="17.25" thickBot="1" x14ac:dyDescent="0.35">
      <c r="A53" s="421"/>
      <c r="B53" s="422"/>
      <c r="C53" s="328" t="s">
        <v>73</v>
      </c>
      <c r="D53" s="329"/>
      <c r="E53" s="329"/>
      <c r="F53" s="330"/>
      <c r="G53" s="330"/>
      <c r="H53" s="330"/>
      <c r="I53" s="331"/>
    </row>
    <row r="54" spans="1:9" ht="17.25" thickBot="1" x14ac:dyDescent="0.35">
      <c r="A54" s="39" t="s">
        <v>74</v>
      </c>
      <c r="B54" s="40" t="s">
        <v>75</v>
      </c>
      <c r="C54" s="356" t="s">
        <v>168</v>
      </c>
      <c r="D54" s="380"/>
      <c r="E54" s="380"/>
      <c r="F54" s="380"/>
      <c r="G54" s="380"/>
      <c r="H54" s="380"/>
      <c r="I54" s="357"/>
    </row>
    <row r="55" spans="1:9" ht="66.75" thickBot="1" x14ac:dyDescent="0.35">
      <c r="A55" s="354" t="s">
        <v>76</v>
      </c>
      <c r="B55" s="355"/>
      <c r="C55" s="41" t="s">
        <v>77</v>
      </c>
      <c r="D55" s="46">
        <v>0</v>
      </c>
      <c r="E55" s="46">
        <v>14</v>
      </c>
      <c r="F55" s="46">
        <v>14</v>
      </c>
      <c r="G55" s="40"/>
      <c r="H55" s="40"/>
      <c r="I55" s="40"/>
    </row>
    <row r="56" spans="1:9" ht="50.25" thickBot="1" x14ac:dyDescent="0.35">
      <c r="A56" s="356"/>
      <c r="B56" s="357"/>
      <c r="C56" s="41" t="s">
        <v>78</v>
      </c>
      <c r="D56" s="46"/>
      <c r="E56" s="46">
        <v>10695</v>
      </c>
      <c r="F56" s="46">
        <v>10695</v>
      </c>
      <c r="G56" s="40"/>
      <c r="H56" s="40"/>
      <c r="I56" s="40"/>
    </row>
    <row r="57" spans="1:9" ht="17.25" thickBot="1" x14ac:dyDescent="0.35">
      <c r="A57" s="339" t="s">
        <v>79</v>
      </c>
      <c r="B57" s="340"/>
      <c r="C57" s="41"/>
      <c r="D57" s="41"/>
      <c r="E57" s="41"/>
      <c r="F57" s="40"/>
      <c r="G57" s="40"/>
      <c r="H57" s="40"/>
      <c r="I57" s="40"/>
    </row>
    <row r="58" spans="1:9" ht="52.5" customHeight="1" thickBot="1" x14ac:dyDescent="0.35">
      <c r="A58" s="339" t="s">
        <v>80</v>
      </c>
      <c r="B58" s="358"/>
      <c r="C58" s="340"/>
      <c r="D58" s="41"/>
      <c r="E58" s="41"/>
      <c r="F58" s="40"/>
      <c r="G58" s="43" t="e">
        <f>SUM(#REF!)</f>
        <v>#REF!</v>
      </c>
      <c r="H58" s="43" t="e">
        <f>SUM(#REF!)</f>
        <v>#REF!</v>
      </c>
      <c r="I58" s="43" t="e">
        <f>SUM(#REF!)</f>
        <v>#REF!</v>
      </c>
    </row>
    <row r="59" spans="1:9" ht="36" customHeight="1" thickBot="1" x14ac:dyDescent="0.35">
      <c r="A59" s="339" t="s">
        <v>81</v>
      </c>
      <c r="B59" s="340"/>
      <c r="C59" s="44" t="e">
        <f>I58</f>
        <v>#REF!</v>
      </c>
      <c r="D59" s="45"/>
      <c r="E59" s="45"/>
      <c r="F59" s="40"/>
      <c r="G59" s="40"/>
      <c r="H59" s="40"/>
      <c r="I59" s="40"/>
    </row>
    <row r="60" spans="1:9" ht="87" customHeight="1" thickBot="1" x14ac:dyDescent="0.35">
      <c r="A60" s="339" t="s">
        <v>82</v>
      </c>
      <c r="B60" s="340"/>
      <c r="C60" s="41"/>
      <c r="D60" s="41"/>
      <c r="E60" s="41"/>
      <c r="F60" s="40"/>
      <c r="G60" s="40"/>
      <c r="H60" s="40"/>
      <c r="I60" s="40"/>
    </row>
    <row r="61" spans="1:9" ht="17.25" thickBot="1" x14ac:dyDescent="0.35">
      <c r="A61" s="341" t="s">
        <v>64</v>
      </c>
      <c r="B61" s="342"/>
      <c r="C61" s="342"/>
      <c r="D61" s="342"/>
      <c r="E61" s="342"/>
      <c r="F61" s="342"/>
      <c r="G61" s="342"/>
      <c r="H61" s="342"/>
      <c r="I61" s="343"/>
    </row>
    <row r="62" spans="1:9" ht="17.25" thickBot="1" x14ac:dyDescent="0.35">
      <c r="A62" s="339" t="s">
        <v>145</v>
      </c>
      <c r="B62" s="358"/>
      <c r="C62" s="358"/>
      <c r="D62" s="358"/>
      <c r="E62" s="358"/>
      <c r="F62" s="358"/>
      <c r="G62" s="358"/>
      <c r="H62" s="358"/>
      <c r="I62" s="340"/>
    </row>
    <row r="63" spans="1:9" ht="17.25" thickBot="1" x14ac:dyDescent="0.35">
      <c r="A63" s="341" t="s">
        <v>65</v>
      </c>
      <c r="B63" s="342"/>
      <c r="C63" s="342"/>
      <c r="D63" s="342"/>
      <c r="E63" s="342"/>
      <c r="F63" s="342"/>
      <c r="G63" s="342"/>
      <c r="H63" s="342"/>
      <c r="I63" s="343"/>
    </row>
    <row r="64" spans="1:9" ht="24.75" customHeight="1" thickBot="1" x14ac:dyDescent="0.35">
      <c r="A64" s="339" t="s">
        <v>83</v>
      </c>
      <c r="B64" s="358"/>
      <c r="C64" s="358"/>
      <c r="D64" s="358"/>
      <c r="E64" s="358"/>
      <c r="F64" s="358"/>
      <c r="G64" s="358"/>
      <c r="H64" s="358"/>
      <c r="I64" s="340"/>
    </row>
    <row r="65" spans="1:9" x14ac:dyDescent="0.3">
      <c r="A65" s="419"/>
      <c r="B65" s="420"/>
      <c r="C65" s="372" t="s">
        <v>121</v>
      </c>
      <c r="D65" s="373"/>
      <c r="E65" s="373"/>
      <c r="F65" s="374"/>
      <c r="G65" s="374"/>
      <c r="H65" s="374"/>
      <c r="I65" s="375"/>
    </row>
    <row r="66" spans="1:9" ht="17.25" thickBot="1" x14ac:dyDescent="0.35">
      <c r="A66" s="421"/>
      <c r="B66" s="422"/>
      <c r="C66" s="328" t="s">
        <v>73</v>
      </c>
      <c r="D66" s="329"/>
      <c r="E66" s="329"/>
      <c r="F66" s="330"/>
      <c r="G66" s="330"/>
      <c r="H66" s="330"/>
      <c r="I66" s="331"/>
    </row>
    <row r="67" spans="1:9" ht="17.25" thickBot="1" x14ac:dyDescent="0.35">
      <c r="A67" s="39" t="s">
        <v>111</v>
      </c>
      <c r="B67" s="40" t="s">
        <v>75</v>
      </c>
      <c r="C67" s="356" t="s">
        <v>121</v>
      </c>
      <c r="D67" s="380"/>
      <c r="E67" s="380"/>
      <c r="F67" s="380"/>
      <c r="G67" s="380"/>
      <c r="H67" s="380"/>
      <c r="I67" s="357"/>
    </row>
    <row r="68" spans="1:9" ht="33.75" thickBot="1" x14ac:dyDescent="0.35">
      <c r="A68" s="339" t="s">
        <v>76</v>
      </c>
      <c r="B68" s="340"/>
      <c r="C68" s="41" t="s">
        <v>122</v>
      </c>
      <c r="D68" s="40">
        <v>3</v>
      </c>
      <c r="E68" s="40">
        <v>7</v>
      </c>
      <c r="F68" s="40">
        <v>12.2</v>
      </c>
      <c r="G68" s="40"/>
      <c r="H68" s="40"/>
      <c r="I68" s="40"/>
    </row>
    <row r="69" spans="1:9" ht="17.25" thickBot="1" x14ac:dyDescent="0.35">
      <c r="A69" s="339" t="s">
        <v>79</v>
      </c>
      <c r="B69" s="340"/>
      <c r="C69" s="41"/>
      <c r="D69" s="41"/>
      <c r="E69" s="41"/>
      <c r="F69" s="40"/>
      <c r="G69" s="40"/>
      <c r="H69" s="40"/>
      <c r="I69" s="40"/>
    </row>
    <row r="70" spans="1:9" ht="54.75" customHeight="1" thickBot="1" x14ac:dyDescent="0.35">
      <c r="A70" s="339" t="s">
        <v>80</v>
      </c>
      <c r="B70" s="358"/>
      <c r="C70" s="340"/>
      <c r="D70" s="41"/>
      <c r="E70" s="41"/>
      <c r="F70" s="40"/>
      <c r="G70" s="43" t="e">
        <f>SUM(#REF!)</f>
        <v>#REF!</v>
      </c>
      <c r="H70" s="43" t="e">
        <f>SUM(#REF!)</f>
        <v>#REF!</v>
      </c>
      <c r="I70" s="43" t="e">
        <f>SUM(#REF!)</f>
        <v>#REF!</v>
      </c>
    </row>
    <row r="71" spans="1:9" ht="48.75" customHeight="1" thickBot="1" x14ac:dyDescent="0.35">
      <c r="A71" s="339" t="s">
        <v>81</v>
      </c>
      <c r="B71" s="340"/>
      <c r="C71" s="44" t="e">
        <f>I70</f>
        <v>#REF!</v>
      </c>
      <c r="D71" s="44"/>
      <c r="E71" s="44"/>
      <c r="F71" s="40"/>
      <c r="G71" s="40"/>
      <c r="H71" s="40"/>
      <c r="I71" s="40"/>
    </row>
    <row r="72" spans="1:9" ht="103.5" customHeight="1" thickBot="1" x14ac:dyDescent="0.35">
      <c r="A72" s="339" t="s">
        <v>82</v>
      </c>
      <c r="B72" s="340"/>
      <c r="C72" s="41"/>
      <c r="D72" s="41"/>
      <c r="E72" s="41"/>
      <c r="F72" s="40"/>
      <c r="G72" s="40"/>
      <c r="H72" s="40"/>
      <c r="I72" s="40"/>
    </row>
    <row r="73" spans="1:9" x14ac:dyDescent="0.3">
      <c r="A73" s="428" t="s">
        <v>64</v>
      </c>
      <c r="B73" s="429"/>
      <c r="C73" s="429"/>
      <c r="D73" s="429"/>
      <c r="E73" s="429"/>
      <c r="F73" s="429"/>
      <c r="G73" s="429"/>
      <c r="H73" s="429"/>
      <c r="I73" s="430"/>
    </row>
    <row r="74" spans="1:9" ht="17.25" thickBot="1" x14ac:dyDescent="0.35">
      <c r="A74" s="356" t="s">
        <v>146</v>
      </c>
      <c r="B74" s="380"/>
      <c r="C74" s="380"/>
      <c r="D74" s="380"/>
      <c r="E74" s="380"/>
      <c r="F74" s="380"/>
      <c r="G74" s="380"/>
      <c r="H74" s="380"/>
      <c r="I74" s="357"/>
    </row>
    <row r="75" spans="1:9" x14ac:dyDescent="0.3">
      <c r="A75" s="428" t="s">
        <v>65</v>
      </c>
      <c r="B75" s="429"/>
      <c r="C75" s="429"/>
      <c r="D75" s="429"/>
      <c r="E75" s="429"/>
      <c r="F75" s="429"/>
      <c r="G75" s="429"/>
      <c r="H75" s="429"/>
      <c r="I75" s="430"/>
    </row>
    <row r="76" spans="1:9" ht="17.25" thickBot="1" x14ac:dyDescent="0.35">
      <c r="A76" s="356" t="s">
        <v>83</v>
      </c>
      <c r="B76" s="380"/>
      <c r="C76" s="380"/>
      <c r="D76" s="380"/>
      <c r="E76" s="380"/>
      <c r="F76" s="380"/>
      <c r="G76" s="380"/>
      <c r="H76" s="380"/>
      <c r="I76" s="357"/>
    </row>
    <row r="77" spans="1:9" x14ac:dyDescent="0.25">
      <c r="A77" s="317" t="s">
        <v>52</v>
      </c>
      <c r="B77" s="318"/>
      <c r="C77" s="321" t="s">
        <v>22</v>
      </c>
      <c r="D77" s="322"/>
      <c r="E77" s="322"/>
      <c r="F77" s="322"/>
      <c r="G77" s="322"/>
      <c r="H77" s="322"/>
      <c r="I77" s="323"/>
    </row>
    <row r="78" spans="1:9" x14ac:dyDescent="0.25">
      <c r="A78" s="319"/>
      <c r="B78" s="320"/>
      <c r="C78" s="431" t="s">
        <v>123</v>
      </c>
      <c r="D78" s="432"/>
      <c r="E78" s="432"/>
      <c r="F78" s="432"/>
      <c r="G78" s="432"/>
      <c r="H78" s="432"/>
      <c r="I78" s="433"/>
    </row>
    <row r="79" spans="1:9" x14ac:dyDescent="0.25">
      <c r="A79" s="327" t="s">
        <v>110</v>
      </c>
      <c r="B79" s="368" t="s">
        <v>75</v>
      </c>
      <c r="C79" s="451" t="s">
        <v>56</v>
      </c>
      <c r="D79" s="452"/>
      <c r="E79" s="452"/>
      <c r="F79" s="452"/>
      <c r="G79" s="452"/>
      <c r="H79" s="452"/>
      <c r="I79" s="453"/>
    </row>
    <row r="80" spans="1:9" ht="17.25" thickBot="1" x14ac:dyDescent="0.3">
      <c r="A80" s="427"/>
      <c r="B80" s="426"/>
      <c r="C80" s="454" t="s">
        <v>124</v>
      </c>
      <c r="D80" s="455"/>
      <c r="E80" s="455"/>
      <c r="F80" s="455"/>
      <c r="G80" s="455"/>
      <c r="H80" s="455"/>
      <c r="I80" s="456"/>
    </row>
    <row r="81" spans="1:9" ht="33" x14ac:dyDescent="0.25">
      <c r="A81" s="348" t="s">
        <v>76</v>
      </c>
      <c r="B81" s="349"/>
      <c r="C81" s="47" t="s">
        <v>125</v>
      </c>
      <c r="D81" s="78">
        <v>3</v>
      </c>
      <c r="E81" s="78">
        <v>3</v>
      </c>
      <c r="F81" s="78">
        <v>3</v>
      </c>
      <c r="G81" s="79"/>
      <c r="H81" s="79"/>
      <c r="I81" s="50"/>
    </row>
    <row r="82" spans="1:9" ht="17.25" thickBot="1" x14ac:dyDescent="0.3">
      <c r="A82" s="350" t="s">
        <v>79</v>
      </c>
      <c r="B82" s="351"/>
      <c r="C82" s="51"/>
      <c r="D82" s="51"/>
      <c r="E82" s="51"/>
      <c r="F82" s="52"/>
      <c r="G82" s="53"/>
      <c r="H82" s="53"/>
      <c r="I82" s="54"/>
    </row>
    <row r="83" spans="1:9" ht="63.75" customHeight="1" thickBot="1" x14ac:dyDescent="0.3">
      <c r="A83" s="352" t="s">
        <v>91</v>
      </c>
      <c r="B83" s="353"/>
      <c r="C83" s="353"/>
      <c r="D83" s="55"/>
      <c r="E83" s="55"/>
      <c r="F83" s="56"/>
      <c r="G83" s="80" t="e">
        <f>SUM(#REF!,#REF!)</f>
        <v>#REF!</v>
      </c>
      <c r="H83" s="80" t="e">
        <f>SUM(#REF!,#REF!)</f>
        <v>#REF!</v>
      </c>
      <c r="I83" s="80" t="e">
        <f>SUM(#REF!,#REF!)</f>
        <v>#REF!</v>
      </c>
    </row>
    <row r="84" spans="1:9" ht="39" customHeight="1" thickBot="1" x14ac:dyDescent="0.3">
      <c r="A84" s="445" t="s">
        <v>92</v>
      </c>
      <c r="B84" s="446"/>
      <c r="C84" s="81" t="e">
        <f>I83</f>
        <v>#REF!</v>
      </c>
      <c r="D84" s="81"/>
      <c r="E84" s="81"/>
      <c r="F84" s="56"/>
      <c r="G84" s="59"/>
      <c r="H84" s="59"/>
      <c r="I84" s="60"/>
    </row>
    <row r="85" spans="1:9" ht="89.25" customHeight="1" thickBot="1" x14ac:dyDescent="0.3">
      <c r="A85" s="445" t="s">
        <v>93</v>
      </c>
      <c r="B85" s="446"/>
      <c r="C85" s="61"/>
      <c r="D85" s="61"/>
      <c r="E85" s="61"/>
      <c r="F85" s="56"/>
      <c r="G85" s="59"/>
      <c r="H85" s="59"/>
      <c r="I85" s="60"/>
    </row>
    <row r="86" spans="1:9" x14ac:dyDescent="0.25">
      <c r="A86" s="376" t="s">
        <v>64</v>
      </c>
      <c r="B86" s="377"/>
      <c r="C86" s="377"/>
      <c r="D86" s="377"/>
      <c r="E86" s="377"/>
      <c r="F86" s="377"/>
      <c r="G86" s="378"/>
      <c r="H86" s="378"/>
      <c r="I86" s="379"/>
    </row>
    <row r="87" spans="1:9" ht="17.25" thickBot="1" x14ac:dyDescent="0.3">
      <c r="A87" s="344" t="s">
        <v>126</v>
      </c>
      <c r="B87" s="345"/>
      <c r="C87" s="345"/>
      <c r="D87" s="345"/>
      <c r="E87" s="345"/>
      <c r="F87" s="345"/>
      <c r="G87" s="346"/>
      <c r="H87" s="346"/>
      <c r="I87" s="347"/>
    </row>
    <row r="88" spans="1:9" x14ac:dyDescent="0.25">
      <c r="A88" s="376" t="s">
        <v>65</v>
      </c>
      <c r="B88" s="377"/>
      <c r="C88" s="377"/>
      <c r="D88" s="377"/>
      <c r="E88" s="377"/>
      <c r="F88" s="377"/>
      <c r="G88" s="378"/>
      <c r="H88" s="378"/>
      <c r="I88" s="379"/>
    </row>
    <row r="89" spans="1:9" ht="17.25" thickBot="1" x14ac:dyDescent="0.3">
      <c r="A89" s="344" t="s">
        <v>83</v>
      </c>
      <c r="B89" s="345"/>
      <c r="C89" s="345"/>
      <c r="D89" s="345"/>
      <c r="E89" s="345"/>
      <c r="F89" s="345"/>
      <c r="G89" s="346"/>
      <c r="H89" s="346"/>
      <c r="I89" s="347"/>
    </row>
    <row r="90" spans="1:9" x14ac:dyDescent="0.25">
      <c r="A90" s="284" t="s">
        <v>52</v>
      </c>
      <c r="B90" s="285"/>
      <c r="C90" s="314" t="s">
        <v>22</v>
      </c>
      <c r="D90" s="315"/>
      <c r="E90" s="315"/>
      <c r="F90" s="315"/>
      <c r="G90" s="315"/>
      <c r="H90" s="315"/>
      <c r="I90" s="316"/>
    </row>
    <row r="91" spans="1:9" x14ac:dyDescent="0.3">
      <c r="A91" s="286"/>
      <c r="B91" s="287"/>
      <c r="C91" s="447" t="s">
        <v>286</v>
      </c>
      <c r="D91" s="448"/>
      <c r="E91" s="448"/>
      <c r="F91" s="449"/>
      <c r="G91" s="449"/>
      <c r="H91" s="449"/>
      <c r="I91" s="450"/>
    </row>
    <row r="92" spans="1:9" x14ac:dyDescent="0.25">
      <c r="A92" s="294" t="s">
        <v>151</v>
      </c>
      <c r="B92" s="296" t="s">
        <v>96</v>
      </c>
      <c r="C92" s="314" t="s">
        <v>56</v>
      </c>
      <c r="D92" s="315"/>
      <c r="E92" s="315"/>
      <c r="F92" s="315"/>
      <c r="G92" s="315"/>
      <c r="H92" s="315"/>
      <c r="I92" s="316"/>
    </row>
    <row r="93" spans="1:9" ht="33.75" customHeight="1" thickBot="1" x14ac:dyDescent="0.3">
      <c r="A93" s="294"/>
      <c r="B93" s="296"/>
      <c r="C93" s="298" t="s">
        <v>287</v>
      </c>
      <c r="D93" s="299"/>
      <c r="E93" s="299"/>
      <c r="F93" s="299"/>
      <c r="G93" s="299"/>
      <c r="H93" s="299"/>
      <c r="I93" s="300"/>
    </row>
    <row r="94" spans="1:9" ht="50.25" customHeight="1" thickBot="1" x14ac:dyDescent="0.3">
      <c r="A94" s="303" t="s">
        <v>98</v>
      </c>
      <c r="B94" s="304"/>
      <c r="C94" s="65" t="s">
        <v>99</v>
      </c>
      <c r="D94" s="67">
        <v>0</v>
      </c>
      <c r="E94" s="67">
        <v>3</v>
      </c>
      <c r="F94" s="66">
        <v>3</v>
      </c>
      <c r="G94" s="72"/>
      <c r="H94" s="72"/>
      <c r="I94" s="68"/>
    </row>
    <row r="95" spans="1:9" ht="17.25" thickBot="1" x14ac:dyDescent="0.3">
      <c r="A95" s="303" t="s">
        <v>100</v>
      </c>
      <c r="B95" s="304"/>
      <c r="C95" s="65"/>
      <c r="D95" s="69" t="s">
        <v>58</v>
      </c>
      <c r="E95" s="69" t="s">
        <v>58</v>
      </c>
      <c r="F95" s="69" t="s">
        <v>58</v>
      </c>
      <c r="G95" s="182" t="e">
        <f>SUM(#REF!)</f>
        <v>#REF!</v>
      </c>
      <c r="H95" s="182" t="e">
        <f>SUM(#REF!)</f>
        <v>#REF!</v>
      </c>
      <c r="I95" s="182" t="e">
        <f>SUM(#REF!)</f>
        <v>#REF!</v>
      </c>
    </row>
    <row r="96" spans="1:9" ht="17.25" thickBot="1" x14ac:dyDescent="0.3">
      <c r="A96" s="303" t="s">
        <v>101</v>
      </c>
      <c r="B96" s="460"/>
      <c r="C96" s="304"/>
      <c r="D96" s="71"/>
      <c r="E96" s="71"/>
      <c r="F96" s="69"/>
      <c r="G96" s="72"/>
      <c r="H96" s="72"/>
      <c r="I96" s="68"/>
    </row>
    <row r="97" spans="1:9" x14ac:dyDescent="0.25">
      <c r="A97" s="461" t="s">
        <v>102</v>
      </c>
      <c r="B97" s="462"/>
      <c r="C97" s="462"/>
      <c r="D97" s="462"/>
      <c r="E97" s="462"/>
      <c r="F97" s="462"/>
      <c r="G97" s="462"/>
      <c r="H97" s="462"/>
      <c r="I97" s="463"/>
    </row>
    <row r="98" spans="1:9" ht="17.25" thickBot="1" x14ac:dyDescent="0.3">
      <c r="A98" s="457" t="s">
        <v>211</v>
      </c>
      <c r="B98" s="458"/>
      <c r="C98" s="458"/>
      <c r="D98" s="458"/>
      <c r="E98" s="458"/>
      <c r="F98" s="458"/>
      <c r="G98" s="458"/>
      <c r="H98" s="458"/>
      <c r="I98" s="459"/>
    </row>
    <row r="99" spans="1:9" x14ac:dyDescent="0.25">
      <c r="A99" s="305" t="s">
        <v>64</v>
      </c>
      <c r="B99" s="306"/>
      <c r="C99" s="306"/>
      <c r="D99" s="306"/>
      <c r="E99" s="306"/>
      <c r="F99" s="306"/>
      <c r="G99" s="307"/>
      <c r="H99" s="307"/>
      <c r="I99" s="308"/>
    </row>
    <row r="100" spans="1:9" ht="15" customHeight="1" thickBot="1" x14ac:dyDescent="0.3">
      <c r="A100" s="280" t="s">
        <v>104</v>
      </c>
      <c r="B100" s="281"/>
      <c r="C100" s="281"/>
      <c r="D100" s="281"/>
      <c r="E100" s="281"/>
      <c r="F100" s="281"/>
      <c r="G100" s="282"/>
      <c r="H100" s="282"/>
      <c r="I100" s="283"/>
    </row>
    <row r="101" spans="1:9" x14ac:dyDescent="0.25">
      <c r="A101" s="305" t="s">
        <v>65</v>
      </c>
      <c r="B101" s="306"/>
      <c r="C101" s="306"/>
      <c r="D101" s="306"/>
      <c r="E101" s="306"/>
      <c r="F101" s="306"/>
      <c r="G101" s="307"/>
      <c r="H101" s="307"/>
      <c r="I101" s="308"/>
    </row>
    <row r="102" spans="1:9" ht="33.75" customHeight="1" thickBot="1" x14ac:dyDescent="0.3">
      <c r="A102" s="280" t="s">
        <v>105</v>
      </c>
      <c r="B102" s="281"/>
      <c r="C102" s="281"/>
      <c r="D102" s="281"/>
      <c r="E102" s="281"/>
      <c r="F102" s="281"/>
      <c r="G102" s="282"/>
      <c r="H102" s="282"/>
      <c r="I102" s="283"/>
    </row>
    <row r="103" spans="1:9" customFormat="1" x14ac:dyDescent="0.25">
      <c r="A103" s="317" t="s">
        <v>52</v>
      </c>
      <c r="B103" s="318"/>
      <c r="C103" s="321" t="s">
        <v>22</v>
      </c>
      <c r="D103" s="322"/>
      <c r="E103" s="322"/>
      <c r="F103" s="322"/>
      <c r="G103" s="322"/>
      <c r="H103" s="322"/>
      <c r="I103" s="323"/>
    </row>
    <row r="104" spans="1:9" customFormat="1" x14ac:dyDescent="0.25">
      <c r="A104" s="319"/>
      <c r="B104" s="320"/>
      <c r="C104" s="431" t="s">
        <v>86</v>
      </c>
      <c r="D104" s="432"/>
      <c r="E104" s="432"/>
      <c r="F104" s="432"/>
      <c r="G104" s="432"/>
      <c r="H104" s="432"/>
      <c r="I104" s="433"/>
    </row>
    <row r="105" spans="1:9" customFormat="1" x14ac:dyDescent="0.25">
      <c r="A105" s="327" t="s">
        <v>111</v>
      </c>
      <c r="B105" s="368" t="s">
        <v>75</v>
      </c>
      <c r="C105" s="451" t="s">
        <v>56</v>
      </c>
      <c r="D105" s="452"/>
      <c r="E105" s="452"/>
      <c r="F105" s="452"/>
      <c r="G105" s="452"/>
      <c r="H105" s="452"/>
      <c r="I105" s="453"/>
    </row>
    <row r="106" spans="1:9" customFormat="1" ht="33" customHeight="1" thickBot="1" x14ac:dyDescent="0.3">
      <c r="A106" s="427"/>
      <c r="B106" s="426"/>
      <c r="C106" s="454" t="s">
        <v>88</v>
      </c>
      <c r="D106" s="455"/>
      <c r="E106" s="455"/>
      <c r="F106" s="455"/>
      <c r="G106" s="455"/>
      <c r="H106" s="455"/>
      <c r="I106" s="456"/>
    </row>
    <row r="107" spans="1:9" customFormat="1" ht="66" x14ac:dyDescent="0.25">
      <c r="A107" s="348" t="s">
        <v>76</v>
      </c>
      <c r="B107" s="349"/>
      <c r="C107" s="47" t="s">
        <v>89</v>
      </c>
      <c r="D107" s="78">
        <v>36</v>
      </c>
      <c r="E107" s="78">
        <v>36</v>
      </c>
      <c r="F107" s="78">
        <v>36</v>
      </c>
      <c r="G107" s="49"/>
      <c r="H107" s="49"/>
      <c r="I107" s="50"/>
    </row>
    <row r="108" spans="1:9" customFormat="1" ht="83.25" thickBot="1" x14ac:dyDescent="0.3">
      <c r="A108" s="350" t="s">
        <v>79</v>
      </c>
      <c r="B108" s="351"/>
      <c r="C108" s="51" t="s">
        <v>90</v>
      </c>
      <c r="D108" s="51"/>
      <c r="E108" s="51"/>
      <c r="F108" s="52">
        <v>100</v>
      </c>
      <c r="G108" s="53"/>
      <c r="H108" s="53"/>
      <c r="I108" s="54"/>
    </row>
    <row r="109" spans="1:9" customFormat="1" ht="59.25" customHeight="1" thickBot="1" x14ac:dyDescent="0.3">
      <c r="A109" s="352" t="s">
        <v>91</v>
      </c>
      <c r="B109" s="353"/>
      <c r="C109" s="353"/>
      <c r="D109" s="55"/>
      <c r="E109" s="55"/>
      <c r="F109" s="56"/>
      <c r="G109" s="57" t="e">
        <f>#REF!</f>
        <v>#REF!</v>
      </c>
      <c r="H109" s="57" t="e">
        <f>#REF!</f>
        <v>#REF!</v>
      </c>
      <c r="I109" s="57" t="e">
        <f>#REF!</f>
        <v>#REF!</v>
      </c>
    </row>
    <row r="110" spans="1:9" customFormat="1" ht="42.75" customHeight="1" thickBot="1" x14ac:dyDescent="0.3">
      <c r="A110" s="445" t="s">
        <v>92</v>
      </c>
      <c r="B110" s="446"/>
      <c r="C110" s="57" t="e">
        <f>I109</f>
        <v>#REF!</v>
      </c>
      <c r="D110" s="58"/>
      <c r="E110" s="58"/>
      <c r="F110" s="56"/>
      <c r="G110" s="59"/>
      <c r="H110" s="59"/>
      <c r="I110" s="60"/>
    </row>
    <row r="111" spans="1:9" customFormat="1" ht="67.5" customHeight="1" thickBot="1" x14ac:dyDescent="0.3">
      <c r="A111" s="445" t="s">
        <v>93</v>
      </c>
      <c r="B111" s="446"/>
      <c r="C111" s="61"/>
      <c r="D111" s="61"/>
      <c r="E111" s="61"/>
      <c r="F111" s="56"/>
      <c r="G111" s="59"/>
      <c r="H111" s="59"/>
      <c r="I111" s="60"/>
    </row>
    <row r="112" spans="1:9" customFormat="1" x14ac:dyDescent="0.25">
      <c r="A112" s="376" t="s">
        <v>64</v>
      </c>
      <c r="B112" s="377"/>
      <c r="C112" s="377"/>
      <c r="D112" s="377"/>
      <c r="E112" s="377"/>
      <c r="F112" s="377"/>
      <c r="G112" s="378"/>
      <c r="H112" s="378"/>
      <c r="I112" s="379"/>
    </row>
    <row r="113" spans="1:9" customFormat="1" ht="17.25" thickBot="1" x14ac:dyDescent="0.3">
      <c r="A113" s="344" t="s">
        <v>288</v>
      </c>
      <c r="B113" s="345"/>
      <c r="C113" s="345"/>
      <c r="D113" s="345"/>
      <c r="E113" s="345"/>
      <c r="F113" s="345"/>
      <c r="G113" s="346"/>
      <c r="H113" s="346"/>
      <c r="I113" s="347"/>
    </row>
    <row r="114" spans="1:9" customFormat="1" x14ac:dyDescent="0.25">
      <c r="A114" s="376" t="s">
        <v>65</v>
      </c>
      <c r="B114" s="377"/>
      <c r="C114" s="377"/>
      <c r="D114" s="377"/>
      <c r="E114" s="377"/>
      <c r="F114" s="377"/>
      <c r="G114" s="378"/>
      <c r="H114" s="378"/>
      <c r="I114" s="379"/>
    </row>
    <row r="115" spans="1:9" customFormat="1" ht="17.25" thickBot="1" x14ac:dyDescent="0.3">
      <c r="A115" s="344" t="s">
        <v>83</v>
      </c>
      <c r="B115" s="345"/>
      <c r="C115" s="345"/>
      <c r="D115" s="345"/>
      <c r="E115" s="345"/>
      <c r="F115" s="345"/>
      <c r="G115" s="346"/>
      <c r="H115" s="346"/>
      <c r="I115" s="347"/>
    </row>
    <row r="116" spans="1:9" x14ac:dyDescent="0.3">
      <c r="A116" s="417" t="s">
        <v>52</v>
      </c>
      <c r="B116" s="418"/>
      <c r="C116" s="423" t="s">
        <v>22</v>
      </c>
      <c r="D116" s="424"/>
      <c r="E116" s="424"/>
      <c r="F116" s="424"/>
      <c r="G116" s="424"/>
      <c r="H116" s="424"/>
      <c r="I116" s="425"/>
    </row>
    <row r="117" spans="1:9" x14ac:dyDescent="0.3">
      <c r="A117" s="419"/>
      <c r="B117" s="420"/>
      <c r="C117" s="372" t="s">
        <v>118</v>
      </c>
      <c r="D117" s="373"/>
      <c r="E117" s="373"/>
      <c r="F117" s="374"/>
      <c r="G117" s="374"/>
      <c r="H117" s="374"/>
      <c r="I117" s="375"/>
    </row>
    <row r="118" spans="1:9" ht="17.25" thickBot="1" x14ac:dyDescent="0.35">
      <c r="A118" s="421"/>
      <c r="B118" s="422"/>
      <c r="C118" s="328" t="s">
        <v>73</v>
      </c>
      <c r="D118" s="329"/>
      <c r="E118" s="329"/>
      <c r="F118" s="330"/>
      <c r="G118" s="330"/>
      <c r="H118" s="330"/>
      <c r="I118" s="331"/>
    </row>
    <row r="119" spans="1:9" ht="17.25" thickBot="1" x14ac:dyDescent="0.35">
      <c r="A119" s="39" t="s">
        <v>111</v>
      </c>
      <c r="B119" s="40" t="s">
        <v>75</v>
      </c>
      <c r="C119" s="356" t="s">
        <v>119</v>
      </c>
      <c r="D119" s="380"/>
      <c r="E119" s="380"/>
      <c r="F119" s="380"/>
      <c r="G119" s="380"/>
      <c r="H119" s="380"/>
      <c r="I119" s="357"/>
    </row>
    <row r="120" spans="1:9" ht="49.5" customHeight="1" thickBot="1" x14ac:dyDescent="0.35">
      <c r="A120" s="339" t="s">
        <v>76</v>
      </c>
      <c r="B120" s="340"/>
      <c r="C120" s="41" t="s">
        <v>120</v>
      </c>
      <c r="D120" s="41"/>
      <c r="E120" s="41"/>
      <c r="F120" s="40"/>
      <c r="G120" s="40"/>
      <c r="H120" s="40"/>
      <c r="I120" s="40"/>
    </row>
    <row r="121" spans="1:9" ht="17.25" thickBot="1" x14ac:dyDescent="0.35">
      <c r="A121" s="339" t="s">
        <v>79</v>
      </c>
      <c r="B121" s="340"/>
      <c r="C121" s="41"/>
      <c r="D121" s="41"/>
      <c r="E121" s="41"/>
      <c r="F121" s="40"/>
      <c r="G121" s="40"/>
      <c r="H121" s="40"/>
      <c r="I121" s="40"/>
    </row>
    <row r="122" spans="1:9" ht="55.5" customHeight="1" thickBot="1" x14ac:dyDescent="0.35">
      <c r="A122" s="339" t="s">
        <v>80</v>
      </c>
      <c r="B122" s="358"/>
      <c r="C122" s="340"/>
      <c r="D122" s="41"/>
      <c r="E122" s="41"/>
      <c r="F122" s="40"/>
      <c r="G122" s="76" t="e">
        <f>SUM(#REF!)</f>
        <v>#REF!</v>
      </c>
      <c r="H122" s="76" t="e">
        <f>#REF!</f>
        <v>#REF!</v>
      </c>
      <c r="I122" s="76" t="e">
        <f>#REF!</f>
        <v>#REF!</v>
      </c>
    </row>
    <row r="123" spans="1:9" ht="54.75" customHeight="1" thickBot="1" x14ac:dyDescent="0.35">
      <c r="A123" s="339" t="s">
        <v>81</v>
      </c>
      <c r="B123" s="340"/>
      <c r="C123" s="77" t="e">
        <f>I122</f>
        <v>#REF!</v>
      </c>
      <c r="D123" s="77"/>
      <c r="E123" s="77"/>
      <c r="F123" s="40"/>
      <c r="G123" s="40"/>
      <c r="H123" s="40"/>
      <c r="I123" s="40"/>
    </row>
    <row r="124" spans="1:9" ht="90.75" customHeight="1" thickBot="1" x14ac:dyDescent="0.35">
      <c r="A124" s="339" t="s">
        <v>82</v>
      </c>
      <c r="B124" s="340"/>
      <c r="C124" s="41"/>
      <c r="D124" s="41"/>
      <c r="E124" s="41"/>
      <c r="F124" s="40"/>
      <c r="G124" s="40"/>
      <c r="H124" s="40"/>
      <c r="I124" s="40"/>
    </row>
    <row r="125" spans="1:9" x14ac:dyDescent="0.3">
      <c r="A125" s="428" t="s">
        <v>64</v>
      </c>
      <c r="B125" s="429"/>
      <c r="C125" s="429"/>
      <c r="D125" s="429"/>
      <c r="E125" s="429"/>
      <c r="F125" s="429"/>
      <c r="G125" s="429"/>
      <c r="H125" s="429"/>
      <c r="I125" s="430"/>
    </row>
    <row r="126" spans="1:9" ht="17.25" thickBot="1" x14ac:dyDescent="0.35">
      <c r="A126" s="356" t="s">
        <v>342</v>
      </c>
      <c r="B126" s="380"/>
      <c r="C126" s="380"/>
      <c r="D126" s="380"/>
      <c r="E126" s="380"/>
      <c r="F126" s="380"/>
      <c r="G126" s="380"/>
      <c r="H126" s="380"/>
      <c r="I126" s="357"/>
    </row>
    <row r="127" spans="1:9" x14ac:dyDescent="0.3">
      <c r="A127" s="428" t="s">
        <v>65</v>
      </c>
      <c r="B127" s="429"/>
      <c r="C127" s="429"/>
      <c r="D127" s="429"/>
      <c r="E127" s="429"/>
      <c r="F127" s="429"/>
      <c r="G127" s="429"/>
      <c r="H127" s="429"/>
      <c r="I127" s="430"/>
    </row>
    <row r="128" spans="1:9" ht="21.75" customHeight="1" thickBot="1" x14ac:dyDescent="0.35">
      <c r="A128" s="356" t="s">
        <v>83</v>
      </c>
      <c r="B128" s="380"/>
      <c r="C128" s="380"/>
      <c r="D128" s="380"/>
      <c r="E128" s="380"/>
      <c r="F128" s="380"/>
      <c r="G128" s="380"/>
      <c r="H128" s="380"/>
      <c r="I128" s="357"/>
    </row>
  </sheetData>
  <mergeCells count="141">
    <mergeCell ref="A128:I128"/>
    <mergeCell ref="A123:B123"/>
    <mergeCell ref="A124:B124"/>
    <mergeCell ref="A125:I125"/>
    <mergeCell ref="A126:I126"/>
    <mergeCell ref="A127:I127"/>
    <mergeCell ref="A122:C122"/>
    <mergeCell ref="A115:I115"/>
    <mergeCell ref="A116:B118"/>
    <mergeCell ref="C116:I116"/>
    <mergeCell ref="C117:I117"/>
    <mergeCell ref="C118:I118"/>
    <mergeCell ref="C119:I119"/>
    <mergeCell ref="A111:B111"/>
    <mergeCell ref="A112:I112"/>
    <mergeCell ref="A113:I113"/>
    <mergeCell ref="A114:I114"/>
    <mergeCell ref="A120:B120"/>
    <mergeCell ref="A121:B121"/>
    <mergeCell ref="A100:I100"/>
    <mergeCell ref="A101:I101"/>
    <mergeCell ref="A107:B107"/>
    <mergeCell ref="A108:B108"/>
    <mergeCell ref="A109:C109"/>
    <mergeCell ref="A110:B110"/>
    <mergeCell ref="A105:A106"/>
    <mergeCell ref="B105:B106"/>
    <mergeCell ref="C105:I105"/>
    <mergeCell ref="C106:I106"/>
    <mergeCell ref="A94:B94"/>
    <mergeCell ref="A95:B95"/>
    <mergeCell ref="A96:C96"/>
    <mergeCell ref="A97:I97"/>
    <mergeCell ref="A98:I98"/>
    <mergeCell ref="A99:I99"/>
    <mergeCell ref="A102:I102"/>
    <mergeCell ref="A103:B104"/>
    <mergeCell ref="C103:I103"/>
    <mergeCell ref="C104:I104"/>
    <mergeCell ref="A92:A93"/>
    <mergeCell ref="B92:B93"/>
    <mergeCell ref="C92:I92"/>
    <mergeCell ref="C93:I93"/>
    <mergeCell ref="A1:I1"/>
    <mergeCell ref="A3:I3"/>
    <mergeCell ref="A6:I6"/>
    <mergeCell ref="A8:I8"/>
    <mergeCell ref="A15:A16"/>
    <mergeCell ref="B15:B16"/>
    <mergeCell ref="C15:I15"/>
    <mergeCell ref="C16:I16"/>
    <mergeCell ref="A90:B91"/>
    <mergeCell ref="C90:I90"/>
    <mergeCell ref="C91:I91"/>
    <mergeCell ref="A10:C12"/>
    <mergeCell ref="D10:I10"/>
    <mergeCell ref="D11:F11"/>
    <mergeCell ref="G11:I11"/>
    <mergeCell ref="A13:B14"/>
    <mergeCell ref="C13:I13"/>
    <mergeCell ref="C14:I14"/>
    <mergeCell ref="D30:F30"/>
    <mergeCell ref="G30:I30"/>
    <mergeCell ref="A17:B17"/>
    <mergeCell ref="A32:B33"/>
    <mergeCell ref="C32:I32"/>
    <mergeCell ref="C33:I33"/>
    <mergeCell ref="A34:A35"/>
    <mergeCell ref="B34:B35"/>
    <mergeCell ref="A18:B18"/>
    <mergeCell ref="A19:C19"/>
    <mergeCell ref="A20:I20"/>
    <mergeCell ref="A29:C31"/>
    <mergeCell ref="D29:I29"/>
    <mergeCell ref="C35:I35"/>
    <mergeCell ref="A36:B36"/>
    <mergeCell ref="A37:I37"/>
    <mergeCell ref="A38:I38"/>
    <mergeCell ref="A21:I21"/>
    <mergeCell ref="A22:I22"/>
    <mergeCell ref="A27:I27"/>
    <mergeCell ref="A40:B40"/>
    <mergeCell ref="C40:I40"/>
    <mergeCell ref="A39:I39"/>
    <mergeCell ref="A23:I23"/>
    <mergeCell ref="A24:I24"/>
    <mergeCell ref="A25:I25"/>
    <mergeCell ref="A60:B60"/>
    <mergeCell ref="A41:B41"/>
    <mergeCell ref="A42:I42"/>
    <mergeCell ref="A43:I43"/>
    <mergeCell ref="A44:I44"/>
    <mergeCell ref="A45:I45"/>
    <mergeCell ref="A48:C50"/>
    <mergeCell ref="A51:B53"/>
    <mergeCell ref="A46:I46"/>
    <mergeCell ref="A47:I47"/>
    <mergeCell ref="A57:B57"/>
    <mergeCell ref="A58:C58"/>
    <mergeCell ref="C54:I54"/>
    <mergeCell ref="C52:I52"/>
    <mergeCell ref="C53:I53"/>
    <mergeCell ref="A55:B56"/>
    <mergeCell ref="D48:I48"/>
    <mergeCell ref="D49:F49"/>
    <mergeCell ref="A59:B59"/>
    <mergeCell ref="C51:I51"/>
    <mergeCell ref="G49:I49"/>
    <mergeCell ref="C67:I67"/>
    <mergeCell ref="A68:B68"/>
    <mergeCell ref="A69:B69"/>
    <mergeCell ref="A63:I63"/>
    <mergeCell ref="A64:I64"/>
    <mergeCell ref="A65:B66"/>
    <mergeCell ref="C65:I65"/>
    <mergeCell ref="C66:I66"/>
    <mergeCell ref="A61:I61"/>
    <mergeCell ref="A62:I62"/>
    <mergeCell ref="A70:C70"/>
    <mergeCell ref="A81:B81"/>
    <mergeCell ref="A82:B82"/>
    <mergeCell ref="A73:I73"/>
    <mergeCell ref="A74:I74"/>
    <mergeCell ref="A75:I75"/>
    <mergeCell ref="A76:I76"/>
    <mergeCell ref="A77:B78"/>
    <mergeCell ref="C77:I77"/>
    <mergeCell ref="C78:I78"/>
    <mergeCell ref="A71:B71"/>
    <mergeCell ref="A72:B72"/>
    <mergeCell ref="A88:I88"/>
    <mergeCell ref="A79:A80"/>
    <mergeCell ref="B79:B80"/>
    <mergeCell ref="C79:I79"/>
    <mergeCell ref="C80:I80"/>
    <mergeCell ref="A89:I89"/>
    <mergeCell ref="A83:C83"/>
    <mergeCell ref="A84:B84"/>
    <mergeCell ref="A85:B85"/>
    <mergeCell ref="A86:I86"/>
    <mergeCell ref="A87:I87"/>
  </mergeCells>
  <phoneticPr fontId="0" type="noConversion"/>
  <pageMargins left="0.2" right="0.19" top="0.17" bottom="0.17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F18" sqref="F18"/>
    </sheetView>
  </sheetViews>
  <sheetFormatPr defaultRowHeight="15" x14ac:dyDescent="0.25"/>
  <cols>
    <col min="1" max="1" width="6.42578125" style="210" customWidth="1"/>
    <col min="2" max="2" width="55.28515625" style="211" customWidth="1"/>
    <col min="3" max="3" width="15.7109375" style="210" customWidth="1"/>
    <col min="4" max="4" width="16" style="210" customWidth="1"/>
    <col min="5" max="6" width="14.28515625" style="210" bestFit="1" customWidth="1"/>
    <col min="7" max="7" width="19.7109375" style="210" hidden="1" customWidth="1"/>
    <col min="8" max="8" width="9.140625" style="210"/>
    <col min="9" max="9" width="9.7109375" style="210" bestFit="1" customWidth="1"/>
    <col min="10" max="16384" width="9.140625" style="210"/>
  </cols>
  <sheetData>
    <row r="1" spans="1:7" s="184" customFormat="1" ht="17.25" customHeight="1" x14ac:dyDescent="0.25">
      <c r="A1" s="542" t="s">
        <v>18</v>
      </c>
      <c r="B1" s="542"/>
      <c r="C1" s="542"/>
      <c r="D1" s="542"/>
      <c r="E1" s="542"/>
      <c r="F1" s="542"/>
    </row>
    <row r="2" spans="1:7" s="184" customFormat="1" ht="53.25" customHeight="1" x14ac:dyDescent="0.25">
      <c r="A2" s="542" t="s">
        <v>365</v>
      </c>
      <c r="B2" s="542"/>
      <c r="C2" s="542"/>
      <c r="D2" s="542"/>
      <c r="E2" s="542"/>
      <c r="F2" s="542"/>
    </row>
    <row r="3" spans="1:7" s="184" customFormat="1" ht="51" customHeight="1" x14ac:dyDescent="0.25">
      <c r="A3" s="543" t="s">
        <v>17</v>
      </c>
      <c r="B3" s="543"/>
      <c r="C3" s="543"/>
      <c r="D3" s="543"/>
      <c r="E3" s="543"/>
      <c r="F3" s="543"/>
    </row>
    <row r="4" spans="1:7" s="184" customFormat="1" ht="30.75" customHeight="1" x14ac:dyDescent="0.25">
      <c r="A4" s="84"/>
      <c r="B4" s="84"/>
      <c r="C4" s="84"/>
      <c r="D4" s="84"/>
      <c r="E4" s="84"/>
    </row>
    <row r="5" spans="1:7" s="184" customFormat="1" ht="18" customHeight="1" x14ac:dyDescent="0.25">
      <c r="A5" s="544" t="s">
        <v>5</v>
      </c>
      <c r="B5" s="544"/>
      <c r="C5" s="544"/>
      <c r="D5" s="544"/>
      <c r="E5" s="544"/>
      <c r="F5" s="544"/>
    </row>
    <row r="6" spans="1:7" s="184" customFormat="1" ht="75" customHeight="1" x14ac:dyDescent="0.25">
      <c r="A6" s="62" t="s">
        <v>1</v>
      </c>
      <c r="B6" s="63" t="s">
        <v>6</v>
      </c>
      <c r="C6" s="63" t="s">
        <v>357</v>
      </c>
      <c r="D6" s="63" t="s">
        <v>15</v>
      </c>
      <c r="E6" s="63" t="s">
        <v>16</v>
      </c>
      <c r="F6" s="62" t="s">
        <v>7</v>
      </c>
    </row>
    <row r="7" spans="1:7" s="184" customFormat="1" ht="17.25" x14ac:dyDescent="0.3">
      <c r="A7" s="190"/>
      <c r="B7" s="190" t="s">
        <v>0</v>
      </c>
      <c r="C7" s="187">
        <f>C9+C18+C48+C65+C68+C52+C69</f>
        <v>481440.97499999998</v>
      </c>
      <c r="D7" s="187">
        <f>D9+D18+D48+D65+D68+D52+D69</f>
        <v>1040216.4</v>
      </c>
      <c r="E7" s="187">
        <f>E9+E18+E48+E65+E68+E52+E69</f>
        <v>1140216.3999999999</v>
      </c>
      <c r="F7" s="187">
        <f>F9+F18+F48+F65+F68+F52+F69</f>
        <v>1140216.3999999999</v>
      </c>
    </row>
    <row r="8" spans="1:7" s="184" customFormat="1" ht="17.25" x14ac:dyDescent="0.25">
      <c r="A8" s="62"/>
      <c r="B8" s="62" t="s">
        <v>8</v>
      </c>
      <c r="C8" s="187"/>
      <c r="D8" s="187"/>
      <c r="E8" s="187"/>
      <c r="F8" s="187"/>
    </row>
    <row r="9" spans="1:7" s="184" customFormat="1" ht="17.25" x14ac:dyDescent="0.3">
      <c r="A9" s="190">
        <v>1</v>
      </c>
      <c r="B9" s="190" t="s">
        <v>11</v>
      </c>
      <c r="C9" s="187">
        <f>C11+C12+C13+C14+C15+C16+C17</f>
        <v>24258.474999999999</v>
      </c>
      <c r="D9" s="187">
        <f>D11+D12+D13+D14+D15+D16+D17</f>
        <v>97033.9</v>
      </c>
      <c r="E9" s="187">
        <f>E11+E12+E13+E14+E15+E16+E17</f>
        <v>97033.9</v>
      </c>
      <c r="F9" s="187">
        <f>F11+F12+F13+F14+F15+F16+F17</f>
        <v>97033.9</v>
      </c>
    </row>
    <row r="10" spans="1:7" s="184" customFormat="1" ht="18" x14ac:dyDescent="0.25">
      <c r="A10" s="64"/>
      <c r="B10" s="62" t="s">
        <v>9</v>
      </c>
      <c r="C10" s="186"/>
      <c r="D10" s="186"/>
      <c r="E10" s="186"/>
      <c r="F10" s="186"/>
    </row>
    <row r="11" spans="1:7" s="208" customFormat="1" ht="36" x14ac:dyDescent="0.25">
      <c r="A11" s="191" t="s">
        <v>238</v>
      </c>
      <c r="B11" s="192" t="s">
        <v>376</v>
      </c>
      <c r="C11" s="186">
        <f t="shared" ref="C11:C17" si="0">D11*25%</f>
        <v>1700</v>
      </c>
      <c r="D11" s="186">
        <v>6800</v>
      </c>
      <c r="E11" s="186">
        <v>6800</v>
      </c>
      <c r="F11" s="186">
        <v>6800</v>
      </c>
      <c r="G11" s="203" t="s">
        <v>423</v>
      </c>
    </row>
    <row r="12" spans="1:7" s="208" customFormat="1" ht="36" x14ac:dyDescent="0.25">
      <c r="A12" s="191" t="s">
        <v>239</v>
      </c>
      <c r="B12" s="195" t="s">
        <v>378</v>
      </c>
      <c r="C12" s="186">
        <f t="shared" si="0"/>
        <v>7500</v>
      </c>
      <c r="D12" s="186">
        <v>30000</v>
      </c>
      <c r="E12" s="186">
        <v>30000</v>
      </c>
      <c r="F12" s="186">
        <v>30000</v>
      </c>
      <c r="G12" s="203" t="s">
        <v>423</v>
      </c>
    </row>
    <row r="13" spans="1:7" s="208" customFormat="1" ht="36" x14ac:dyDescent="0.25">
      <c r="A13" s="191" t="s">
        <v>240</v>
      </c>
      <c r="B13" s="192" t="s">
        <v>381</v>
      </c>
      <c r="C13" s="186">
        <f t="shared" si="0"/>
        <v>2500</v>
      </c>
      <c r="D13" s="186">
        <v>10000</v>
      </c>
      <c r="E13" s="186">
        <v>10000</v>
      </c>
      <c r="F13" s="186">
        <v>10000</v>
      </c>
      <c r="G13" s="203" t="s">
        <v>423</v>
      </c>
    </row>
    <row r="14" spans="1:7" s="208" customFormat="1" ht="27" x14ac:dyDescent="0.25">
      <c r="A14" s="191" t="s">
        <v>270</v>
      </c>
      <c r="B14" s="195" t="s">
        <v>402</v>
      </c>
      <c r="C14" s="186">
        <f t="shared" si="0"/>
        <v>5308.4750000000004</v>
      </c>
      <c r="D14" s="186">
        <v>21233.9</v>
      </c>
      <c r="E14" s="186">
        <v>21233.9</v>
      </c>
      <c r="F14" s="186">
        <v>21233.9</v>
      </c>
      <c r="G14" s="203" t="s">
        <v>423</v>
      </c>
    </row>
    <row r="15" spans="1:7" s="208" customFormat="1" ht="27" x14ac:dyDescent="0.25">
      <c r="A15" s="191" t="s">
        <v>271</v>
      </c>
      <c r="B15" s="195" t="s">
        <v>234</v>
      </c>
      <c r="C15" s="186">
        <f t="shared" si="0"/>
        <v>3250</v>
      </c>
      <c r="D15" s="186">
        <v>13000</v>
      </c>
      <c r="E15" s="186">
        <v>13000</v>
      </c>
      <c r="F15" s="186">
        <v>13000</v>
      </c>
      <c r="G15" s="203" t="s">
        <v>423</v>
      </c>
    </row>
    <row r="16" spans="1:7" s="208" customFormat="1" ht="36" x14ac:dyDescent="0.25">
      <c r="A16" s="191" t="s">
        <v>272</v>
      </c>
      <c r="B16" s="192" t="s">
        <v>374</v>
      </c>
      <c r="C16" s="186">
        <f t="shared" si="0"/>
        <v>1500</v>
      </c>
      <c r="D16" s="186">
        <v>6000</v>
      </c>
      <c r="E16" s="186">
        <v>6000</v>
      </c>
      <c r="F16" s="186">
        <v>6000</v>
      </c>
      <c r="G16" s="203" t="s">
        <v>423</v>
      </c>
    </row>
    <row r="17" spans="1:7" s="208" customFormat="1" ht="27" x14ac:dyDescent="0.25">
      <c r="A17" s="191" t="s">
        <v>273</v>
      </c>
      <c r="B17" s="195" t="s">
        <v>403</v>
      </c>
      <c r="C17" s="186">
        <f t="shared" si="0"/>
        <v>2500</v>
      </c>
      <c r="D17" s="186">
        <v>10000</v>
      </c>
      <c r="E17" s="186">
        <v>10000</v>
      </c>
      <c r="F17" s="186">
        <v>10000</v>
      </c>
      <c r="G17" s="203" t="s">
        <v>423</v>
      </c>
    </row>
    <row r="18" spans="1:7" s="184" customFormat="1" ht="34.5" x14ac:dyDescent="0.3">
      <c r="A18" s="190">
        <v>2</v>
      </c>
      <c r="B18" s="190" t="s">
        <v>10</v>
      </c>
      <c r="C18" s="187">
        <f>SUM(C20:C47)</f>
        <v>162000</v>
      </c>
      <c r="D18" s="187">
        <f>SUM(D20:D47)</f>
        <v>648000</v>
      </c>
      <c r="E18" s="187">
        <f>SUM(E20:E47)</f>
        <v>748000</v>
      </c>
      <c r="F18" s="187">
        <f>SUM(F20:F47)</f>
        <v>748000</v>
      </c>
    </row>
    <row r="19" spans="1:7" s="184" customFormat="1" ht="18" x14ac:dyDescent="0.25">
      <c r="A19" s="64"/>
      <c r="B19" s="62" t="s">
        <v>9</v>
      </c>
      <c r="C19" s="186"/>
      <c r="D19" s="186"/>
      <c r="E19" s="186"/>
      <c r="F19" s="186"/>
    </row>
    <row r="20" spans="1:7" s="208" customFormat="1" ht="36" x14ac:dyDescent="0.25">
      <c r="A20" s="191" t="s">
        <v>241</v>
      </c>
      <c r="B20" s="192" t="s">
        <v>366</v>
      </c>
      <c r="C20" s="186">
        <f t="shared" ref="C20:C47" si="1">D20*25%</f>
        <v>7500</v>
      </c>
      <c r="D20" s="186">
        <v>30000</v>
      </c>
      <c r="E20" s="186">
        <v>30000</v>
      </c>
      <c r="F20" s="186">
        <v>30000</v>
      </c>
      <c r="G20" s="203" t="s">
        <v>422</v>
      </c>
    </row>
    <row r="21" spans="1:7" s="209" customFormat="1" ht="28.5" x14ac:dyDescent="0.35">
      <c r="A21" s="191" t="s">
        <v>242</v>
      </c>
      <c r="B21" s="192" t="s">
        <v>404</v>
      </c>
      <c r="C21" s="186">
        <f t="shared" si="1"/>
        <v>2500</v>
      </c>
      <c r="D21" s="186">
        <v>10000</v>
      </c>
      <c r="E21" s="186">
        <v>10000</v>
      </c>
      <c r="F21" s="186">
        <v>10000</v>
      </c>
      <c r="G21" s="203" t="s">
        <v>422</v>
      </c>
    </row>
    <row r="22" spans="1:7" s="209" customFormat="1" ht="36" x14ac:dyDescent="0.35">
      <c r="A22" s="191" t="s">
        <v>243</v>
      </c>
      <c r="B22" s="192" t="s">
        <v>371</v>
      </c>
      <c r="C22" s="186">
        <f t="shared" si="1"/>
        <v>7500</v>
      </c>
      <c r="D22" s="186">
        <v>30000</v>
      </c>
      <c r="E22" s="186">
        <v>30000</v>
      </c>
      <c r="F22" s="186">
        <v>30000</v>
      </c>
      <c r="G22" s="203" t="s">
        <v>422</v>
      </c>
    </row>
    <row r="23" spans="1:7" s="209" customFormat="1" ht="36" x14ac:dyDescent="0.35">
      <c r="A23" s="191" t="s">
        <v>244</v>
      </c>
      <c r="B23" s="192" t="s">
        <v>372</v>
      </c>
      <c r="C23" s="186">
        <f t="shared" si="1"/>
        <v>2500</v>
      </c>
      <c r="D23" s="186">
        <v>10000</v>
      </c>
      <c r="E23" s="186">
        <v>10000</v>
      </c>
      <c r="F23" s="186">
        <v>10000</v>
      </c>
      <c r="G23" s="203" t="s">
        <v>422</v>
      </c>
    </row>
    <row r="24" spans="1:7" s="209" customFormat="1" ht="39.75" customHeight="1" x14ac:dyDescent="0.35">
      <c r="A24" s="191" t="s">
        <v>245</v>
      </c>
      <c r="B24" s="195" t="s">
        <v>405</v>
      </c>
      <c r="C24" s="186">
        <f t="shared" si="1"/>
        <v>7500</v>
      </c>
      <c r="D24" s="186">
        <v>30000</v>
      </c>
      <c r="E24" s="186">
        <v>30000</v>
      </c>
      <c r="F24" s="186">
        <v>30000</v>
      </c>
      <c r="G24" s="203" t="s">
        <v>423</v>
      </c>
    </row>
    <row r="25" spans="1:7" s="209" customFormat="1" ht="36" x14ac:dyDescent="0.35">
      <c r="A25" s="191" t="s">
        <v>246</v>
      </c>
      <c r="B25" s="195" t="s">
        <v>406</v>
      </c>
      <c r="C25" s="186">
        <f t="shared" si="1"/>
        <v>7500</v>
      </c>
      <c r="D25" s="186">
        <v>30000</v>
      </c>
      <c r="E25" s="186">
        <v>30000</v>
      </c>
      <c r="F25" s="186">
        <v>30000</v>
      </c>
      <c r="G25" s="203" t="s">
        <v>423</v>
      </c>
    </row>
    <row r="26" spans="1:7" s="208" customFormat="1" ht="36" x14ac:dyDescent="0.25">
      <c r="A26" s="191" t="s">
        <v>247</v>
      </c>
      <c r="B26" s="195" t="s">
        <v>407</v>
      </c>
      <c r="C26" s="186">
        <f t="shared" si="1"/>
        <v>1000</v>
      </c>
      <c r="D26" s="186">
        <v>4000</v>
      </c>
      <c r="E26" s="186">
        <v>4000</v>
      </c>
      <c r="F26" s="186">
        <v>4000</v>
      </c>
      <c r="G26" s="203" t="s">
        <v>423</v>
      </c>
    </row>
    <row r="27" spans="1:7" s="209" customFormat="1" ht="36" x14ac:dyDescent="0.35">
      <c r="A27" s="191" t="s">
        <v>248</v>
      </c>
      <c r="B27" s="192" t="s">
        <v>380</v>
      </c>
      <c r="C27" s="186">
        <f t="shared" si="1"/>
        <v>7500</v>
      </c>
      <c r="D27" s="186">
        <v>30000</v>
      </c>
      <c r="E27" s="186">
        <v>30000</v>
      </c>
      <c r="F27" s="186">
        <v>30000</v>
      </c>
      <c r="G27" s="203" t="s">
        <v>423</v>
      </c>
    </row>
    <row r="28" spans="1:7" s="209" customFormat="1" ht="36" x14ac:dyDescent="0.35">
      <c r="A28" s="191" t="s">
        <v>249</v>
      </c>
      <c r="B28" s="192" t="s">
        <v>367</v>
      </c>
      <c r="C28" s="186">
        <f t="shared" si="1"/>
        <v>7500</v>
      </c>
      <c r="D28" s="186">
        <v>30000</v>
      </c>
      <c r="E28" s="186">
        <v>30000</v>
      </c>
      <c r="F28" s="186">
        <v>30000</v>
      </c>
      <c r="G28" s="203" t="s">
        <v>422</v>
      </c>
    </row>
    <row r="29" spans="1:7" s="209" customFormat="1" ht="28.5" x14ac:dyDescent="0.35">
      <c r="A29" s="191" t="s">
        <v>250</v>
      </c>
      <c r="B29" s="195" t="s">
        <v>408</v>
      </c>
      <c r="C29" s="186">
        <f t="shared" si="1"/>
        <v>7500</v>
      </c>
      <c r="D29" s="186">
        <v>30000</v>
      </c>
      <c r="E29" s="186">
        <v>30000</v>
      </c>
      <c r="F29" s="186">
        <v>30000</v>
      </c>
      <c r="G29" s="203" t="s">
        <v>423</v>
      </c>
    </row>
    <row r="30" spans="1:7" s="209" customFormat="1" ht="28.5" x14ac:dyDescent="0.35">
      <c r="A30" s="191" t="s">
        <v>251</v>
      </c>
      <c r="B30" s="192" t="s">
        <v>379</v>
      </c>
      <c r="C30" s="186">
        <f t="shared" si="1"/>
        <v>3750</v>
      </c>
      <c r="D30" s="186">
        <v>15000</v>
      </c>
      <c r="E30" s="186">
        <v>15000</v>
      </c>
      <c r="F30" s="186">
        <v>15000</v>
      </c>
      <c r="G30" s="203" t="s">
        <v>423</v>
      </c>
    </row>
    <row r="31" spans="1:7" s="209" customFormat="1" ht="36" x14ac:dyDescent="0.35">
      <c r="A31" s="191" t="s">
        <v>252</v>
      </c>
      <c r="B31" s="195" t="s">
        <v>409</v>
      </c>
      <c r="C31" s="186">
        <f t="shared" si="1"/>
        <v>2000</v>
      </c>
      <c r="D31" s="186">
        <v>8000</v>
      </c>
      <c r="E31" s="186">
        <v>8000</v>
      </c>
      <c r="F31" s="186">
        <v>8000</v>
      </c>
      <c r="G31" s="203" t="s">
        <v>423</v>
      </c>
    </row>
    <row r="32" spans="1:7" s="209" customFormat="1" ht="36" x14ac:dyDescent="0.35">
      <c r="A32" s="191" t="s">
        <v>253</v>
      </c>
      <c r="B32" s="195" t="s">
        <v>410</v>
      </c>
      <c r="C32" s="186">
        <f t="shared" si="1"/>
        <v>7500</v>
      </c>
      <c r="D32" s="186">
        <v>30000</v>
      </c>
      <c r="E32" s="186">
        <v>30000</v>
      </c>
      <c r="F32" s="186">
        <v>30000</v>
      </c>
      <c r="G32" s="203" t="s">
        <v>423</v>
      </c>
    </row>
    <row r="33" spans="1:7" s="209" customFormat="1" ht="36" x14ac:dyDescent="0.35">
      <c r="A33" s="191" t="s">
        <v>254</v>
      </c>
      <c r="B33" s="192" t="s">
        <v>235</v>
      </c>
      <c r="C33" s="186">
        <f t="shared" si="1"/>
        <v>5000</v>
      </c>
      <c r="D33" s="186">
        <v>20000</v>
      </c>
      <c r="E33" s="186">
        <v>20000</v>
      </c>
      <c r="F33" s="186">
        <v>20000</v>
      </c>
      <c r="G33" s="203" t="s">
        <v>422</v>
      </c>
    </row>
    <row r="34" spans="1:7" s="208" customFormat="1" ht="36" x14ac:dyDescent="0.25">
      <c r="A34" s="191" t="s">
        <v>255</v>
      </c>
      <c r="B34" s="192" t="s">
        <v>417</v>
      </c>
      <c r="C34" s="186">
        <f t="shared" si="1"/>
        <v>7500</v>
      </c>
      <c r="D34" s="186">
        <v>30000</v>
      </c>
      <c r="E34" s="186">
        <v>30000</v>
      </c>
      <c r="F34" s="186">
        <v>30000</v>
      </c>
      <c r="G34" s="203" t="s">
        <v>423</v>
      </c>
    </row>
    <row r="35" spans="1:7" s="208" customFormat="1" ht="36" x14ac:dyDescent="0.25">
      <c r="A35" s="191" t="s">
        <v>256</v>
      </c>
      <c r="B35" s="192" t="s">
        <v>368</v>
      </c>
      <c r="C35" s="186">
        <f t="shared" si="1"/>
        <v>3750</v>
      </c>
      <c r="D35" s="186">
        <v>15000</v>
      </c>
      <c r="E35" s="186">
        <v>15000</v>
      </c>
      <c r="F35" s="186">
        <v>15000</v>
      </c>
      <c r="G35" s="203" t="s">
        <v>422</v>
      </c>
    </row>
    <row r="36" spans="1:7" s="208" customFormat="1" ht="36" x14ac:dyDescent="0.25">
      <c r="A36" s="191" t="s">
        <v>257</v>
      </c>
      <c r="B36" s="195" t="s">
        <v>373</v>
      </c>
      <c r="C36" s="186">
        <f t="shared" si="1"/>
        <v>7500</v>
      </c>
      <c r="D36" s="186">
        <v>30000</v>
      </c>
      <c r="E36" s="186">
        <v>30000</v>
      </c>
      <c r="F36" s="186">
        <v>30000</v>
      </c>
      <c r="G36" s="203" t="s">
        <v>423</v>
      </c>
    </row>
    <row r="37" spans="1:7" s="209" customFormat="1" ht="36" x14ac:dyDescent="0.35">
      <c r="A37" s="191" t="s">
        <v>258</v>
      </c>
      <c r="B37" s="192" t="s">
        <v>369</v>
      </c>
      <c r="C37" s="186">
        <v>0</v>
      </c>
      <c r="D37" s="186">
        <v>0</v>
      </c>
      <c r="E37" s="186">
        <v>50000</v>
      </c>
      <c r="F37" s="186">
        <v>50000</v>
      </c>
      <c r="G37" s="203" t="s">
        <v>422</v>
      </c>
    </row>
    <row r="38" spans="1:7" s="208" customFormat="1" ht="45.75" customHeight="1" x14ac:dyDescent="0.25">
      <c r="A38" s="191" t="s">
        <v>259</v>
      </c>
      <c r="B38" s="192" t="s">
        <v>425</v>
      </c>
      <c r="C38" s="186">
        <f t="shared" si="1"/>
        <v>12500</v>
      </c>
      <c r="D38" s="186">
        <v>50000</v>
      </c>
      <c r="E38" s="186">
        <v>50000</v>
      </c>
      <c r="F38" s="186">
        <v>50000</v>
      </c>
      <c r="G38" s="203" t="s">
        <v>422</v>
      </c>
    </row>
    <row r="39" spans="1:7" s="208" customFormat="1" ht="36" x14ac:dyDescent="0.25">
      <c r="A39" s="191" t="s">
        <v>260</v>
      </c>
      <c r="B39" s="192" t="s">
        <v>370</v>
      </c>
      <c r="C39" s="186">
        <f t="shared" si="1"/>
        <v>12500</v>
      </c>
      <c r="D39" s="186">
        <v>50000</v>
      </c>
      <c r="E39" s="186">
        <v>50000</v>
      </c>
      <c r="F39" s="186">
        <v>50000</v>
      </c>
      <c r="G39" s="203" t="s">
        <v>423</v>
      </c>
    </row>
    <row r="40" spans="1:7" s="209" customFormat="1" ht="36" x14ac:dyDescent="0.35">
      <c r="A40" s="191" t="s">
        <v>261</v>
      </c>
      <c r="B40" s="192" t="s">
        <v>411</v>
      </c>
      <c r="C40" s="186">
        <f t="shared" si="1"/>
        <v>12500</v>
      </c>
      <c r="D40" s="186">
        <v>50000</v>
      </c>
      <c r="E40" s="186">
        <v>50000</v>
      </c>
      <c r="F40" s="186">
        <v>50000</v>
      </c>
      <c r="G40" s="203" t="s">
        <v>423</v>
      </c>
    </row>
    <row r="41" spans="1:7" s="209" customFormat="1" ht="54" x14ac:dyDescent="0.35">
      <c r="A41" s="191" t="s">
        <v>262</v>
      </c>
      <c r="B41" s="192" t="s">
        <v>412</v>
      </c>
      <c r="C41" s="186">
        <v>0</v>
      </c>
      <c r="D41" s="186">
        <v>0</v>
      </c>
      <c r="E41" s="186">
        <v>50000</v>
      </c>
      <c r="F41" s="186">
        <v>50000</v>
      </c>
      <c r="G41" s="203" t="s">
        <v>423</v>
      </c>
    </row>
    <row r="42" spans="1:7" s="184" customFormat="1" ht="36" collapsed="1" x14ac:dyDescent="0.25">
      <c r="A42" s="191" t="s">
        <v>263</v>
      </c>
      <c r="B42" s="195" t="s">
        <v>375</v>
      </c>
      <c r="C42" s="186">
        <f t="shared" si="1"/>
        <v>10000</v>
      </c>
      <c r="D42" s="186">
        <v>40000</v>
      </c>
      <c r="E42" s="186">
        <v>40000</v>
      </c>
      <c r="F42" s="186">
        <v>40000</v>
      </c>
      <c r="G42" s="203" t="s">
        <v>423</v>
      </c>
    </row>
    <row r="43" spans="1:7" s="184" customFormat="1" ht="36" x14ac:dyDescent="0.35">
      <c r="A43" s="191" t="s">
        <v>264</v>
      </c>
      <c r="B43" s="196" t="s">
        <v>413</v>
      </c>
      <c r="C43" s="186">
        <f t="shared" si="1"/>
        <v>6250</v>
      </c>
      <c r="D43" s="186">
        <v>25000</v>
      </c>
      <c r="E43" s="186">
        <v>25000</v>
      </c>
      <c r="F43" s="186">
        <v>25000</v>
      </c>
      <c r="G43" s="203" t="s">
        <v>423</v>
      </c>
    </row>
    <row r="44" spans="1:7" s="209" customFormat="1" ht="36" x14ac:dyDescent="0.35">
      <c r="A44" s="191" t="s">
        <v>265</v>
      </c>
      <c r="B44" s="196" t="s">
        <v>414</v>
      </c>
      <c r="C44" s="186">
        <f t="shared" si="1"/>
        <v>5000</v>
      </c>
      <c r="D44" s="186">
        <v>20000</v>
      </c>
      <c r="E44" s="186">
        <v>20000</v>
      </c>
      <c r="F44" s="186">
        <v>20000</v>
      </c>
      <c r="G44" s="203" t="s">
        <v>423</v>
      </c>
    </row>
    <row r="45" spans="1:7" s="184" customFormat="1" ht="31.5" customHeight="1" x14ac:dyDescent="0.25">
      <c r="A45" s="191" t="s">
        <v>266</v>
      </c>
      <c r="B45" s="195" t="s">
        <v>415</v>
      </c>
      <c r="C45" s="186">
        <f t="shared" si="1"/>
        <v>3750</v>
      </c>
      <c r="D45" s="186">
        <v>15000</v>
      </c>
      <c r="E45" s="186">
        <v>15000</v>
      </c>
      <c r="F45" s="186">
        <v>15000</v>
      </c>
      <c r="G45" s="203" t="s">
        <v>423</v>
      </c>
    </row>
    <row r="46" spans="1:7" s="184" customFormat="1" ht="42" customHeight="1" x14ac:dyDescent="0.25">
      <c r="A46" s="191" t="s">
        <v>267</v>
      </c>
      <c r="B46" s="192" t="s">
        <v>383</v>
      </c>
      <c r="C46" s="186">
        <f t="shared" si="1"/>
        <v>1500</v>
      </c>
      <c r="D46" s="186">
        <v>6000</v>
      </c>
      <c r="E46" s="186">
        <v>6000</v>
      </c>
      <c r="F46" s="186">
        <v>6000</v>
      </c>
      <c r="G46" s="203" t="s">
        <v>423</v>
      </c>
    </row>
    <row r="47" spans="1:7" s="204" customFormat="1" ht="36" x14ac:dyDescent="0.3">
      <c r="A47" s="191" t="s">
        <v>268</v>
      </c>
      <c r="B47" s="195" t="s">
        <v>377</v>
      </c>
      <c r="C47" s="186">
        <f t="shared" si="1"/>
        <v>2500</v>
      </c>
      <c r="D47" s="186">
        <v>10000</v>
      </c>
      <c r="E47" s="186">
        <v>10000</v>
      </c>
      <c r="F47" s="186">
        <v>10000</v>
      </c>
      <c r="G47" s="203" t="s">
        <v>423</v>
      </c>
    </row>
    <row r="48" spans="1:7" s="204" customFormat="1" ht="17.25" x14ac:dyDescent="0.3">
      <c r="A48" s="197">
        <v>3</v>
      </c>
      <c r="B48" s="198" t="s">
        <v>237</v>
      </c>
      <c r="C48" s="187">
        <f>SUM(C50:C51)</f>
        <v>109000</v>
      </c>
      <c r="D48" s="187">
        <f>SUM(D50:D51)</f>
        <v>109000</v>
      </c>
      <c r="E48" s="187">
        <f>SUM(E50:E51)</f>
        <v>109000</v>
      </c>
      <c r="F48" s="187">
        <f>SUM(F50:F51)</f>
        <v>109000</v>
      </c>
    </row>
    <row r="49" spans="1:7" s="184" customFormat="1" ht="18" x14ac:dyDescent="0.25">
      <c r="A49" s="189"/>
      <c r="B49" s="62" t="s">
        <v>9</v>
      </c>
      <c r="C49" s="186"/>
      <c r="D49" s="186"/>
      <c r="E49" s="186"/>
      <c r="F49" s="186"/>
    </row>
    <row r="50" spans="1:7" s="184" customFormat="1" ht="72" x14ac:dyDescent="0.25">
      <c r="A50" s="191" t="s">
        <v>269</v>
      </c>
      <c r="B50" s="195" t="s">
        <v>382</v>
      </c>
      <c r="C50" s="186">
        <v>57500</v>
      </c>
      <c r="D50" s="186">
        <v>57500</v>
      </c>
      <c r="E50" s="186">
        <v>57500</v>
      </c>
      <c r="F50" s="186">
        <v>57500</v>
      </c>
      <c r="G50" s="203" t="s">
        <v>424</v>
      </c>
    </row>
    <row r="51" spans="1:7" s="184" customFormat="1" ht="54" x14ac:dyDescent="0.25">
      <c r="A51" s="191" t="s">
        <v>332</v>
      </c>
      <c r="B51" s="195" t="s">
        <v>416</v>
      </c>
      <c r="C51" s="186">
        <v>51500</v>
      </c>
      <c r="D51" s="186">
        <v>51500</v>
      </c>
      <c r="E51" s="186">
        <v>51500</v>
      </c>
      <c r="F51" s="186">
        <v>51500</v>
      </c>
      <c r="G51" s="203" t="s">
        <v>424</v>
      </c>
    </row>
    <row r="52" spans="1:7" s="184" customFormat="1" ht="17.25" x14ac:dyDescent="0.3">
      <c r="A52" s="188">
        <v>4</v>
      </c>
      <c r="B52" s="118" t="s">
        <v>438</v>
      </c>
      <c r="C52" s="187">
        <f>SUM(C54:C64)</f>
        <v>28000</v>
      </c>
      <c r="D52" s="187">
        <f>SUM(D54:D64)</f>
        <v>28000</v>
      </c>
      <c r="E52" s="187">
        <f>SUM(E54:E64)</f>
        <v>28000</v>
      </c>
      <c r="F52" s="187">
        <f>SUM(F54:F64)</f>
        <v>28000</v>
      </c>
    </row>
    <row r="53" spans="1:7" s="184" customFormat="1" ht="18" x14ac:dyDescent="0.25">
      <c r="A53" s="64"/>
      <c r="B53" s="62" t="s">
        <v>9</v>
      </c>
      <c r="C53" s="186"/>
      <c r="D53" s="186"/>
      <c r="E53" s="186"/>
      <c r="F53" s="186"/>
    </row>
    <row r="54" spans="1:7" s="184" customFormat="1" ht="96" customHeight="1" x14ac:dyDescent="0.25">
      <c r="A54" s="191" t="s">
        <v>390</v>
      </c>
      <c r="B54" s="202" t="s">
        <v>418</v>
      </c>
      <c r="C54" s="186">
        <v>13000</v>
      </c>
      <c r="D54" s="186">
        <v>13000</v>
      </c>
      <c r="E54" s="186">
        <v>13000</v>
      </c>
      <c r="F54" s="186">
        <v>13000</v>
      </c>
      <c r="G54" s="203" t="s">
        <v>423</v>
      </c>
    </row>
    <row r="55" spans="1:7" ht="108" x14ac:dyDescent="0.25">
      <c r="A55" s="191" t="s">
        <v>391</v>
      </c>
      <c r="B55" s="200" t="s">
        <v>428</v>
      </c>
      <c r="C55" s="186">
        <v>2410</v>
      </c>
      <c r="D55" s="186">
        <v>2410</v>
      </c>
      <c r="E55" s="186">
        <v>2410</v>
      </c>
      <c r="F55" s="186">
        <v>2410</v>
      </c>
      <c r="G55" s="203" t="s">
        <v>423</v>
      </c>
    </row>
    <row r="56" spans="1:7" ht="90" x14ac:dyDescent="0.25">
      <c r="A56" s="191" t="s">
        <v>392</v>
      </c>
      <c r="B56" s="200" t="s">
        <v>429</v>
      </c>
      <c r="C56" s="186">
        <v>380</v>
      </c>
      <c r="D56" s="186">
        <v>380</v>
      </c>
      <c r="E56" s="186">
        <v>380</v>
      </c>
      <c r="F56" s="186">
        <v>380</v>
      </c>
      <c r="G56" s="203" t="s">
        <v>423</v>
      </c>
    </row>
    <row r="57" spans="1:7" ht="90" x14ac:dyDescent="0.25">
      <c r="A57" s="191" t="s">
        <v>393</v>
      </c>
      <c r="B57" s="200" t="s">
        <v>430</v>
      </c>
      <c r="C57" s="186">
        <v>365</v>
      </c>
      <c r="D57" s="186">
        <v>365</v>
      </c>
      <c r="E57" s="186">
        <v>365</v>
      </c>
      <c r="F57" s="186">
        <v>365</v>
      </c>
      <c r="G57" s="203" t="s">
        <v>423</v>
      </c>
    </row>
    <row r="58" spans="1:7" ht="126" x14ac:dyDescent="0.25">
      <c r="A58" s="191" t="s">
        <v>394</v>
      </c>
      <c r="B58" s="200" t="s">
        <v>431</v>
      </c>
      <c r="C58" s="186">
        <v>300</v>
      </c>
      <c r="D58" s="186">
        <v>300</v>
      </c>
      <c r="E58" s="186">
        <v>300</v>
      </c>
      <c r="F58" s="186">
        <v>300</v>
      </c>
      <c r="G58" s="203" t="s">
        <v>423</v>
      </c>
    </row>
    <row r="59" spans="1:7" ht="72" x14ac:dyDescent="0.25">
      <c r="A59" s="191" t="s">
        <v>397</v>
      </c>
      <c r="B59" s="200" t="s">
        <v>436</v>
      </c>
      <c r="C59" s="186">
        <v>250</v>
      </c>
      <c r="D59" s="186">
        <v>250</v>
      </c>
      <c r="E59" s="186">
        <v>250</v>
      </c>
      <c r="F59" s="186">
        <v>250</v>
      </c>
      <c r="G59" s="203" t="s">
        <v>423</v>
      </c>
    </row>
    <row r="60" spans="1:7" ht="108" x14ac:dyDescent="0.25">
      <c r="A60" s="191" t="s">
        <v>398</v>
      </c>
      <c r="B60" s="200" t="s">
        <v>432</v>
      </c>
      <c r="C60" s="186">
        <v>2250</v>
      </c>
      <c r="D60" s="186">
        <v>2250</v>
      </c>
      <c r="E60" s="186">
        <v>2250</v>
      </c>
      <c r="F60" s="186">
        <v>2250</v>
      </c>
      <c r="G60" s="203" t="s">
        <v>423</v>
      </c>
    </row>
    <row r="61" spans="1:7" ht="90" x14ac:dyDescent="0.25">
      <c r="A61" s="191" t="s">
        <v>399</v>
      </c>
      <c r="B61" s="200" t="s">
        <v>433</v>
      </c>
      <c r="C61" s="186">
        <v>4000</v>
      </c>
      <c r="D61" s="186">
        <v>4000</v>
      </c>
      <c r="E61" s="186">
        <v>4000</v>
      </c>
      <c r="F61" s="186">
        <v>4000</v>
      </c>
      <c r="G61" s="203" t="s">
        <v>423</v>
      </c>
    </row>
    <row r="62" spans="1:7" ht="90" x14ac:dyDescent="0.25">
      <c r="A62" s="191" t="s">
        <v>400</v>
      </c>
      <c r="B62" s="200" t="s">
        <v>434</v>
      </c>
      <c r="C62" s="186">
        <v>2400</v>
      </c>
      <c r="D62" s="186">
        <v>2400</v>
      </c>
      <c r="E62" s="186">
        <v>2400</v>
      </c>
      <c r="F62" s="186">
        <v>2400</v>
      </c>
      <c r="G62" s="203" t="s">
        <v>423</v>
      </c>
    </row>
    <row r="63" spans="1:7" ht="81" customHeight="1" x14ac:dyDescent="0.25">
      <c r="A63" s="191" t="s">
        <v>426</v>
      </c>
      <c r="B63" s="200" t="s">
        <v>437</v>
      </c>
      <c r="C63" s="186">
        <v>2250</v>
      </c>
      <c r="D63" s="186">
        <v>2250</v>
      </c>
      <c r="E63" s="186">
        <v>2250</v>
      </c>
      <c r="F63" s="186">
        <v>2250</v>
      </c>
      <c r="G63" s="203" t="s">
        <v>423</v>
      </c>
    </row>
    <row r="64" spans="1:7" ht="90" x14ac:dyDescent="0.25">
      <c r="A64" s="191" t="s">
        <v>427</v>
      </c>
      <c r="B64" s="200" t="s">
        <v>435</v>
      </c>
      <c r="C64" s="186">
        <v>395</v>
      </c>
      <c r="D64" s="186">
        <v>395</v>
      </c>
      <c r="E64" s="186">
        <v>395</v>
      </c>
      <c r="F64" s="186">
        <v>395</v>
      </c>
      <c r="G64" s="203" t="s">
        <v>423</v>
      </c>
    </row>
    <row r="65" spans="1:7" ht="17.25" x14ac:dyDescent="0.25">
      <c r="A65" s="7">
        <v>5</v>
      </c>
      <c r="B65" s="62" t="s">
        <v>19</v>
      </c>
      <c r="C65" s="6">
        <f>C67</f>
        <v>12000</v>
      </c>
      <c r="D65" s="6">
        <f>D67</f>
        <v>12000</v>
      </c>
      <c r="E65" s="6">
        <f>E67</f>
        <v>12000</v>
      </c>
      <c r="F65" s="6">
        <f>F67</f>
        <v>12000</v>
      </c>
    </row>
    <row r="66" spans="1:7" ht="17.25" x14ac:dyDescent="0.25">
      <c r="A66" s="64"/>
      <c r="B66" s="62" t="s">
        <v>9</v>
      </c>
      <c r="C66" s="6"/>
      <c r="D66" s="6"/>
      <c r="E66" s="6"/>
      <c r="F66" s="6"/>
    </row>
    <row r="67" spans="1:7" ht="41.25" customHeight="1" x14ac:dyDescent="0.25">
      <c r="A67" s="191" t="s">
        <v>395</v>
      </c>
      <c r="B67" s="195" t="s">
        <v>420</v>
      </c>
      <c r="C67" s="186">
        <v>12000</v>
      </c>
      <c r="D67" s="186">
        <v>12000</v>
      </c>
      <c r="E67" s="186">
        <v>12000</v>
      </c>
      <c r="F67" s="186">
        <v>12000</v>
      </c>
      <c r="G67" s="203" t="s">
        <v>423</v>
      </c>
    </row>
    <row r="68" spans="1:7" ht="25.5" customHeight="1" x14ac:dyDescent="0.25">
      <c r="A68" s="199">
        <v>6</v>
      </c>
      <c r="B68" s="201" t="s">
        <v>12</v>
      </c>
      <c r="C68" s="187">
        <v>57000</v>
      </c>
      <c r="D68" s="187">
        <v>57000</v>
      </c>
      <c r="E68" s="187">
        <v>57000</v>
      </c>
      <c r="F68" s="187">
        <v>57000</v>
      </c>
    </row>
    <row r="69" spans="1:7" ht="51.75" x14ac:dyDescent="0.25">
      <c r="A69" s="205">
        <v>7</v>
      </c>
      <c r="B69" s="206" t="s">
        <v>468</v>
      </c>
      <c r="C69" s="62">
        <f>C71</f>
        <v>89182.5</v>
      </c>
      <c r="D69" s="62">
        <f>D71</f>
        <v>89182.5</v>
      </c>
      <c r="E69" s="62">
        <f>E71</f>
        <v>89182.5</v>
      </c>
      <c r="F69" s="62">
        <f>F71</f>
        <v>89182.5</v>
      </c>
    </row>
    <row r="70" spans="1:7" ht="18" x14ac:dyDescent="0.25">
      <c r="B70" s="62" t="s">
        <v>9</v>
      </c>
      <c r="C70" s="1"/>
      <c r="D70" s="1"/>
      <c r="E70" s="1"/>
      <c r="F70" s="1"/>
    </row>
    <row r="71" spans="1:7" ht="180" x14ac:dyDescent="0.25">
      <c r="A71" s="207" t="s">
        <v>421</v>
      </c>
      <c r="B71" s="124" t="s">
        <v>463</v>
      </c>
      <c r="C71" s="1">
        <v>89182.5</v>
      </c>
      <c r="D71" s="1">
        <v>89182.5</v>
      </c>
      <c r="E71" s="1">
        <v>89182.5</v>
      </c>
      <c r="F71" s="1">
        <v>89182.5</v>
      </c>
    </row>
  </sheetData>
  <mergeCells count="4">
    <mergeCell ref="A1:F1"/>
    <mergeCell ref="A2:F2"/>
    <mergeCell ref="A3:F3"/>
    <mergeCell ref="A5:F5"/>
  </mergeCells>
  <phoneticPr fontId="0" type="noConversion"/>
  <pageMargins left="0.45" right="0.33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workbookViewId="0">
      <selection activeCell="A89" sqref="A89:K89"/>
    </sheetView>
  </sheetViews>
  <sheetFormatPr defaultRowHeight="16.5" x14ac:dyDescent="0.25"/>
  <cols>
    <col min="1" max="1" width="11.42578125" style="116" customWidth="1"/>
    <col min="2" max="2" width="18.28515625" style="116" customWidth="1"/>
    <col min="3" max="3" width="21" style="116" customWidth="1"/>
    <col min="4" max="6" width="16" style="116" customWidth="1"/>
    <col min="7" max="7" width="17" style="116" customWidth="1"/>
    <col min="8" max="8" width="11.5703125" style="116" bestFit="1" customWidth="1"/>
    <col min="9" max="9" width="11.85546875" style="116" customWidth="1"/>
    <col min="10" max="10" width="11.28515625" style="116" customWidth="1"/>
    <col min="11" max="11" width="12.7109375" style="116" customWidth="1"/>
    <col min="12" max="12" width="9.140625" style="116"/>
    <col min="13" max="13" width="9.7109375" style="116" bestFit="1" customWidth="1"/>
    <col min="14" max="16384" width="9.140625" style="116"/>
  </cols>
  <sheetData>
    <row r="1" spans="1:13" ht="34.5" customHeight="1" x14ac:dyDescent="0.25">
      <c r="A1" s="507" t="s">
        <v>147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</row>
    <row r="2" spans="1:13" x14ac:dyDescent="0.2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3" ht="36" customHeight="1" x14ac:dyDescent="0.25">
      <c r="A3" s="565" t="s">
        <v>384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223"/>
      <c r="M3" s="223"/>
    </row>
    <row r="6" spans="1:13" ht="38.25" customHeight="1" x14ac:dyDescent="0.25">
      <c r="A6" s="556" t="s">
        <v>47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</row>
    <row r="7" spans="1:13" s="223" customFormat="1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</row>
    <row r="8" spans="1:13" x14ac:dyDescent="0.25">
      <c r="A8" s="556" t="s">
        <v>94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</row>
    <row r="9" spans="1:13" s="223" customFormat="1" ht="17.25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1:13" x14ac:dyDescent="0.25">
      <c r="A10" s="557" t="s">
        <v>49</v>
      </c>
      <c r="B10" s="558"/>
      <c r="C10" s="558"/>
      <c r="D10" s="359" t="s">
        <v>25</v>
      </c>
      <c r="E10" s="360"/>
      <c r="F10" s="360"/>
      <c r="G10" s="360"/>
      <c r="H10" s="360"/>
      <c r="I10" s="360"/>
      <c r="J10" s="360"/>
      <c r="K10" s="361"/>
    </row>
    <row r="11" spans="1:13" x14ac:dyDescent="0.25">
      <c r="A11" s="559"/>
      <c r="B11" s="560"/>
      <c r="C11" s="560"/>
      <c r="D11" s="563" t="s">
        <v>50</v>
      </c>
      <c r="E11" s="564"/>
      <c r="F11" s="564"/>
      <c r="G11" s="469"/>
      <c r="H11" s="563" t="s">
        <v>51</v>
      </c>
      <c r="I11" s="564"/>
      <c r="J11" s="564"/>
      <c r="K11" s="469"/>
    </row>
    <row r="12" spans="1:13" ht="48.75" customHeight="1" thickBot="1" x14ac:dyDescent="0.3">
      <c r="A12" s="561"/>
      <c r="B12" s="562"/>
      <c r="C12" s="562"/>
      <c r="D12" s="19" t="s">
        <v>357</v>
      </c>
      <c r="E12" s="19" t="s">
        <v>15</v>
      </c>
      <c r="F12" s="19" t="s">
        <v>16</v>
      </c>
      <c r="G12" s="222" t="s">
        <v>7</v>
      </c>
      <c r="H12" s="19" t="s">
        <v>357</v>
      </c>
      <c r="I12" s="19" t="s">
        <v>15</v>
      </c>
      <c r="J12" s="19" t="s">
        <v>16</v>
      </c>
      <c r="K12" s="212" t="s">
        <v>7</v>
      </c>
    </row>
    <row r="13" spans="1:13" x14ac:dyDescent="0.25">
      <c r="A13" s="332" t="s">
        <v>52</v>
      </c>
      <c r="B13" s="333"/>
      <c r="C13" s="336" t="s">
        <v>22</v>
      </c>
      <c r="D13" s="337"/>
      <c r="E13" s="337"/>
      <c r="F13" s="337"/>
      <c r="G13" s="337"/>
      <c r="H13" s="337"/>
      <c r="I13" s="337"/>
      <c r="J13" s="337"/>
      <c r="K13" s="338"/>
    </row>
    <row r="14" spans="1:13" ht="41.25" customHeight="1" x14ac:dyDescent="0.25">
      <c r="A14" s="334"/>
      <c r="B14" s="335"/>
      <c r="C14" s="545" t="s">
        <v>148</v>
      </c>
      <c r="D14" s="546"/>
      <c r="E14" s="546"/>
      <c r="F14" s="546"/>
      <c r="G14" s="546"/>
      <c r="H14" s="546"/>
      <c r="I14" s="546"/>
      <c r="J14" s="546"/>
      <c r="K14" s="547"/>
    </row>
    <row r="15" spans="1:13" x14ac:dyDescent="0.25">
      <c r="A15" s="537">
        <v>1047</v>
      </c>
      <c r="B15" s="469" t="s">
        <v>440</v>
      </c>
      <c r="C15" s="436" t="s">
        <v>56</v>
      </c>
      <c r="D15" s="437"/>
      <c r="E15" s="437"/>
      <c r="F15" s="437"/>
      <c r="G15" s="437"/>
      <c r="H15" s="437"/>
      <c r="I15" s="437"/>
      <c r="J15" s="437"/>
      <c r="K15" s="438"/>
    </row>
    <row r="16" spans="1:13" ht="35.25" customHeight="1" thickBot="1" x14ac:dyDescent="0.3">
      <c r="A16" s="537"/>
      <c r="B16" s="469"/>
      <c r="C16" s="538" t="s">
        <v>149</v>
      </c>
      <c r="D16" s="539"/>
      <c r="E16" s="539"/>
      <c r="F16" s="539"/>
      <c r="G16" s="539"/>
      <c r="H16" s="539"/>
      <c r="I16" s="539"/>
      <c r="J16" s="539"/>
      <c r="K16" s="540"/>
    </row>
    <row r="17" spans="1:11" ht="65.25" customHeight="1" thickBot="1" x14ac:dyDescent="0.3">
      <c r="A17" s="502" t="s">
        <v>98</v>
      </c>
      <c r="B17" s="503"/>
      <c r="C17" s="218" t="s">
        <v>99</v>
      </c>
      <c r="D17" s="213">
        <v>1</v>
      </c>
      <c r="E17" s="213">
        <v>1</v>
      </c>
      <c r="F17" s="213">
        <v>1</v>
      </c>
      <c r="G17" s="213">
        <v>1</v>
      </c>
      <c r="H17" s="214"/>
      <c r="I17" s="214"/>
      <c r="J17" s="214"/>
      <c r="K17" s="215"/>
    </row>
    <row r="18" spans="1:11" ht="30.75" customHeight="1" thickBot="1" x14ac:dyDescent="0.3">
      <c r="A18" s="502" t="s">
        <v>100</v>
      </c>
      <c r="B18" s="503"/>
      <c r="C18" s="218"/>
      <c r="D18" s="216" t="s">
        <v>58</v>
      </c>
      <c r="E18" s="216" t="s">
        <v>58</v>
      </c>
      <c r="F18" s="216" t="s">
        <v>58</v>
      </c>
      <c r="G18" s="216" t="s">
        <v>58</v>
      </c>
      <c r="H18" s="87">
        <f>Gexarquniq!C12</f>
        <v>7500</v>
      </c>
      <c r="I18" s="87">
        <f>Gexarquniq!D12</f>
        <v>30000</v>
      </c>
      <c r="J18" s="87">
        <f>Gexarquniq!E12</f>
        <v>30000</v>
      </c>
      <c r="K18" s="87">
        <f>Gexarquniq!F12</f>
        <v>30000</v>
      </c>
    </row>
    <row r="19" spans="1:11" ht="39.75" customHeight="1" thickBot="1" x14ac:dyDescent="0.3">
      <c r="A19" s="502" t="s">
        <v>101</v>
      </c>
      <c r="B19" s="482"/>
      <c r="C19" s="503"/>
      <c r="D19" s="220"/>
      <c r="E19" s="220"/>
      <c r="F19" s="220"/>
      <c r="G19" s="216"/>
      <c r="H19" s="217"/>
      <c r="I19" s="217"/>
      <c r="J19" s="217"/>
      <c r="K19" s="215"/>
    </row>
    <row r="20" spans="1:11" ht="27" customHeight="1" x14ac:dyDescent="0.25">
      <c r="A20" s="504" t="s">
        <v>102</v>
      </c>
      <c r="B20" s="505"/>
      <c r="C20" s="505"/>
      <c r="D20" s="505"/>
      <c r="E20" s="505"/>
      <c r="F20" s="505"/>
      <c r="G20" s="505"/>
      <c r="H20" s="505"/>
      <c r="I20" s="505"/>
      <c r="J20" s="505"/>
      <c r="K20" s="506"/>
    </row>
    <row r="21" spans="1:11" ht="26.25" customHeight="1" thickBot="1" x14ac:dyDescent="0.3">
      <c r="A21" s="484" t="s">
        <v>150</v>
      </c>
      <c r="B21" s="485"/>
      <c r="C21" s="485"/>
      <c r="D21" s="485"/>
      <c r="E21" s="485"/>
      <c r="F21" s="485"/>
      <c r="G21" s="485"/>
      <c r="H21" s="485"/>
      <c r="I21" s="485"/>
      <c r="J21" s="485"/>
      <c r="K21" s="486"/>
    </row>
    <row r="22" spans="1:11" x14ac:dyDescent="0.25">
      <c r="A22" s="470" t="s">
        <v>64</v>
      </c>
      <c r="B22" s="471"/>
      <c r="C22" s="471"/>
      <c r="D22" s="471"/>
      <c r="E22" s="471"/>
      <c r="F22" s="471"/>
      <c r="G22" s="471"/>
      <c r="H22" s="472"/>
      <c r="I22" s="472"/>
      <c r="J22" s="472"/>
      <c r="K22" s="473"/>
    </row>
    <row r="23" spans="1:11" ht="15.75" customHeight="1" thickBot="1" x14ac:dyDescent="0.35">
      <c r="A23" s="549" t="s">
        <v>459</v>
      </c>
      <c r="B23" s="550"/>
      <c r="C23" s="550"/>
      <c r="D23" s="550"/>
      <c r="E23" s="550"/>
      <c r="F23" s="550"/>
      <c r="G23" s="550"/>
      <c r="H23" s="550"/>
      <c r="I23" s="550"/>
      <c r="J23" s="550"/>
      <c r="K23" s="551"/>
    </row>
    <row r="24" spans="1:11" x14ac:dyDescent="0.25">
      <c r="A24" s="470" t="s">
        <v>65</v>
      </c>
      <c r="B24" s="471"/>
      <c r="C24" s="471"/>
      <c r="D24" s="471"/>
      <c r="E24" s="471"/>
      <c r="F24" s="471"/>
      <c r="G24" s="471"/>
      <c r="H24" s="472"/>
      <c r="I24" s="472"/>
      <c r="J24" s="472"/>
      <c r="K24" s="473"/>
    </row>
    <row r="25" spans="1:11" ht="21" customHeight="1" thickBot="1" x14ac:dyDescent="0.35">
      <c r="A25" s="549" t="s">
        <v>460</v>
      </c>
      <c r="B25" s="550"/>
      <c r="C25" s="550"/>
      <c r="D25" s="550"/>
      <c r="E25" s="550"/>
      <c r="F25" s="550"/>
      <c r="G25" s="550"/>
      <c r="H25" s="550"/>
      <c r="I25" s="550"/>
      <c r="J25" s="550"/>
      <c r="K25" s="551"/>
    </row>
    <row r="26" spans="1:11" x14ac:dyDescent="0.25">
      <c r="A26" s="332" t="s">
        <v>52</v>
      </c>
      <c r="B26" s="333"/>
      <c r="C26" s="336" t="s">
        <v>22</v>
      </c>
      <c r="D26" s="337"/>
      <c r="E26" s="337"/>
      <c r="F26" s="337"/>
      <c r="G26" s="337"/>
      <c r="H26" s="337"/>
      <c r="I26" s="337"/>
      <c r="J26" s="337"/>
      <c r="K26" s="338"/>
    </row>
    <row r="27" spans="1:11" ht="36.75" customHeight="1" x14ac:dyDescent="0.25">
      <c r="A27" s="334"/>
      <c r="B27" s="335"/>
      <c r="C27" s="545" t="s">
        <v>158</v>
      </c>
      <c r="D27" s="546"/>
      <c r="E27" s="546"/>
      <c r="F27" s="546"/>
      <c r="G27" s="546"/>
      <c r="H27" s="546"/>
      <c r="I27" s="546"/>
      <c r="J27" s="546"/>
      <c r="K27" s="547"/>
    </row>
    <row r="28" spans="1:11" x14ac:dyDescent="0.25">
      <c r="A28" s="537">
        <v>1047</v>
      </c>
      <c r="B28" s="469" t="s">
        <v>441</v>
      </c>
      <c r="C28" s="436" t="s">
        <v>56</v>
      </c>
      <c r="D28" s="437"/>
      <c r="E28" s="437"/>
      <c r="F28" s="437"/>
      <c r="G28" s="437"/>
      <c r="H28" s="437"/>
      <c r="I28" s="437"/>
      <c r="J28" s="437"/>
      <c r="K28" s="438"/>
    </row>
    <row r="29" spans="1:11" ht="21.75" customHeight="1" thickBot="1" x14ac:dyDescent="0.3">
      <c r="A29" s="537"/>
      <c r="B29" s="469"/>
      <c r="C29" s="538" t="s">
        <v>97</v>
      </c>
      <c r="D29" s="539"/>
      <c r="E29" s="539"/>
      <c r="F29" s="539"/>
      <c r="G29" s="539"/>
      <c r="H29" s="539"/>
      <c r="I29" s="539"/>
      <c r="J29" s="539"/>
      <c r="K29" s="540"/>
    </row>
    <row r="30" spans="1:11" ht="50.25" customHeight="1" thickBot="1" x14ac:dyDescent="0.3">
      <c r="A30" s="502" t="s">
        <v>98</v>
      </c>
      <c r="B30" s="503"/>
      <c r="C30" s="218" t="s">
        <v>99</v>
      </c>
      <c r="D30" s="224">
        <v>4</v>
      </c>
      <c r="E30" s="224">
        <v>4</v>
      </c>
      <c r="F30" s="224">
        <v>4</v>
      </c>
      <c r="G30" s="224">
        <v>4</v>
      </c>
      <c r="H30" s="225"/>
      <c r="I30" s="225"/>
      <c r="J30" s="225"/>
      <c r="K30" s="215"/>
    </row>
    <row r="31" spans="1:11" ht="21.75" customHeight="1" thickBot="1" x14ac:dyDescent="0.3">
      <c r="A31" s="502" t="s">
        <v>100</v>
      </c>
      <c r="B31" s="503"/>
      <c r="C31" s="218"/>
      <c r="D31" s="216" t="s">
        <v>58</v>
      </c>
      <c r="E31" s="216" t="s">
        <v>58</v>
      </c>
      <c r="F31" s="216" t="s">
        <v>58</v>
      </c>
      <c r="G31" s="216" t="s">
        <v>58</v>
      </c>
      <c r="H31" s="102">
        <f>SUM(Gexarquniq!C33:C36)</f>
        <v>23750</v>
      </c>
      <c r="I31" s="102">
        <f>SUM(Gexarquniq!D33:D36)</f>
        <v>95000</v>
      </c>
      <c r="J31" s="102">
        <f>SUM(Gexarquniq!E33:E36)</f>
        <v>95000</v>
      </c>
      <c r="K31" s="102">
        <f>SUM(Gexarquniq!F33:F36)</f>
        <v>95000</v>
      </c>
    </row>
    <row r="32" spans="1:11" ht="21.75" customHeight="1" thickBot="1" x14ac:dyDescent="0.3">
      <c r="A32" s="502" t="s">
        <v>101</v>
      </c>
      <c r="B32" s="482"/>
      <c r="C32" s="503"/>
      <c r="D32" s="220"/>
      <c r="E32" s="220"/>
      <c r="F32" s="220"/>
      <c r="G32" s="216"/>
      <c r="H32" s="217"/>
      <c r="I32" s="217"/>
      <c r="J32" s="217"/>
      <c r="K32" s="215"/>
    </row>
    <row r="33" spans="1:11" x14ac:dyDescent="0.25">
      <c r="A33" s="504" t="s">
        <v>102</v>
      </c>
      <c r="B33" s="505"/>
      <c r="C33" s="505"/>
      <c r="D33" s="505"/>
      <c r="E33" s="505"/>
      <c r="F33" s="505"/>
      <c r="G33" s="505"/>
      <c r="H33" s="505"/>
      <c r="I33" s="505"/>
      <c r="J33" s="505"/>
      <c r="K33" s="506"/>
    </row>
    <row r="34" spans="1:11" ht="17.25" thickBot="1" x14ac:dyDescent="0.3">
      <c r="A34" s="484" t="s">
        <v>103</v>
      </c>
      <c r="B34" s="485"/>
      <c r="C34" s="485"/>
      <c r="D34" s="485"/>
      <c r="E34" s="485"/>
      <c r="F34" s="485"/>
      <c r="G34" s="485"/>
      <c r="H34" s="485"/>
      <c r="I34" s="485"/>
      <c r="J34" s="485"/>
      <c r="K34" s="486"/>
    </row>
    <row r="35" spans="1:11" x14ac:dyDescent="0.25">
      <c r="A35" s="470" t="s">
        <v>64</v>
      </c>
      <c r="B35" s="471"/>
      <c r="C35" s="471"/>
      <c r="D35" s="471"/>
      <c r="E35" s="471"/>
      <c r="F35" s="471"/>
      <c r="G35" s="471"/>
      <c r="H35" s="472"/>
      <c r="I35" s="472"/>
      <c r="J35" s="472"/>
      <c r="K35" s="473"/>
    </row>
    <row r="36" spans="1:11" ht="15.75" customHeight="1" thickBot="1" x14ac:dyDescent="0.35">
      <c r="A36" s="549" t="s">
        <v>459</v>
      </c>
      <c r="B36" s="550"/>
      <c r="C36" s="550"/>
      <c r="D36" s="550"/>
      <c r="E36" s="550"/>
      <c r="F36" s="550"/>
      <c r="G36" s="550"/>
      <c r="H36" s="550"/>
      <c r="I36" s="550"/>
      <c r="J36" s="550"/>
      <c r="K36" s="551"/>
    </row>
    <row r="37" spans="1:11" x14ac:dyDescent="0.25">
      <c r="A37" s="470" t="s">
        <v>65</v>
      </c>
      <c r="B37" s="471"/>
      <c r="C37" s="471"/>
      <c r="D37" s="471"/>
      <c r="E37" s="471"/>
      <c r="F37" s="471"/>
      <c r="G37" s="471"/>
      <c r="H37" s="472"/>
      <c r="I37" s="472"/>
      <c r="J37" s="472"/>
      <c r="K37" s="473"/>
    </row>
    <row r="38" spans="1:11" ht="12.75" customHeight="1" thickBot="1" x14ac:dyDescent="0.35">
      <c r="A38" s="549" t="s">
        <v>460</v>
      </c>
      <c r="B38" s="550"/>
      <c r="C38" s="550"/>
      <c r="D38" s="550"/>
      <c r="E38" s="550"/>
      <c r="F38" s="550"/>
      <c r="G38" s="550"/>
      <c r="H38" s="550"/>
      <c r="I38" s="550"/>
      <c r="J38" s="550"/>
      <c r="K38" s="551"/>
    </row>
    <row r="39" spans="1:11" ht="26.25" customHeight="1" x14ac:dyDescent="0.25">
      <c r="A39" s="332" t="s">
        <v>52</v>
      </c>
      <c r="B39" s="333"/>
      <c r="C39" s="436" t="s">
        <v>22</v>
      </c>
      <c r="D39" s="437"/>
      <c r="E39" s="437"/>
      <c r="F39" s="437"/>
      <c r="G39" s="437"/>
      <c r="H39" s="437"/>
      <c r="I39" s="437"/>
      <c r="J39" s="437"/>
      <c r="K39" s="438"/>
    </row>
    <row r="40" spans="1:11" ht="15.75" customHeight="1" x14ac:dyDescent="0.25">
      <c r="A40" s="334"/>
      <c r="B40" s="335"/>
      <c r="C40" s="614" t="s">
        <v>352</v>
      </c>
      <c r="D40" s="615"/>
      <c r="E40" s="615"/>
      <c r="F40" s="615"/>
      <c r="G40" s="616"/>
      <c r="H40" s="616"/>
      <c r="I40" s="616"/>
      <c r="J40" s="616"/>
      <c r="K40" s="617"/>
    </row>
    <row r="41" spans="1:11" ht="29.25" customHeight="1" x14ac:dyDescent="0.25">
      <c r="A41" s="537">
        <v>1047</v>
      </c>
      <c r="B41" s="469" t="s">
        <v>442</v>
      </c>
      <c r="C41" s="436" t="s">
        <v>56</v>
      </c>
      <c r="D41" s="437"/>
      <c r="E41" s="437"/>
      <c r="F41" s="437"/>
      <c r="G41" s="437"/>
      <c r="H41" s="437"/>
      <c r="I41" s="437"/>
      <c r="J41" s="437"/>
      <c r="K41" s="438"/>
    </row>
    <row r="42" spans="1:11" ht="21.75" customHeight="1" thickBot="1" x14ac:dyDescent="0.3">
      <c r="A42" s="537"/>
      <c r="B42" s="469"/>
      <c r="C42" s="538" t="s">
        <v>389</v>
      </c>
      <c r="D42" s="539"/>
      <c r="E42" s="539"/>
      <c r="F42" s="539"/>
      <c r="G42" s="539"/>
      <c r="H42" s="539"/>
      <c r="I42" s="539"/>
      <c r="J42" s="539"/>
      <c r="K42" s="540"/>
    </row>
    <row r="43" spans="1:11" ht="51" customHeight="1" thickBot="1" x14ac:dyDescent="0.3">
      <c r="A43" s="502" t="s">
        <v>98</v>
      </c>
      <c r="B43" s="503"/>
      <c r="C43" s="218" t="s">
        <v>99</v>
      </c>
      <c r="D43" s="225">
        <v>2</v>
      </c>
      <c r="E43" s="225">
        <v>2</v>
      </c>
      <c r="F43" s="225">
        <v>2</v>
      </c>
      <c r="G43" s="225">
        <v>2</v>
      </c>
      <c r="H43" s="217"/>
      <c r="I43" s="217"/>
      <c r="J43" s="217"/>
      <c r="K43" s="215"/>
    </row>
    <row r="44" spans="1:11" ht="39.75" customHeight="1" thickBot="1" x14ac:dyDescent="0.3">
      <c r="A44" s="502" t="s">
        <v>100</v>
      </c>
      <c r="B44" s="503"/>
      <c r="C44" s="218"/>
      <c r="D44" s="216" t="s">
        <v>58</v>
      </c>
      <c r="E44" s="216" t="s">
        <v>58</v>
      </c>
      <c r="F44" s="216" t="s">
        <v>58</v>
      </c>
      <c r="G44" s="216" t="s">
        <v>58</v>
      </c>
      <c r="H44" s="1">
        <f>SUM(Gexarquniq!C50:C51)</f>
        <v>109000</v>
      </c>
      <c r="I44" s="1">
        <f>SUM(Gexarquniq!D50:D51)</f>
        <v>109000</v>
      </c>
      <c r="J44" s="1">
        <f>SUM(Gexarquniq!E50:E51)</f>
        <v>109000</v>
      </c>
      <c r="K44" s="1">
        <f>SUM(Gexarquniq!F50:F51)</f>
        <v>109000</v>
      </c>
    </row>
    <row r="45" spans="1:11" ht="37.5" customHeight="1" thickBot="1" x14ac:dyDescent="0.3">
      <c r="A45" s="502" t="s">
        <v>101</v>
      </c>
      <c r="B45" s="482"/>
      <c r="C45" s="503"/>
      <c r="D45" s="220"/>
      <c r="E45" s="220"/>
      <c r="F45" s="220"/>
      <c r="G45" s="216"/>
      <c r="H45" s="217"/>
      <c r="I45" s="217"/>
      <c r="J45" s="217"/>
      <c r="K45" s="215"/>
    </row>
    <row r="46" spans="1:11" ht="21.75" customHeight="1" x14ac:dyDescent="0.25">
      <c r="A46" s="504" t="s">
        <v>102</v>
      </c>
      <c r="B46" s="505"/>
      <c r="C46" s="505"/>
      <c r="D46" s="505"/>
      <c r="E46" s="505"/>
      <c r="F46" s="505"/>
      <c r="G46" s="505"/>
      <c r="H46" s="505"/>
      <c r="I46" s="505"/>
      <c r="J46" s="505"/>
      <c r="K46" s="506"/>
    </row>
    <row r="47" spans="1:11" ht="26.25" customHeight="1" thickBot="1" x14ac:dyDescent="0.3">
      <c r="A47" s="484" t="s">
        <v>211</v>
      </c>
      <c r="B47" s="485"/>
      <c r="C47" s="485"/>
      <c r="D47" s="485"/>
      <c r="E47" s="485"/>
      <c r="F47" s="485"/>
      <c r="G47" s="485"/>
      <c r="H47" s="485"/>
      <c r="I47" s="485"/>
      <c r="J47" s="485"/>
      <c r="K47" s="486"/>
    </row>
    <row r="48" spans="1:11" ht="27.75" customHeight="1" x14ac:dyDescent="0.25">
      <c r="A48" s="470" t="s">
        <v>64</v>
      </c>
      <c r="B48" s="471"/>
      <c r="C48" s="471"/>
      <c r="D48" s="471"/>
      <c r="E48" s="471"/>
      <c r="F48" s="471"/>
      <c r="G48" s="471"/>
      <c r="H48" s="472"/>
      <c r="I48" s="472"/>
      <c r="J48" s="472"/>
      <c r="K48" s="473"/>
    </row>
    <row r="49" spans="1:11" ht="27.75" customHeight="1" thickBot="1" x14ac:dyDescent="0.35">
      <c r="A49" s="549" t="s">
        <v>459</v>
      </c>
      <c r="B49" s="550"/>
      <c r="C49" s="550"/>
      <c r="D49" s="550"/>
      <c r="E49" s="550"/>
      <c r="F49" s="550"/>
      <c r="G49" s="550"/>
      <c r="H49" s="550"/>
      <c r="I49" s="550"/>
      <c r="J49" s="550"/>
      <c r="K49" s="551"/>
    </row>
    <row r="50" spans="1:11" ht="30.75" customHeight="1" x14ac:dyDescent="0.25">
      <c r="A50" s="470" t="s">
        <v>65</v>
      </c>
      <c r="B50" s="471"/>
      <c r="C50" s="471"/>
      <c r="D50" s="471"/>
      <c r="E50" s="471"/>
      <c r="F50" s="471"/>
      <c r="G50" s="471"/>
      <c r="H50" s="472"/>
      <c r="I50" s="472"/>
      <c r="J50" s="472"/>
      <c r="K50" s="473"/>
    </row>
    <row r="51" spans="1:11" ht="26.25" customHeight="1" thickBot="1" x14ac:dyDescent="0.35">
      <c r="A51" s="549" t="s">
        <v>460</v>
      </c>
      <c r="B51" s="550"/>
      <c r="C51" s="550"/>
      <c r="D51" s="550"/>
      <c r="E51" s="550"/>
      <c r="F51" s="550"/>
      <c r="G51" s="550"/>
      <c r="H51" s="550"/>
      <c r="I51" s="550"/>
      <c r="J51" s="550"/>
      <c r="K51" s="551"/>
    </row>
    <row r="52" spans="1:11" ht="27.75" customHeight="1" x14ac:dyDescent="0.25">
      <c r="A52" s="332" t="s">
        <v>52</v>
      </c>
      <c r="B52" s="333"/>
      <c r="C52" s="336" t="s">
        <v>22</v>
      </c>
      <c r="D52" s="337"/>
      <c r="E52" s="337"/>
      <c r="F52" s="337"/>
      <c r="G52" s="337"/>
      <c r="H52" s="337"/>
      <c r="I52" s="337"/>
      <c r="J52" s="337"/>
      <c r="K52" s="338"/>
    </row>
    <row r="53" spans="1:11" ht="22.5" customHeight="1" x14ac:dyDescent="0.25">
      <c r="A53" s="334"/>
      <c r="B53" s="335"/>
      <c r="C53" s="545" t="s">
        <v>419</v>
      </c>
      <c r="D53" s="546"/>
      <c r="E53" s="546"/>
      <c r="F53" s="546"/>
      <c r="G53" s="546"/>
      <c r="H53" s="546"/>
      <c r="I53" s="546"/>
      <c r="J53" s="546"/>
      <c r="K53" s="547"/>
    </row>
    <row r="54" spans="1:11" ht="27.75" customHeight="1" x14ac:dyDescent="0.25">
      <c r="A54" s="537">
        <v>1047</v>
      </c>
      <c r="B54" s="469" t="s">
        <v>443</v>
      </c>
      <c r="C54" s="436" t="s">
        <v>56</v>
      </c>
      <c r="D54" s="437"/>
      <c r="E54" s="437"/>
      <c r="F54" s="437"/>
      <c r="G54" s="437"/>
      <c r="H54" s="437"/>
      <c r="I54" s="437"/>
      <c r="J54" s="437"/>
      <c r="K54" s="438"/>
    </row>
    <row r="55" spans="1:11" ht="53.25" customHeight="1" thickBot="1" x14ac:dyDescent="0.3">
      <c r="A55" s="537"/>
      <c r="B55" s="469"/>
      <c r="C55" s="538" t="s">
        <v>467</v>
      </c>
      <c r="D55" s="539"/>
      <c r="E55" s="539"/>
      <c r="F55" s="539"/>
      <c r="G55" s="539"/>
      <c r="H55" s="539"/>
      <c r="I55" s="539"/>
      <c r="J55" s="539"/>
      <c r="K55" s="540"/>
    </row>
    <row r="56" spans="1:11" ht="54.75" customHeight="1" thickBot="1" x14ac:dyDescent="0.3">
      <c r="A56" s="502" t="s">
        <v>98</v>
      </c>
      <c r="B56" s="503"/>
      <c r="C56" s="218" t="s">
        <v>99</v>
      </c>
      <c r="D56" s="213">
        <v>1</v>
      </c>
      <c r="E56" s="213">
        <v>1</v>
      </c>
      <c r="F56" s="213">
        <v>1</v>
      </c>
      <c r="G56" s="213">
        <v>1</v>
      </c>
      <c r="H56" s="214"/>
      <c r="I56" s="214"/>
      <c r="J56" s="214"/>
      <c r="K56" s="215"/>
    </row>
    <row r="57" spans="1:11" ht="27.75" customHeight="1" thickBot="1" x14ac:dyDescent="0.3">
      <c r="A57" s="502" t="s">
        <v>100</v>
      </c>
      <c r="B57" s="503"/>
      <c r="C57" s="218"/>
      <c r="D57" s="216" t="s">
        <v>58</v>
      </c>
      <c r="E57" s="216" t="s">
        <v>58</v>
      </c>
      <c r="F57" s="216" t="s">
        <v>58</v>
      </c>
      <c r="G57" s="216" t="s">
        <v>58</v>
      </c>
      <c r="H57" s="87">
        <f>Gexarquniq!C54</f>
        <v>13000</v>
      </c>
      <c r="I57" s="87">
        <f>Gexarquniq!D54</f>
        <v>13000</v>
      </c>
      <c r="J57" s="87">
        <f>Gexarquniq!E54</f>
        <v>13000</v>
      </c>
      <c r="K57" s="87">
        <f>Gexarquniq!F54</f>
        <v>13000</v>
      </c>
    </row>
    <row r="58" spans="1:11" ht="27.75" customHeight="1" thickBot="1" x14ac:dyDescent="0.3">
      <c r="A58" s="502" t="s">
        <v>101</v>
      </c>
      <c r="B58" s="482"/>
      <c r="C58" s="503"/>
      <c r="D58" s="220"/>
      <c r="E58" s="220"/>
      <c r="F58" s="220"/>
      <c r="G58" s="216"/>
      <c r="H58" s="217"/>
      <c r="I58" s="217"/>
      <c r="J58" s="217"/>
      <c r="K58" s="215"/>
    </row>
    <row r="59" spans="1:11" ht="24.75" customHeight="1" x14ac:dyDescent="0.25">
      <c r="A59" s="504" t="s">
        <v>102</v>
      </c>
      <c r="B59" s="505"/>
      <c r="C59" s="505"/>
      <c r="D59" s="505"/>
      <c r="E59" s="505"/>
      <c r="F59" s="505"/>
      <c r="G59" s="505"/>
      <c r="H59" s="505"/>
      <c r="I59" s="505"/>
      <c r="J59" s="505"/>
      <c r="K59" s="506"/>
    </row>
    <row r="60" spans="1:11" ht="22.5" customHeight="1" thickBot="1" x14ac:dyDescent="0.3">
      <c r="A60" s="484" t="s">
        <v>276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6"/>
    </row>
    <row r="61" spans="1:11" ht="27.75" customHeight="1" x14ac:dyDescent="0.25">
      <c r="A61" s="470" t="s">
        <v>64</v>
      </c>
      <c r="B61" s="471"/>
      <c r="C61" s="471"/>
      <c r="D61" s="471"/>
      <c r="E61" s="471"/>
      <c r="F61" s="471"/>
      <c r="G61" s="471"/>
      <c r="H61" s="472"/>
      <c r="I61" s="472"/>
      <c r="J61" s="472"/>
      <c r="K61" s="473"/>
    </row>
    <row r="62" spans="1:11" ht="24.75" customHeight="1" thickBot="1" x14ac:dyDescent="0.35">
      <c r="A62" s="549" t="s">
        <v>459</v>
      </c>
      <c r="B62" s="550"/>
      <c r="C62" s="550"/>
      <c r="D62" s="550"/>
      <c r="E62" s="550"/>
      <c r="F62" s="550"/>
      <c r="G62" s="550"/>
      <c r="H62" s="550"/>
      <c r="I62" s="550"/>
      <c r="J62" s="550"/>
      <c r="K62" s="551"/>
    </row>
    <row r="63" spans="1:11" ht="27.75" customHeight="1" x14ac:dyDescent="0.25">
      <c r="A63" s="470" t="s">
        <v>65</v>
      </c>
      <c r="B63" s="471"/>
      <c r="C63" s="471"/>
      <c r="D63" s="471"/>
      <c r="E63" s="471"/>
      <c r="F63" s="471"/>
      <c r="G63" s="471"/>
      <c r="H63" s="472"/>
      <c r="I63" s="472"/>
      <c r="J63" s="472"/>
      <c r="K63" s="473"/>
    </row>
    <row r="64" spans="1:11" ht="31.5" customHeight="1" thickBot="1" x14ac:dyDescent="0.35">
      <c r="A64" s="549" t="s">
        <v>460</v>
      </c>
      <c r="B64" s="550"/>
      <c r="C64" s="550"/>
      <c r="D64" s="550"/>
      <c r="E64" s="550"/>
      <c r="F64" s="550"/>
      <c r="G64" s="550"/>
      <c r="H64" s="550"/>
      <c r="I64" s="550"/>
      <c r="J64" s="550"/>
      <c r="K64" s="551"/>
    </row>
    <row r="65" spans="1:11" ht="27.75" customHeight="1" x14ac:dyDescent="0.25">
      <c r="A65" s="552" t="s">
        <v>52</v>
      </c>
      <c r="B65" s="553"/>
      <c r="C65" s="336" t="s">
        <v>22</v>
      </c>
      <c r="D65" s="337"/>
      <c r="E65" s="337"/>
      <c r="F65" s="337"/>
      <c r="G65" s="337"/>
      <c r="H65" s="337"/>
      <c r="I65" s="337"/>
      <c r="J65" s="337"/>
      <c r="K65" s="338"/>
    </row>
    <row r="66" spans="1:11" ht="27.75" customHeight="1" x14ac:dyDescent="0.25">
      <c r="A66" s="554"/>
      <c r="B66" s="555"/>
      <c r="C66" s="545" t="s">
        <v>419</v>
      </c>
      <c r="D66" s="546"/>
      <c r="E66" s="546"/>
      <c r="F66" s="546"/>
      <c r="G66" s="546"/>
      <c r="H66" s="546"/>
      <c r="I66" s="546"/>
      <c r="J66" s="546"/>
      <c r="K66" s="547"/>
    </row>
    <row r="67" spans="1:11" ht="27.75" customHeight="1" x14ac:dyDescent="0.25">
      <c r="A67" s="537">
        <v>1047</v>
      </c>
      <c r="B67" s="469" t="s">
        <v>444</v>
      </c>
      <c r="C67" s="436" t="s">
        <v>56</v>
      </c>
      <c r="D67" s="437"/>
      <c r="E67" s="437"/>
      <c r="F67" s="437"/>
      <c r="G67" s="437"/>
      <c r="H67" s="437"/>
      <c r="I67" s="437"/>
      <c r="J67" s="437"/>
      <c r="K67" s="438"/>
    </row>
    <row r="68" spans="1:11" ht="44.25" customHeight="1" thickBot="1" x14ac:dyDescent="0.3">
      <c r="A68" s="537"/>
      <c r="B68" s="469"/>
      <c r="C68" s="538" t="s">
        <v>401</v>
      </c>
      <c r="D68" s="539"/>
      <c r="E68" s="539"/>
      <c r="F68" s="539"/>
      <c r="G68" s="539"/>
      <c r="H68" s="539"/>
      <c r="I68" s="539"/>
      <c r="J68" s="539"/>
      <c r="K68" s="540"/>
    </row>
    <row r="69" spans="1:11" ht="63.75" customHeight="1" thickBot="1" x14ac:dyDescent="0.3">
      <c r="A69" s="502" t="s">
        <v>98</v>
      </c>
      <c r="B69" s="503"/>
      <c r="C69" s="218" t="s">
        <v>99</v>
      </c>
      <c r="D69" s="213">
        <v>10</v>
      </c>
      <c r="E69" s="213">
        <v>10</v>
      </c>
      <c r="F69" s="213">
        <v>10</v>
      </c>
      <c r="G69" s="213">
        <v>10</v>
      </c>
      <c r="H69" s="214"/>
      <c r="I69" s="214"/>
      <c r="J69" s="214"/>
      <c r="K69" s="215"/>
    </row>
    <row r="70" spans="1:11" ht="27.75" customHeight="1" thickBot="1" x14ac:dyDescent="0.3">
      <c r="A70" s="502" t="s">
        <v>100</v>
      </c>
      <c r="B70" s="503"/>
      <c r="C70" s="218"/>
      <c r="D70" s="216" t="s">
        <v>58</v>
      </c>
      <c r="E70" s="216" t="s">
        <v>58</v>
      </c>
      <c r="F70" s="216" t="s">
        <v>58</v>
      </c>
      <c r="G70" s="216" t="s">
        <v>58</v>
      </c>
      <c r="H70" s="87">
        <f>SUM(Gexarquniq!C55:C64)</f>
        <v>15000</v>
      </c>
      <c r="I70" s="87">
        <f>SUM(Gexarquniq!D55:D64)</f>
        <v>15000</v>
      </c>
      <c r="J70" s="87">
        <f>SUM(Gexarquniq!E55:E64)</f>
        <v>15000</v>
      </c>
      <c r="K70" s="87">
        <f>SUM(Gexarquniq!F55:F64)</f>
        <v>15000</v>
      </c>
    </row>
    <row r="71" spans="1:11" ht="27.75" customHeight="1" thickBot="1" x14ac:dyDescent="0.3">
      <c r="A71" s="502" t="s">
        <v>101</v>
      </c>
      <c r="B71" s="482"/>
      <c r="C71" s="503"/>
      <c r="D71" s="220"/>
      <c r="E71" s="220"/>
      <c r="F71" s="220"/>
      <c r="G71" s="216"/>
      <c r="H71" s="217"/>
      <c r="I71" s="217"/>
      <c r="J71" s="217"/>
      <c r="K71" s="215"/>
    </row>
    <row r="72" spans="1:11" ht="27.75" customHeight="1" x14ac:dyDescent="0.25">
      <c r="A72" s="504" t="s">
        <v>102</v>
      </c>
      <c r="B72" s="505"/>
      <c r="C72" s="505"/>
      <c r="D72" s="505"/>
      <c r="E72" s="505"/>
      <c r="F72" s="505"/>
      <c r="G72" s="505"/>
      <c r="H72" s="505"/>
      <c r="I72" s="505"/>
      <c r="J72" s="505"/>
      <c r="K72" s="506"/>
    </row>
    <row r="73" spans="1:11" ht="27.75" customHeight="1" thickBot="1" x14ac:dyDescent="0.3">
      <c r="A73" s="484" t="s">
        <v>276</v>
      </c>
      <c r="B73" s="485"/>
      <c r="C73" s="485"/>
      <c r="D73" s="485"/>
      <c r="E73" s="485"/>
      <c r="F73" s="485"/>
      <c r="G73" s="485"/>
      <c r="H73" s="485"/>
      <c r="I73" s="485"/>
      <c r="J73" s="485"/>
      <c r="K73" s="486"/>
    </row>
    <row r="74" spans="1:11" ht="27.75" customHeight="1" x14ac:dyDescent="0.25">
      <c r="A74" s="478" t="s">
        <v>64</v>
      </c>
      <c r="B74" s="479"/>
      <c r="C74" s="479"/>
      <c r="D74" s="479"/>
      <c r="E74" s="479"/>
      <c r="F74" s="479"/>
      <c r="G74" s="479"/>
      <c r="H74" s="479"/>
      <c r="I74" s="479"/>
      <c r="J74" s="479"/>
      <c r="K74" s="480"/>
    </row>
    <row r="75" spans="1:11" ht="27.75" customHeight="1" thickBot="1" x14ac:dyDescent="0.35">
      <c r="A75" s="549" t="s">
        <v>459</v>
      </c>
      <c r="B75" s="550"/>
      <c r="C75" s="550"/>
      <c r="D75" s="550"/>
      <c r="E75" s="550"/>
      <c r="F75" s="550"/>
      <c r="G75" s="550"/>
      <c r="H75" s="550"/>
      <c r="I75" s="550"/>
      <c r="J75" s="550"/>
      <c r="K75" s="551"/>
    </row>
    <row r="76" spans="1:11" ht="27.75" customHeight="1" x14ac:dyDescent="0.25">
      <c r="A76" s="478" t="s">
        <v>65</v>
      </c>
      <c r="B76" s="479"/>
      <c r="C76" s="479"/>
      <c r="D76" s="479"/>
      <c r="E76" s="479"/>
      <c r="F76" s="479"/>
      <c r="G76" s="479"/>
      <c r="H76" s="479"/>
      <c r="I76" s="479"/>
      <c r="J76" s="479"/>
      <c r="K76" s="480"/>
    </row>
    <row r="77" spans="1:11" ht="33" customHeight="1" thickBot="1" x14ac:dyDescent="0.35">
      <c r="A77" s="549" t="s">
        <v>460</v>
      </c>
      <c r="B77" s="550"/>
      <c r="C77" s="550"/>
      <c r="D77" s="550"/>
      <c r="E77" s="550"/>
      <c r="F77" s="550"/>
      <c r="G77" s="550"/>
      <c r="H77" s="550"/>
      <c r="I77" s="550"/>
      <c r="J77" s="550"/>
      <c r="K77" s="551"/>
    </row>
    <row r="78" spans="1:11" s="83" customFormat="1" ht="15.75" customHeight="1" x14ac:dyDescent="0.25">
      <c r="A78" s="332" t="s">
        <v>52</v>
      </c>
      <c r="B78" s="333"/>
      <c r="C78" s="336" t="s">
        <v>22</v>
      </c>
      <c r="D78" s="337"/>
      <c r="E78" s="337"/>
      <c r="F78" s="337"/>
      <c r="G78" s="337"/>
      <c r="H78" s="337"/>
      <c r="I78" s="337"/>
      <c r="J78" s="337"/>
      <c r="K78" s="338"/>
    </row>
    <row r="79" spans="1:11" s="83" customFormat="1" ht="16.5" customHeight="1" x14ac:dyDescent="0.25">
      <c r="A79" s="334"/>
      <c r="B79" s="335"/>
      <c r="C79" s="545" t="s">
        <v>465</v>
      </c>
      <c r="D79" s="546"/>
      <c r="E79" s="546"/>
      <c r="F79" s="546"/>
      <c r="G79" s="546"/>
      <c r="H79" s="546"/>
      <c r="I79" s="546"/>
      <c r="J79" s="546"/>
      <c r="K79" s="547"/>
    </row>
    <row r="80" spans="1:11" s="83" customFormat="1" ht="18.75" customHeight="1" x14ac:dyDescent="0.25">
      <c r="A80" s="548">
        <v>1134</v>
      </c>
      <c r="B80" s="469" t="s">
        <v>439</v>
      </c>
      <c r="C80" s="436" t="s">
        <v>56</v>
      </c>
      <c r="D80" s="437"/>
      <c r="E80" s="437"/>
      <c r="F80" s="437"/>
      <c r="G80" s="437"/>
      <c r="H80" s="437"/>
      <c r="I80" s="437"/>
      <c r="J80" s="437"/>
      <c r="K80" s="438"/>
    </row>
    <row r="81" spans="1:11" s="83" customFormat="1" ht="63" customHeight="1" thickBot="1" x14ac:dyDescent="0.3">
      <c r="A81" s="548"/>
      <c r="B81" s="469"/>
      <c r="C81" s="538" t="s">
        <v>466</v>
      </c>
      <c r="D81" s="539"/>
      <c r="E81" s="539"/>
      <c r="F81" s="539"/>
      <c r="G81" s="539"/>
      <c r="H81" s="539"/>
      <c r="I81" s="539"/>
      <c r="J81" s="539"/>
      <c r="K81" s="540"/>
    </row>
    <row r="82" spans="1:11" s="83" customFormat="1" ht="60" customHeight="1" thickBot="1" x14ac:dyDescent="0.3">
      <c r="A82" s="502" t="s">
        <v>98</v>
      </c>
      <c r="B82" s="503"/>
      <c r="C82" s="218" t="s">
        <v>464</v>
      </c>
      <c r="D82" s="213">
        <v>1</v>
      </c>
      <c r="E82" s="213">
        <v>1</v>
      </c>
      <c r="F82" s="213">
        <v>1</v>
      </c>
      <c r="G82" s="213">
        <v>1</v>
      </c>
      <c r="H82" s="214"/>
      <c r="I82" s="214"/>
      <c r="J82" s="214"/>
      <c r="K82" s="215"/>
    </row>
    <row r="83" spans="1:11" s="83" customFormat="1" ht="23.25" customHeight="1" thickBot="1" x14ac:dyDescent="0.3">
      <c r="A83" s="502" t="s">
        <v>100</v>
      </c>
      <c r="B83" s="503"/>
      <c r="C83" s="218"/>
      <c r="D83" s="216" t="s">
        <v>58</v>
      </c>
      <c r="E83" s="216" t="s">
        <v>58</v>
      </c>
      <c r="F83" s="216" t="s">
        <v>58</v>
      </c>
      <c r="G83" s="216" t="s">
        <v>58</v>
      </c>
      <c r="H83" s="87">
        <f>Gexarquniq!C71</f>
        <v>89182.5</v>
      </c>
      <c r="I83" s="87">
        <f>Gexarquniq!D71</f>
        <v>89182.5</v>
      </c>
      <c r="J83" s="87">
        <f>Gexarquniq!E71</f>
        <v>89182.5</v>
      </c>
      <c r="K83" s="87">
        <f>Gexarquniq!F71</f>
        <v>89182.5</v>
      </c>
    </row>
    <row r="84" spans="1:11" s="83" customFormat="1" ht="27.75" customHeight="1" thickBot="1" x14ac:dyDescent="0.3">
      <c r="A84" s="502" t="s">
        <v>101</v>
      </c>
      <c r="B84" s="482"/>
      <c r="C84" s="503"/>
      <c r="D84" s="220"/>
      <c r="E84" s="220"/>
      <c r="F84" s="220"/>
      <c r="G84" s="216"/>
      <c r="H84" s="217"/>
      <c r="I84" s="217"/>
      <c r="J84" s="217"/>
      <c r="K84" s="215"/>
    </row>
    <row r="85" spans="1:11" s="83" customFormat="1" ht="21" customHeight="1" x14ac:dyDescent="0.25">
      <c r="A85" s="504" t="s">
        <v>102</v>
      </c>
      <c r="B85" s="505"/>
      <c r="C85" s="505"/>
      <c r="D85" s="505"/>
      <c r="E85" s="505"/>
      <c r="F85" s="505"/>
      <c r="G85" s="505"/>
      <c r="H85" s="505"/>
      <c r="I85" s="505"/>
      <c r="J85" s="505"/>
      <c r="K85" s="506"/>
    </row>
    <row r="86" spans="1:11" s="83" customFormat="1" ht="19.5" customHeight="1" thickBot="1" x14ac:dyDescent="0.3">
      <c r="A86" s="484" t="s">
        <v>276</v>
      </c>
      <c r="B86" s="485"/>
      <c r="C86" s="485"/>
      <c r="D86" s="485"/>
      <c r="E86" s="485"/>
      <c r="F86" s="485"/>
      <c r="G86" s="485"/>
      <c r="H86" s="485"/>
      <c r="I86" s="485"/>
      <c r="J86" s="485"/>
      <c r="K86" s="486"/>
    </row>
    <row r="87" spans="1:11" s="83" customFormat="1" ht="20.25" customHeight="1" x14ac:dyDescent="0.25">
      <c r="A87" s="470" t="s">
        <v>64</v>
      </c>
      <c r="B87" s="471"/>
      <c r="C87" s="471"/>
      <c r="D87" s="471"/>
      <c r="E87" s="471"/>
      <c r="F87" s="471"/>
      <c r="G87" s="471"/>
      <c r="H87" s="472"/>
      <c r="I87" s="472"/>
      <c r="J87" s="472"/>
      <c r="K87" s="473"/>
    </row>
    <row r="88" spans="1:11" s="83" customFormat="1" ht="18.75" customHeight="1" thickBot="1" x14ac:dyDescent="0.3">
      <c r="A88" s="464" t="s">
        <v>453</v>
      </c>
      <c r="B88" s="465"/>
      <c r="C88" s="465"/>
      <c r="D88" s="465"/>
      <c r="E88" s="465"/>
      <c r="F88" s="465"/>
      <c r="G88" s="465"/>
      <c r="H88" s="466"/>
      <c r="I88" s="466"/>
      <c r="J88" s="466"/>
      <c r="K88" s="467"/>
    </row>
    <row r="89" spans="1:11" s="83" customFormat="1" ht="30" customHeight="1" x14ac:dyDescent="0.25">
      <c r="A89" s="470" t="s">
        <v>65</v>
      </c>
      <c r="B89" s="471"/>
      <c r="C89" s="471"/>
      <c r="D89" s="471"/>
      <c r="E89" s="471"/>
      <c r="F89" s="471"/>
      <c r="G89" s="471"/>
      <c r="H89" s="472"/>
      <c r="I89" s="472"/>
      <c r="J89" s="472"/>
      <c r="K89" s="473"/>
    </row>
    <row r="90" spans="1:11" s="83" customFormat="1" ht="35.25" customHeight="1" thickBot="1" x14ac:dyDescent="0.3">
      <c r="A90" s="464" t="s">
        <v>454</v>
      </c>
      <c r="B90" s="465"/>
      <c r="C90" s="465"/>
      <c r="D90" s="465"/>
      <c r="E90" s="465"/>
      <c r="F90" s="465"/>
      <c r="G90" s="465"/>
      <c r="H90" s="466"/>
      <c r="I90" s="466"/>
      <c r="J90" s="466"/>
      <c r="K90" s="467"/>
    </row>
    <row r="91" spans="1:11" ht="27.75" customHeight="1" x14ac:dyDescent="0.25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</row>
    <row r="92" spans="1:11" ht="21.75" customHeight="1" x14ac:dyDescent="0.25">
      <c r="A92" s="247"/>
      <c r="B92" s="247"/>
      <c r="C92" s="247"/>
      <c r="D92" s="247"/>
      <c r="E92" s="247"/>
      <c r="F92" s="247"/>
      <c r="G92" s="247"/>
      <c r="H92" s="247"/>
      <c r="I92" s="247"/>
      <c r="J92" s="247"/>
      <c r="K92" s="247"/>
    </row>
    <row r="93" spans="1:11" x14ac:dyDescent="0.25">
      <c r="A93" s="556" t="s">
        <v>48</v>
      </c>
      <c r="B93" s="556"/>
      <c r="C93" s="556"/>
      <c r="D93" s="556"/>
      <c r="E93" s="556"/>
      <c r="F93" s="556"/>
      <c r="G93" s="556"/>
      <c r="H93" s="556"/>
      <c r="I93" s="556"/>
      <c r="J93" s="556"/>
      <c r="K93" s="556"/>
    </row>
    <row r="94" spans="1:11" ht="17.25" thickBot="1" x14ac:dyDescent="0.3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</row>
    <row r="95" spans="1:11" x14ac:dyDescent="0.25">
      <c r="A95" s="557" t="s">
        <v>49</v>
      </c>
      <c r="B95" s="558"/>
      <c r="C95" s="558"/>
      <c r="D95" s="359" t="s">
        <v>25</v>
      </c>
      <c r="E95" s="360"/>
      <c r="F95" s="360"/>
      <c r="G95" s="360"/>
      <c r="H95" s="360"/>
      <c r="I95" s="360"/>
      <c r="J95" s="360"/>
      <c r="K95" s="361"/>
    </row>
    <row r="96" spans="1:11" x14ac:dyDescent="0.25">
      <c r="A96" s="559"/>
      <c r="B96" s="560"/>
      <c r="C96" s="560"/>
      <c r="D96" s="563" t="s">
        <v>50</v>
      </c>
      <c r="E96" s="564"/>
      <c r="F96" s="564"/>
      <c r="G96" s="469"/>
      <c r="H96" s="563" t="s">
        <v>51</v>
      </c>
      <c r="I96" s="564"/>
      <c r="J96" s="564"/>
      <c r="K96" s="469"/>
    </row>
    <row r="97" spans="1:11" ht="33" customHeight="1" thickBot="1" x14ac:dyDescent="0.3">
      <c r="A97" s="561"/>
      <c r="B97" s="562"/>
      <c r="C97" s="562"/>
      <c r="D97" s="19" t="s">
        <v>357</v>
      </c>
      <c r="E97" s="19" t="s">
        <v>15</v>
      </c>
      <c r="F97" s="19" t="s">
        <v>16</v>
      </c>
      <c r="G97" s="222" t="s">
        <v>7</v>
      </c>
      <c r="H97" s="19" t="s">
        <v>357</v>
      </c>
      <c r="I97" s="19" t="s">
        <v>15</v>
      </c>
      <c r="J97" s="19" t="s">
        <v>16</v>
      </c>
      <c r="K97" s="212" t="s">
        <v>7</v>
      </c>
    </row>
    <row r="98" spans="1:11" x14ac:dyDescent="0.25">
      <c r="A98" s="332" t="s">
        <v>52</v>
      </c>
      <c r="B98" s="333"/>
      <c r="C98" s="336" t="s">
        <v>22</v>
      </c>
      <c r="D98" s="337"/>
      <c r="E98" s="337"/>
      <c r="F98" s="337"/>
      <c r="G98" s="337"/>
      <c r="H98" s="337"/>
      <c r="I98" s="337"/>
      <c r="J98" s="337"/>
      <c r="K98" s="338"/>
    </row>
    <row r="99" spans="1:11" x14ac:dyDescent="0.25">
      <c r="A99" s="334"/>
      <c r="B99" s="335"/>
      <c r="C99" s="545" t="s">
        <v>53</v>
      </c>
      <c r="D99" s="546"/>
      <c r="E99" s="546"/>
      <c r="F99" s="546"/>
      <c r="G99" s="546"/>
      <c r="H99" s="546"/>
      <c r="I99" s="546"/>
      <c r="J99" s="546"/>
      <c r="K99" s="547"/>
    </row>
    <row r="100" spans="1:11" x14ac:dyDescent="0.25">
      <c r="A100" s="537">
        <v>1146</v>
      </c>
      <c r="B100" s="469" t="s">
        <v>445</v>
      </c>
      <c r="C100" s="436" t="s">
        <v>56</v>
      </c>
      <c r="D100" s="437"/>
      <c r="E100" s="437"/>
      <c r="F100" s="437"/>
      <c r="G100" s="437"/>
      <c r="H100" s="437"/>
      <c r="I100" s="437"/>
      <c r="J100" s="437"/>
      <c r="K100" s="438"/>
    </row>
    <row r="101" spans="1:11" ht="41.25" customHeight="1" thickBot="1" x14ac:dyDescent="0.3">
      <c r="A101" s="537"/>
      <c r="B101" s="469"/>
      <c r="C101" s="439" t="s">
        <v>153</v>
      </c>
      <c r="D101" s="440"/>
      <c r="E101" s="440"/>
      <c r="F101" s="440"/>
      <c r="G101" s="440"/>
      <c r="H101" s="440"/>
      <c r="I101" s="440"/>
      <c r="J101" s="440"/>
      <c r="K101" s="441"/>
    </row>
    <row r="102" spans="1:11" ht="24.75" customHeight="1" thickBot="1" x14ac:dyDescent="0.3">
      <c r="A102" s="476" t="s">
        <v>57</v>
      </c>
      <c r="B102" s="477"/>
      <c r="C102" s="31"/>
      <c r="D102" s="32" t="s">
        <v>58</v>
      </c>
      <c r="E102" s="32" t="s">
        <v>58</v>
      </c>
      <c r="F102" s="32" t="s">
        <v>58</v>
      </c>
      <c r="G102" s="32" t="s">
        <v>58</v>
      </c>
      <c r="H102" s="87">
        <f>SUM(Gexarquniq!C28:C32)</f>
        <v>28250</v>
      </c>
      <c r="I102" s="87">
        <f>SUM(Gexarquniq!D28:D32)</f>
        <v>113000</v>
      </c>
      <c r="J102" s="87">
        <f>SUM(Gexarquniq!E28:E32)</f>
        <v>113000</v>
      </c>
      <c r="K102" s="87">
        <f>SUM(Gexarquniq!F28:F32)</f>
        <v>113000</v>
      </c>
    </row>
    <row r="103" spans="1:11" x14ac:dyDescent="0.25">
      <c r="A103" s="478" t="s">
        <v>59</v>
      </c>
      <c r="B103" s="479"/>
      <c r="C103" s="479"/>
      <c r="D103" s="479"/>
      <c r="E103" s="479"/>
      <c r="F103" s="479"/>
      <c r="G103" s="479"/>
      <c r="H103" s="479"/>
      <c r="I103" s="479"/>
      <c r="J103" s="479"/>
      <c r="K103" s="480"/>
    </row>
    <row r="104" spans="1:11" ht="19.5" customHeight="1" thickBot="1" x14ac:dyDescent="0.3">
      <c r="A104" s="484" t="s">
        <v>289</v>
      </c>
      <c r="B104" s="485"/>
      <c r="C104" s="485"/>
      <c r="D104" s="485"/>
      <c r="E104" s="485"/>
      <c r="F104" s="485"/>
      <c r="G104" s="485"/>
      <c r="H104" s="485"/>
      <c r="I104" s="485"/>
      <c r="J104" s="485"/>
      <c r="K104" s="486"/>
    </row>
    <row r="105" spans="1:11" ht="17.25" thickBot="1" x14ac:dyDescent="0.3">
      <c r="A105" s="442" t="s">
        <v>60</v>
      </c>
      <c r="B105" s="443"/>
      <c r="C105" s="443"/>
      <c r="D105" s="443"/>
      <c r="E105" s="443"/>
      <c r="F105" s="443"/>
      <c r="G105" s="443"/>
      <c r="H105" s="443"/>
      <c r="I105" s="443"/>
      <c r="J105" s="443"/>
      <c r="K105" s="444"/>
    </row>
    <row r="106" spans="1:11" ht="74.25" customHeight="1" thickBot="1" x14ac:dyDescent="0.3">
      <c r="A106" s="434" t="s">
        <v>61</v>
      </c>
      <c r="B106" s="435"/>
      <c r="C106" s="481" t="s">
        <v>62</v>
      </c>
      <c r="D106" s="482"/>
      <c r="E106" s="482"/>
      <c r="F106" s="482"/>
      <c r="G106" s="482"/>
      <c r="H106" s="482"/>
      <c r="I106" s="482"/>
      <c r="J106" s="482"/>
      <c r="K106" s="483"/>
    </row>
    <row r="107" spans="1:11" ht="62.25" customHeight="1" thickBot="1" x14ac:dyDescent="0.3">
      <c r="A107" s="474" t="s">
        <v>63</v>
      </c>
      <c r="B107" s="475"/>
      <c r="C107" s="34"/>
      <c r="D107" s="34"/>
      <c r="E107" s="34"/>
      <c r="F107" s="34"/>
      <c r="G107" s="34"/>
      <c r="H107" s="34"/>
      <c r="I107" s="34"/>
      <c r="J107" s="34"/>
      <c r="K107" s="35"/>
    </row>
    <row r="108" spans="1:11" x14ac:dyDescent="0.25">
      <c r="A108" s="470" t="s">
        <v>64</v>
      </c>
      <c r="B108" s="471"/>
      <c r="C108" s="471"/>
      <c r="D108" s="471"/>
      <c r="E108" s="471"/>
      <c r="F108" s="471"/>
      <c r="G108" s="471"/>
      <c r="H108" s="472"/>
      <c r="I108" s="472"/>
      <c r="J108" s="472"/>
      <c r="K108" s="473"/>
    </row>
    <row r="109" spans="1:11" ht="15.75" customHeight="1" thickBot="1" x14ac:dyDescent="0.3">
      <c r="A109" s="642" t="s">
        <v>455</v>
      </c>
      <c r="B109" s="643"/>
      <c r="C109" s="643"/>
      <c r="D109" s="643"/>
      <c r="E109" s="643"/>
      <c r="F109" s="643"/>
      <c r="G109" s="643"/>
      <c r="H109" s="644"/>
      <c r="I109" s="644"/>
      <c r="J109" s="644"/>
      <c r="K109" s="645"/>
    </row>
    <row r="110" spans="1:11" x14ac:dyDescent="0.25">
      <c r="A110" s="470" t="s">
        <v>65</v>
      </c>
      <c r="B110" s="471"/>
      <c r="C110" s="471"/>
      <c r="D110" s="471"/>
      <c r="E110" s="471"/>
      <c r="F110" s="471"/>
      <c r="G110" s="471"/>
      <c r="H110" s="472"/>
      <c r="I110" s="472"/>
      <c r="J110" s="472"/>
      <c r="K110" s="473"/>
    </row>
    <row r="111" spans="1:11" ht="15.75" customHeight="1" thickBot="1" x14ac:dyDescent="0.3">
      <c r="A111" s="642" t="s">
        <v>456</v>
      </c>
      <c r="B111" s="643"/>
      <c r="C111" s="643"/>
      <c r="D111" s="643"/>
      <c r="E111" s="643"/>
      <c r="F111" s="643"/>
      <c r="G111" s="643"/>
      <c r="H111" s="644"/>
      <c r="I111" s="644"/>
      <c r="J111" s="644"/>
      <c r="K111" s="645"/>
    </row>
    <row r="112" spans="1:11" x14ac:dyDescent="0.25">
      <c r="A112" s="332" t="s">
        <v>52</v>
      </c>
      <c r="B112" s="333"/>
      <c r="C112" s="336" t="s">
        <v>22</v>
      </c>
      <c r="D112" s="337"/>
      <c r="E112" s="337"/>
      <c r="F112" s="337"/>
      <c r="G112" s="337"/>
      <c r="H112" s="337"/>
      <c r="I112" s="337"/>
      <c r="J112" s="337"/>
      <c r="K112" s="338"/>
    </row>
    <row r="113" spans="1:11" x14ac:dyDescent="0.25">
      <c r="A113" s="334"/>
      <c r="B113" s="335"/>
      <c r="C113" s="545" t="s">
        <v>66</v>
      </c>
      <c r="D113" s="546"/>
      <c r="E113" s="546"/>
      <c r="F113" s="546"/>
      <c r="G113" s="546"/>
      <c r="H113" s="546"/>
      <c r="I113" s="546"/>
      <c r="J113" s="546"/>
      <c r="K113" s="547"/>
    </row>
    <row r="114" spans="1:11" x14ac:dyDescent="0.25">
      <c r="A114" s="537">
        <v>1168</v>
      </c>
      <c r="B114" s="469" t="s">
        <v>446</v>
      </c>
      <c r="C114" s="436" t="s">
        <v>56</v>
      </c>
      <c r="D114" s="437"/>
      <c r="E114" s="437"/>
      <c r="F114" s="437"/>
      <c r="G114" s="437"/>
      <c r="H114" s="437"/>
      <c r="I114" s="437"/>
      <c r="J114" s="437"/>
      <c r="K114" s="438"/>
    </row>
    <row r="115" spans="1:11" x14ac:dyDescent="0.25">
      <c r="A115" s="537"/>
      <c r="B115" s="469"/>
      <c r="C115" s="439" t="s">
        <v>154</v>
      </c>
      <c r="D115" s="440"/>
      <c r="E115" s="440"/>
      <c r="F115" s="440"/>
      <c r="G115" s="440"/>
      <c r="H115" s="440"/>
      <c r="I115" s="440"/>
      <c r="J115" s="440"/>
      <c r="K115" s="441"/>
    </row>
    <row r="116" spans="1:11" ht="23.25" customHeight="1" x14ac:dyDescent="0.25">
      <c r="A116" s="560" t="s">
        <v>57</v>
      </c>
      <c r="B116" s="560"/>
      <c r="C116" s="248"/>
      <c r="D116" s="221" t="s">
        <v>58</v>
      </c>
      <c r="E116" s="221" t="s">
        <v>58</v>
      </c>
      <c r="F116" s="221" t="s">
        <v>58</v>
      </c>
      <c r="G116" s="221" t="s">
        <v>58</v>
      </c>
      <c r="H116" s="249">
        <f>SUM(Gexarquniq!C20:C27)</f>
        <v>43500</v>
      </c>
      <c r="I116" s="249">
        <f>SUM(Gexarquniq!D20:D27)</f>
        <v>174000</v>
      </c>
      <c r="J116" s="249">
        <f>SUM(Gexarquniq!E20:E27)</f>
        <v>174000</v>
      </c>
      <c r="K116" s="249">
        <f>SUM(Gexarquniq!F20:F27)</f>
        <v>174000</v>
      </c>
    </row>
    <row r="117" spans="1:11" ht="17.25" thickBot="1" x14ac:dyDescent="0.3">
      <c r="A117" s="484" t="s">
        <v>157</v>
      </c>
      <c r="B117" s="485"/>
      <c r="C117" s="485"/>
      <c r="D117" s="485"/>
      <c r="E117" s="485"/>
      <c r="F117" s="485"/>
      <c r="G117" s="485"/>
      <c r="H117" s="485"/>
      <c r="I117" s="485"/>
      <c r="J117" s="485"/>
      <c r="K117" s="486"/>
    </row>
    <row r="118" spans="1:11" ht="17.25" thickBot="1" x14ac:dyDescent="0.3">
      <c r="A118" s="442" t="s">
        <v>60</v>
      </c>
      <c r="B118" s="443"/>
      <c r="C118" s="443"/>
      <c r="D118" s="443"/>
      <c r="E118" s="443"/>
      <c r="F118" s="443"/>
      <c r="G118" s="443"/>
      <c r="H118" s="443"/>
      <c r="I118" s="443"/>
      <c r="J118" s="443"/>
      <c r="K118" s="444"/>
    </row>
    <row r="119" spans="1:11" ht="78" customHeight="1" thickBot="1" x14ac:dyDescent="0.3">
      <c r="A119" s="434" t="s">
        <v>61</v>
      </c>
      <c r="B119" s="435"/>
      <c r="C119" s="481" t="s">
        <v>69</v>
      </c>
      <c r="D119" s="482"/>
      <c r="E119" s="482"/>
      <c r="F119" s="482"/>
      <c r="G119" s="482"/>
      <c r="H119" s="482"/>
      <c r="I119" s="482"/>
      <c r="J119" s="482"/>
      <c r="K119" s="483"/>
    </row>
    <row r="120" spans="1:11" ht="57.75" customHeight="1" thickBot="1" x14ac:dyDescent="0.3">
      <c r="A120" s="474" t="s">
        <v>63</v>
      </c>
      <c r="B120" s="475"/>
      <c r="C120" s="34"/>
      <c r="D120" s="34"/>
      <c r="E120" s="34"/>
      <c r="F120" s="34"/>
      <c r="G120" s="34"/>
      <c r="H120" s="34"/>
      <c r="I120" s="34"/>
      <c r="J120" s="34"/>
      <c r="K120" s="35"/>
    </row>
    <row r="121" spans="1:11" x14ac:dyDescent="0.25">
      <c r="A121" s="470" t="s">
        <v>64</v>
      </c>
      <c r="B121" s="471"/>
      <c r="C121" s="471"/>
      <c r="D121" s="471"/>
      <c r="E121" s="471"/>
      <c r="F121" s="471"/>
      <c r="G121" s="471"/>
      <c r="H121" s="472"/>
      <c r="I121" s="472"/>
      <c r="J121" s="472"/>
      <c r="K121" s="473"/>
    </row>
    <row r="122" spans="1:11" ht="15.75" customHeight="1" thickBot="1" x14ac:dyDescent="0.3">
      <c r="A122" s="464" t="s">
        <v>457</v>
      </c>
      <c r="B122" s="465"/>
      <c r="C122" s="465"/>
      <c r="D122" s="465"/>
      <c r="E122" s="465"/>
      <c r="F122" s="465"/>
      <c r="G122" s="465"/>
      <c r="H122" s="466"/>
      <c r="I122" s="466"/>
      <c r="J122" s="466"/>
      <c r="K122" s="467"/>
    </row>
    <row r="123" spans="1:11" x14ac:dyDescent="0.25">
      <c r="A123" s="470" t="s">
        <v>65</v>
      </c>
      <c r="B123" s="471"/>
      <c r="C123" s="471"/>
      <c r="D123" s="471"/>
      <c r="E123" s="471"/>
      <c r="F123" s="471"/>
      <c r="G123" s="471"/>
      <c r="H123" s="472"/>
      <c r="I123" s="472"/>
      <c r="J123" s="472"/>
      <c r="K123" s="473"/>
    </row>
    <row r="124" spans="1:11" ht="15.75" customHeight="1" thickBot="1" x14ac:dyDescent="0.3">
      <c r="A124" s="464" t="s">
        <v>458</v>
      </c>
      <c r="B124" s="465"/>
      <c r="C124" s="465"/>
      <c r="D124" s="465"/>
      <c r="E124" s="465"/>
      <c r="F124" s="465"/>
      <c r="G124" s="465"/>
      <c r="H124" s="466"/>
      <c r="I124" s="466"/>
      <c r="J124" s="466"/>
      <c r="K124" s="467"/>
    </row>
    <row r="125" spans="1:11" x14ac:dyDescent="0.3">
      <c r="A125" s="589" t="s">
        <v>52</v>
      </c>
      <c r="B125" s="590"/>
      <c r="C125" s="595" t="s">
        <v>22</v>
      </c>
      <c r="D125" s="582"/>
      <c r="E125" s="582"/>
      <c r="F125" s="582"/>
      <c r="G125" s="582"/>
      <c r="H125" s="596"/>
      <c r="I125" s="582"/>
      <c r="J125" s="582"/>
      <c r="K125" s="597"/>
    </row>
    <row r="126" spans="1:11" x14ac:dyDescent="0.3">
      <c r="A126" s="591"/>
      <c r="B126" s="592"/>
      <c r="C126" s="566" t="s">
        <v>112</v>
      </c>
      <c r="D126" s="567"/>
      <c r="E126" s="567"/>
      <c r="F126" s="567"/>
      <c r="G126" s="568"/>
      <c r="H126" s="568"/>
      <c r="I126" s="568"/>
      <c r="J126" s="568"/>
      <c r="K126" s="569"/>
    </row>
    <row r="127" spans="1:11" ht="17.25" thickBot="1" x14ac:dyDescent="0.35">
      <c r="A127" s="593"/>
      <c r="B127" s="594"/>
      <c r="C127" s="581" t="s">
        <v>73</v>
      </c>
      <c r="D127" s="582"/>
      <c r="E127" s="582"/>
      <c r="F127" s="582"/>
      <c r="G127" s="583"/>
      <c r="H127" s="583"/>
      <c r="I127" s="583"/>
      <c r="J127" s="583"/>
      <c r="K127" s="584"/>
    </row>
    <row r="128" spans="1:11" ht="33.75" customHeight="1" thickBot="1" x14ac:dyDescent="0.35">
      <c r="A128" s="243">
        <v>1150</v>
      </c>
      <c r="B128" s="244" t="s">
        <v>55</v>
      </c>
      <c r="C128" s="549" t="s">
        <v>385</v>
      </c>
      <c r="D128" s="550"/>
      <c r="E128" s="550"/>
      <c r="F128" s="550"/>
      <c r="G128" s="550"/>
      <c r="H128" s="550"/>
      <c r="I128" s="550"/>
      <c r="J128" s="550"/>
      <c r="K128" s="551"/>
    </row>
    <row r="129" spans="1:11" ht="32.25" customHeight="1" thickBot="1" x14ac:dyDescent="0.35">
      <c r="A129" s="585" t="s">
        <v>107</v>
      </c>
      <c r="B129" s="585"/>
      <c r="C129" s="245"/>
      <c r="D129" s="194" t="s">
        <v>58</v>
      </c>
      <c r="E129" s="194" t="s">
        <v>58</v>
      </c>
      <c r="F129" s="194" t="s">
        <v>58</v>
      </c>
      <c r="G129" s="194" t="s">
        <v>58</v>
      </c>
      <c r="H129" s="1">
        <f>SUM(Gexarquniq!C46)</f>
        <v>1500</v>
      </c>
      <c r="I129" s="1">
        <f>SUM(Gexarquniq!D46)</f>
        <v>6000</v>
      </c>
      <c r="J129" s="1">
        <f>SUM(Gexarquniq!E46)</f>
        <v>6000</v>
      </c>
      <c r="K129" s="1">
        <f>SUM(Gexarquniq!F46)</f>
        <v>6000</v>
      </c>
    </row>
    <row r="130" spans="1:11" ht="38.25" customHeight="1" thickBot="1" x14ac:dyDescent="0.35">
      <c r="A130" s="570" t="s">
        <v>59</v>
      </c>
      <c r="B130" s="571"/>
      <c r="C130" s="572"/>
      <c r="D130" s="572"/>
      <c r="E130" s="572"/>
      <c r="F130" s="572"/>
      <c r="G130" s="572"/>
      <c r="H130" s="572"/>
      <c r="I130" s="572"/>
      <c r="J130" s="572"/>
      <c r="K130" s="573"/>
    </row>
    <row r="131" spans="1:11" ht="36" customHeight="1" thickBot="1" x14ac:dyDescent="0.35">
      <c r="A131" s="574" t="s">
        <v>386</v>
      </c>
      <c r="B131" s="575"/>
      <c r="C131" s="575"/>
      <c r="D131" s="575"/>
      <c r="E131" s="575"/>
      <c r="F131" s="575"/>
      <c r="G131" s="575"/>
      <c r="H131" s="575"/>
      <c r="I131" s="575"/>
      <c r="J131" s="575"/>
      <c r="K131" s="576"/>
    </row>
    <row r="132" spans="1:11" ht="39" customHeight="1" thickBot="1" x14ac:dyDescent="0.35">
      <c r="A132" s="577" t="s">
        <v>60</v>
      </c>
      <c r="B132" s="578"/>
      <c r="C132" s="578"/>
      <c r="D132" s="578"/>
      <c r="E132" s="578"/>
      <c r="F132" s="578"/>
      <c r="G132" s="578"/>
      <c r="H132" s="578"/>
      <c r="I132" s="578"/>
      <c r="J132" s="578"/>
      <c r="K132" s="579"/>
    </row>
    <row r="133" spans="1:11" ht="78" customHeight="1" thickBot="1" x14ac:dyDescent="0.35">
      <c r="A133" s="580" t="s">
        <v>61</v>
      </c>
      <c r="B133" s="573"/>
      <c r="C133" s="574" t="s">
        <v>108</v>
      </c>
      <c r="D133" s="575"/>
      <c r="E133" s="575"/>
      <c r="F133" s="575"/>
      <c r="G133" s="575"/>
      <c r="H133" s="575"/>
      <c r="I133" s="575"/>
      <c r="J133" s="575"/>
      <c r="K133" s="576"/>
    </row>
    <row r="134" spans="1:11" ht="51.75" customHeight="1" thickBot="1" x14ac:dyDescent="0.35">
      <c r="A134" s="580" t="s">
        <v>63</v>
      </c>
      <c r="B134" s="573"/>
      <c r="C134" s="246"/>
      <c r="D134" s="246"/>
      <c r="E134" s="246"/>
      <c r="F134" s="246"/>
      <c r="G134" s="246"/>
      <c r="H134" s="246"/>
      <c r="I134" s="246"/>
      <c r="J134" s="246"/>
      <c r="K134" s="246"/>
    </row>
    <row r="135" spans="1:11" ht="33" customHeight="1" thickBot="1" x14ac:dyDescent="0.35">
      <c r="A135" s="580" t="s">
        <v>64</v>
      </c>
      <c r="B135" s="572"/>
      <c r="C135" s="572"/>
      <c r="D135" s="572"/>
      <c r="E135" s="572"/>
      <c r="F135" s="572"/>
      <c r="G135" s="572"/>
      <c r="H135" s="572"/>
      <c r="I135" s="572"/>
      <c r="J135" s="572"/>
      <c r="K135" s="573"/>
    </row>
    <row r="136" spans="1:11" ht="28.5" customHeight="1" thickBot="1" x14ac:dyDescent="0.3">
      <c r="A136" s="464" t="s">
        <v>461</v>
      </c>
      <c r="B136" s="465"/>
      <c r="C136" s="465"/>
      <c r="D136" s="465"/>
      <c r="E136" s="465"/>
      <c r="F136" s="465"/>
      <c r="G136" s="465"/>
      <c r="H136" s="466"/>
      <c r="I136" s="466"/>
      <c r="J136" s="466"/>
      <c r="K136" s="467"/>
    </row>
    <row r="137" spans="1:11" ht="29.25" customHeight="1" thickBot="1" x14ac:dyDescent="0.35">
      <c r="A137" s="580" t="s">
        <v>65</v>
      </c>
      <c r="B137" s="572"/>
      <c r="C137" s="572"/>
      <c r="D137" s="572"/>
      <c r="E137" s="572"/>
      <c r="F137" s="572"/>
      <c r="G137" s="572"/>
      <c r="H137" s="572"/>
      <c r="I137" s="572"/>
      <c r="J137" s="572"/>
      <c r="K137" s="573"/>
    </row>
    <row r="138" spans="1:11" ht="17.25" thickBot="1" x14ac:dyDescent="0.35">
      <c r="A138" s="574" t="s">
        <v>462</v>
      </c>
      <c r="B138" s="575"/>
      <c r="C138" s="575"/>
      <c r="D138" s="575"/>
      <c r="E138" s="575"/>
      <c r="F138" s="575"/>
      <c r="G138" s="575"/>
      <c r="H138" s="575"/>
      <c r="I138" s="575"/>
      <c r="J138" s="575"/>
      <c r="K138" s="576"/>
    </row>
    <row r="140" spans="1:11" x14ac:dyDescent="0.25">
      <c r="A140" s="556" t="s">
        <v>70</v>
      </c>
      <c r="B140" s="556"/>
      <c r="C140" s="556"/>
      <c r="D140" s="556"/>
      <c r="E140" s="556"/>
      <c r="F140" s="556"/>
      <c r="G140" s="556"/>
      <c r="H140" s="556"/>
      <c r="I140" s="556"/>
      <c r="J140" s="556"/>
      <c r="K140" s="556"/>
    </row>
    <row r="142" spans="1:11" x14ac:dyDescent="0.25">
      <c r="A142" s="556" t="s">
        <v>71</v>
      </c>
      <c r="B142" s="556"/>
      <c r="C142" s="556"/>
      <c r="D142" s="556"/>
      <c r="E142" s="556"/>
      <c r="F142" s="556"/>
      <c r="G142" s="556"/>
      <c r="H142" s="556"/>
      <c r="I142" s="556"/>
      <c r="J142" s="556"/>
      <c r="K142" s="556"/>
    </row>
    <row r="143" spans="1:11" ht="17.25" thickBot="1" x14ac:dyDescent="0.3"/>
    <row r="144" spans="1:11" x14ac:dyDescent="0.25">
      <c r="A144" s="557" t="s">
        <v>49</v>
      </c>
      <c r="B144" s="558"/>
      <c r="C144" s="558"/>
      <c r="D144" s="359" t="s">
        <v>25</v>
      </c>
      <c r="E144" s="360"/>
      <c r="F144" s="360"/>
      <c r="G144" s="360"/>
      <c r="H144" s="360"/>
      <c r="I144" s="360"/>
      <c r="J144" s="360"/>
      <c r="K144" s="361"/>
    </row>
    <row r="145" spans="1:11" x14ac:dyDescent="0.25">
      <c r="A145" s="559"/>
      <c r="B145" s="560"/>
      <c r="C145" s="560"/>
      <c r="D145" s="563" t="s">
        <v>50</v>
      </c>
      <c r="E145" s="564"/>
      <c r="F145" s="564"/>
      <c r="G145" s="469"/>
      <c r="H145" s="563" t="s">
        <v>51</v>
      </c>
      <c r="I145" s="564"/>
      <c r="J145" s="564"/>
      <c r="K145" s="469"/>
    </row>
    <row r="146" spans="1:11" ht="36" customHeight="1" thickBot="1" x14ac:dyDescent="0.3">
      <c r="A146" s="561"/>
      <c r="B146" s="562"/>
      <c r="C146" s="562"/>
      <c r="D146" s="19" t="s">
        <v>357</v>
      </c>
      <c r="E146" s="19" t="s">
        <v>15</v>
      </c>
      <c r="F146" s="19" t="s">
        <v>16</v>
      </c>
      <c r="G146" s="222" t="s">
        <v>7</v>
      </c>
      <c r="H146" s="19" t="s">
        <v>357</v>
      </c>
      <c r="I146" s="19" t="s">
        <v>15</v>
      </c>
      <c r="J146" s="19" t="s">
        <v>16</v>
      </c>
      <c r="K146" s="212" t="s">
        <v>7</v>
      </c>
    </row>
    <row r="147" spans="1:11" x14ac:dyDescent="0.25">
      <c r="A147" s="332" t="s">
        <v>52</v>
      </c>
      <c r="B147" s="333"/>
      <c r="C147" s="336" t="s">
        <v>22</v>
      </c>
      <c r="D147" s="337"/>
      <c r="E147" s="337"/>
      <c r="F147" s="337"/>
      <c r="G147" s="337"/>
      <c r="H147" s="337"/>
      <c r="I147" s="337"/>
      <c r="J147" s="337"/>
      <c r="K147" s="338"/>
    </row>
    <row r="148" spans="1:11" x14ac:dyDescent="0.25">
      <c r="A148" s="334"/>
      <c r="B148" s="335"/>
      <c r="C148" s="545" t="s">
        <v>123</v>
      </c>
      <c r="D148" s="546"/>
      <c r="E148" s="546"/>
      <c r="F148" s="546"/>
      <c r="G148" s="546"/>
      <c r="H148" s="546"/>
      <c r="I148" s="546"/>
      <c r="J148" s="546"/>
      <c r="K148" s="547"/>
    </row>
    <row r="149" spans="1:11" x14ac:dyDescent="0.25">
      <c r="A149" s="586">
        <v>1047</v>
      </c>
      <c r="B149" s="469" t="s">
        <v>447</v>
      </c>
      <c r="C149" s="436" t="s">
        <v>56</v>
      </c>
      <c r="D149" s="437"/>
      <c r="E149" s="437"/>
      <c r="F149" s="437"/>
      <c r="G149" s="437"/>
      <c r="H149" s="437"/>
      <c r="I149" s="437"/>
      <c r="J149" s="437"/>
      <c r="K149" s="438"/>
    </row>
    <row r="150" spans="1:11" ht="17.25" thickBot="1" x14ac:dyDescent="0.3">
      <c r="A150" s="587"/>
      <c r="B150" s="588"/>
      <c r="C150" s="538" t="s">
        <v>124</v>
      </c>
      <c r="D150" s="539"/>
      <c r="E150" s="539"/>
      <c r="F150" s="539"/>
      <c r="G150" s="539"/>
      <c r="H150" s="539"/>
      <c r="I150" s="539"/>
      <c r="J150" s="539"/>
      <c r="K150" s="540"/>
    </row>
    <row r="151" spans="1:11" ht="54" customHeight="1" x14ac:dyDescent="0.25">
      <c r="A151" s="598" t="s">
        <v>76</v>
      </c>
      <c r="B151" s="599"/>
      <c r="C151" s="250" t="s">
        <v>125</v>
      </c>
      <c r="D151" s="251">
        <v>3</v>
      </c>
      <c r="E151" s="251">
        <v>3</v>
      </c>
      <c r="F151" s="251">
        <v>3</v>
      </c>
      <c r="G151" s="251">
        <v>3</v>
      </c>
      <c r="H151" s="252"/>
      <c r="I151" s="252"/>
      <c r="J151" s="252"/>
      <c r="K151" s="253"/>
    </row>
    <row r="152" spans="1:11" ht="17.25" thickBot="1" x14ac:dyDescent="0.3">
      <c r="A152" s="600" t="s">
        <v>79</v>
      </c>
      <c r="B152" s="601"/>
      <c r="C152" s="254"/>
      <c r="D152" s="254"/>
      <c r="E152" s="254"/>
      <c r="F152" s="254"/>
      <c r="G152" s="222"/>
      <c r="H152" s="255"/>
      <c r="I152" s="255"/>
      <c r="J152" s="255"/>
      <c r="K152" s="212"/>
    </row>
    <row r="153" spans="1:11" ht="60.75" customHeight="1" thickBot="1" x14ac:dyDescent="0.3">
      <c r="A153" s="602" t="s">
        <v>91</v>
      </c>
      <c r="B153" s="603"/>
      <c r="C153" s="603"/>
      <c r="D153" s="256"/>
      <c r="E153" s="256"/>
      <c r="F153" s="256"/>
      <c r="G153" s="216"/>
      <c r="H153" s="102">
        <f>SUM(Gexarquniq!C11,Gexarquniq!C14:C15)</f>
        <v>10258.475</v>
      </c>
      <c r="I153" s="102">
        <f>SUM(Gexarquniq!D11,Gexarquniq!D14:D15)</f>
        <v>41033.9</v>
      </c>
      <c r="J153" s="102">
        <f>SUM(Gexarquniq!E11,Gexarquniq!E14:E15)</f>
        <v>41033.9</v>
      </c>
      <c r="K153" s="102">
        <f>SUM(Gexarquniq!F11,Gexarquniq!F14:F15)</f>
        <v>41033.9</v>
      </c>
    </row>
    <row r="154" spans="1:11" ht="42" customHeight="1" thickBot="1" x14ac:dyDescent="0.3">
      <c r="A154" s="502" t="s">
        <v>92</v>
      </c>
      <c r="B154" s="503"/>
      <c r="C154" s="257">
        <f>K153</f>
        <v>41033.9</v>
      </c>
      <c r="D154" s="257"/>
      <c r="E154" s="257"/>
      <c r="F154" s="257"/>
      <c r="G154" s="216"/>
      <c r="H154" s="217"/>
      <c r="I154" s="217"/>
      <c r="J154" s="217"/>
      <c r="K154" s="215"/>
    </row>
    <row r="155" spans="1:11" ht="86.25" customHeight="1" thickBot="1" x14ac:dyDescent="0.3">
      <c r="A155" s="502" t="s">
        <v>93</v>
      </c>
      <c r="B155" s="503"/>
      <c r="C155" s="219"/>
      <c r="D155" s="219"/>
      <c r="E155" s="219"/>
      <c r="F155" s="219"/>
      <c r="G155" s="216"/>
      <c r="H155" s="217"/>
      <c r="I155" s="217"/>
      <c r="J155" s="217"/>
      <c r="K155" s="215"/>
    </row>
    <row r="156" spans="1:11" x14ac:dyDescent="0.25">
      <c r="A156" s="470" t="s">
        <v>64</v>
      </c>
      <c r="B156" s="471"/>
      <c r="C156" s="471"/>
      <c r="D156" s="471"/>
      <c r="E156" s="471"/>
      <c r="F156" s="471"/>
      <c r="G156" s="471"/>
      <c r="H156" s="472"/>
      <c r="I156" s="472"/>
      <c r="J156" s="472"/>
      <c r="K156" s="473"/>
    </row>
    <row r="157" spans="1:11" ht="21" customHeight="1" thickBot="1" x14ac:dyDescent="0.35">
      <c r="A157" s="549" t="s">
        <v>459</v>
      </c>
      <c r="B157" s="550"/>
      <c r="C157" s="550"/>
      <c r="D157" s="550"/>
      <c r="E157" s="550"/>
      <c r="F157" s="550"/>
      <c r="G157" s="550"/>
      <c r="H157" s="550"/>
      <c r="I157" s="550"/>
      <c r="J157" s="550"/>
      <c r="K157" s="551"/>
    </row>
    <row r="158" spans="1:11" x14ac:dyDescent="0.25">
      <c r="A158" s="470" t="s">
        <v>65</v>
      </c>
      <c r="B158" s="471"/>
      <c r="C158" s="471"/>
      <c r="D158" s="471"/>
      <c r="E158" s="471"/>
      <c r="F158" s="471"/>
      <c r="G158" s="471"/>
      <c r="H158" s="472"/>
      <c r="I158" s="472"/>
      <c r="J158" s="472"/>
      <c r="K158" s="473"/>
    </row>
    <row r="159" spans="1:11" ht="21" customHeight="1" thickBot="1" x14ac:dyDescent="0.35">
      <c r="A159" s="549" t="s">
        <v>460</v>
      </c>
      <c r="B159" s="550"/>
      <c r="C159" s="550"/>
      <c r="D159" s="550"/>
      <c r="E159" s="550"/>
      <c r="F159" s="550"/>
      <c r="G159" s="550"/>
      <c r="H159" s="550"/>
      <c r="I159" s="550"/>
      <c r="J159" s="550"/>
      <c r="K159" s="551"/>
    </row>
    <row r="160" spans="1:11" x14ac:dyDescent="0.25">
      <c r="A160" s="332" t="s">
        <v>52</v>
      </c>
      <c r="B160" s="333"/>
      <c r="C160" s="336" t="s">
        <v>22</v>
      </c>
      <c r="D160" s="337"/>
      <c r="E160" s="337"/>
      <c r="F160" s="337"/>
      <c r="G160" s="337"/>
      <c r="H160" s="337"/>
      <c r="I160" s="337"/>
      <c r="J160" s="337"/>
      <c r="K160" s="338"/>
    </row>
    <row r="161" spans="1:11" x14ac:dyDescent="0.25">
      <c r="A161" s="334"/>
      <c r="B161" s="335"/>
      <c r="C161" s="545" t="s">
        <v>159</v>
      </c>
      <c r="D161" s="546"/>
      <c r="E161" s="546"/>
      <c r="F161" s="546"/>
      <c r="G161" s="546"/>
      <c r="H161" s="546"/>
      <c r="I161" s="546"/>
      <c r="J161" s="546"/>
      <c r="K161" s="547"/>
    </row>
    <row r="162" spans="1:11" x14ac:dyDescent="0.25">
      <c r="A162" s="586">
        <v>1047</v>
      </c>
      <c r="B162" s="469" t="s">
        <v>448</v>
      </c>
      <c r="C162" s="436" t="s">
        <v>56</v>
      </c>
      <c r="D162" s="437"/>
      <c r="E162" s="437"/>
      <c r="F162" s="437"/>
      <c r="G162" s="437"/>
      <c r="H162" s="437"/>
      <c r="I162" s="437"/>
      <c r="J162" s="437"/>
      <c r="K162" s="438"/>
    </row>
    <row r="163" spans="1:11" ht="17.25" thickBot="1" x14ac:dyDescent="0.3">
      <c r="A163" s="587"/>
      <c r="B163" s="588"/>
      <c r="C163" s="538" t="s">
        <v>193</v>
      </c>
      <c r="D163" s="539"/>
      <c r="E163" s="539"/>
      <c r="F163" s="539"/>
      <c r="G163" s="539"/>
      <c r="H163" s="539"/>
      <c r="I163" s="539"/>
      <c r="J163" s="539"/>
      <c r="K163" s="540"/>
    </row>
    <row r="164" spans="1:11" ht="49.5" x14ac:dyDescent="0.25">
      <c r="A164" s="598" t="s">
        <v>76</v>
      </c>
      <c r="B164" s="599"/>
      <c r="C164" s="250" t="s">
        <v>125</v>
      </c>
      <c r="D164" s="251">
        <v>1</v>
      </c>
      <c r="E164" s="251">
        <v>1</v>
      </c>
      <c r="F164" s="251">
        <v>1</v>
      </c>
      <c r="G164" s="251">
        <v>1</v>
      </c>
      <c r="H164" s="252"/>
      <c r="I164" s="252"/>
      <c r="J164" s="252"/>
      <c r="K164" s="253"/>
    </row>
    <row r="165" spans="1:11" ht="17.25" thickBot="1" x14ac:dyDescent="0.3">
      <c r="A165" s="600" t="s">
        <v>79</v>
      </c>
      <c r="B165" s="601"/>
      <c r="C165" s="254"/>
      <c r="D165" s="254"/>
      <c r="E165" s="254"/>
      <c r="F165" s="254"/>
      <c r="G165" s="222"/>
      <c r="H165" s="255"/>
      <c r="I165" s="255"/>
      <c r="J165" s="255"/>
      <c r="K165" s="212"/>
    </row>
    <row r="166" spans="1:11" ht="66.75" customHeight="1" thickBot="1" x14ac:dyDescent="0.3">
      <c r="A166" s="602" t="s">
        <v>91</v>
      </c>
      <c r="B166" s="603"/>
      <c r="C166" s="603"/>
      <c r="D166" s="256"/>
      <c r="E166" s="256"/>
      <c r="F166" s="256"/>
      <c r="G166" s="216"/>
      <c r="H166" s="102">
        <f>SUM(Gexarquniq!C13)</f>
        <v>2500</v>
      </c>
      <c r="I166" s="102">
        <f>SUM(Gexarquniq!D13)</f>
        <v>10000</v>
      </c>
      <c r="J166" s="102">
        <f>SUM(Gexarquniq!E13)</f>
        <v>10000</v>
      </c>
      <c r="K166" s="102">
        <f>SUM(Gexarquniq!F13)</f>
        <v>10000</v>
      </c>
    </row>
    <row r="167" spans="1:11" ht="39.75" customHeight="1" thickBot="1" x14ac:dyDescent="0.3">
      <c r="A167" s="502" t="s">
        <v>92</v>
      </c>
      <c r="B167" s="503"/>
      <c r="C167" s="257">
        <f>K166</f>
        <v>10000</v>
      </c>
      <c r="D167" s="257"/>
      <c r="E167" s="257"/>
      <c r="F167" s="257"/>
      <c r="G167" s="216"/>
      <c r="H167" s="217"/>
      <c r="I167" s="217"/>
      <c r="J167" s="217"/>
      <c r="K167" s="215"/>
    </row>
    <row r="168" spans="1:11" ht="93" customHeight="1" thickBot="1" x14ac:dyDescent="0.3">
      <c r="A168" s="502" t="s">
        <v>93</v>
      </c>
      <c r="B168" s="503"/>
      <c r="C168" s="219"/>
      <c r="D168" s="219"/>
      <c r="E168" s="219"/>
      <c r="F168" s="219"/>
      <c r="G168" s="216"/>
      <c r="H168" s="217"/>
      <c r="I168" s="217"/>
      <c r="J168" s="217"/>
      <c r="K168" s="215"/>
    </row>
    <row r="169" spans="1:11" x14ac:dyDescent="0.25">
      <c r="A169" s="470" t="s">
        <v>64</v>
      </c>
      <c r="B169" s="471"/>
      <c r="C169" s="471"/>
      <c r="D169" s="471"/>
      <c r="E169" s="471"/>
      <c r="F169" s="471"/>
      <c r="G169" s="471"/>
      <c r="H169" s="472"/>
      <c r="I169" s="472"/>
      <c r="J169" s="472"/>
      <c r="K169" s="473"/>
    </row>
    <row r="170" spans="1:11" ht="15.75" customHeight="1" thickBot="1" x14ac:dyDescent="0.35">
      <c r="A170" s="549" t="s">
        <v>459</v>
      </c>
      <c r="B170" s="550"/>
      <c r="C170" s="550"/>
      <c r="D170" s="550"/>
      <c r="E170" s="550"/>
      <c r="F170" s="550"/>
      <c r="G170" s="550"/>
      <c r="H170" s="550"/>
      <c r="I170" s="550"/>
      <c r="J170" s="550"/>
      <c r="K170" s="551"/>
    </row>
    <row r="171" spans="1:11" x14ac:dyDescent="0.25">
      <c r="A171" s="470" t="s">
        <v>65</v>
      </c>
      <c r="B171" s="471"/>
      <c r="C171" s="471"/>
      <c r="D171" s="471"/>
      <c r="E171" s="471"/>
      <c r="F171" s="471"/>
      <c r="G171" s="471"/>
      <c r="H171" s="472"/>
      <c r="I171" s="472"/>
      <c r="J171" s="472"/>
      <c r="K171" s="473"/>
    </row>
    <row r="172" spans="1:11" ht="15.75" customHeight="1" thickBot="1" x14ac:dyDescent="0.35">
      <c r="A172" s="549" t="s">
        <v>460</v>
      </c>
      <c r="B172" s="550"/>
      <c r="C172" s="550"/>
      <c r="D172" s="550"/>
      <c r="E172" s="550"/>
      <c r="F172" s="550"/>
      <c r="G172" s="550"/>
      <c r="H172" s="550"/>
      <c r="I172" s="550"/>
      <c r="J172" s="550"/>
      <c r="K172" s="551"/>
    </row>
    <row r="173" spans="1:11" x14ac:dyDescent="0.3">
      <c r="A173" s="589" t="s">
        <v>52</v>
      </c>
      <c r="B173" s="590"/>
      <c r="C173" s="595" t="s">
        <v>22</v>
      </c>
      <c r="D173" s="596"/>
      <c r="E173" s="596"/>
      <c r="F173" s="596"/>
      <c r="G173" s="596"/>
      <c r="H173" s="596"/>
      <c r="I173" s="596"/>
      <c r="J173" s="596"/>
      <c r="K173" s="597"/>
    </row>
    <row r="174" spans="1:11" x14ac:dyDescent="0.3">
      <c r="A174" s="591"/>
      <c r="B174" s="592"/>
      <c r="C174" s="566" t="s">
        <v>72</v>
      </c>
      <c r="D174" s="567"/>
      <c r="E174" s="567"/>
      <c r="F174" s="567"/>
      <c r="G174" s="568"/>
      <c r="H174" s="568"/>
      <c r="I174" s="568"/>
      <c r="J174" s="568"/>
      <c r="K174" s="569"/>
    </row>
    <row r="175" spans="1:11" ht="16.5" customHeight="1" thickBot="1" x14ac:dyDescent="0.35">
      <c r="A175" s="593"/>
      <c r="B175" s="594"/>
      <c r="C175" s="581" t="s">
        <v>73</v>
      </c>
      <c r="D175" s="582"/>
      <c r="E175" s="582"/>
      <c r="F175" s="582"/>
      <c r="G175" s="583"/>
      <c r="H175" s="583"/>
      <c r="I175" s="583"/>
      <c r="J175" s="583"/>
      <c r="K175" s="584"/>
    </row>
    <row r="176" spans="1:11" ht="32.25" customHeight="1" thickBot="1" x14ac:dyDescent="0.35">
      <c r="A176" s="226">
        <v>1047</v>
      </c>
      <c r="B176" s="194" t="s">
        <v>449</v>
      </c>
      <c r="C176" s="549" t="s">
        <v>387</v>
      </c>
      <c r="D176" s="550"/>
      <c r="E176" s="550"/>
      <c r="F176" s="550"/>
      <c r="G176" s="550"/>
      <c r="H176" s="550"/>
      <c r="I176" s="550"/>
      <c r="J176" s="550"/>
      <c r="K176" s="551"/>
    </row>
    <row r="177" spans="1:11" ht="66.75" thickBot="1" x14ac:dyDescent="0.35">
      <c r="A177" s="604" t="s">
        <v>76</v>
      </c>
      <c r="B177" s="605"/>
      <c r="C177" s="227" t="s">
        <v>77</v>
      </c>
      <c r="D177" s="228">
        <v>5</v>
      </c>
      <c r="E177" s="228">
        <v>5</v>
      </c>
      <c r="F177" s="228">
        <v>5</v>
      </c>
      <c r="G177" s="228">
        <v>5</v>
      </c>
      <c r="H177" s="194"/>
      <c r="I177" s="194"/>
      <c r="J177" s="194"/>
      <c r="K177" s="194"/>
    </row>
    <row r="178" spans="1:11" ht="50.25" thickBot="1" x14ac:dyDescent="0.35">
      <c r="A178" s="549"/>
      <c r="B178" s="551"/>
      <c r="C178" s="227" t="s">
        <v>78</v>
      </c>
      <c r="D178" s="227"/>
      <c r="E178" s="227"/>
      <c r="F178" s="227"/>
      <c r="G178" s="194"/>
      <c r="H178" s="194"/>
      <c r="I178" s="194"/>
      <c r="J178" s="194"/>
      <c r="K178" s="194"/>
    </row>
    <row r="179" spans="1:11" ht="17.25" thickBot="1" x14ac:dyDescent="0.35">
      <c r="A179" s="574" t="s">
        <v>79</v>
      </c>
      <c r="B179" s="576"/>
      <c r="C179" s="227"/>
      <c r="D179" s="227"/>
      <c r="E179" s="227"/>
      <c r="F179" s="227"/>
      <c r="G179" s="194"/>
      <c r="H179" s="194"/>
      <c r="I179" s="194"/>
      <c r="J179" s="194"/>
      <c r="K179" s="194"/>
    </row>
    <row r="180" spans="1:11" ht="62.25" customHeight="1" thickBot="1" x14ac:dyDescent="0.35">
      <c r="A180" s="574" t="s">
        <v>80</v>
      </c>
      <c r="B180" s="575"/>
      <c r="C180" s="576"/>
      <c r="D180" s="227"/>
      <c r="E180" s="227"/>
      <c r="F180" s="227"/>
      <c r="G180" s="194"/>
      <c r="H180" s="43">
        <f>SUM(Gexarquniq!C37,Gexarquniq!C39:C41,Gexarquniq!C67)</f>
        <v>37000</v>
      </c>
      <c r="I180" s="43">
        <f>SUM(Gexarquniq!D37,Gexarquniq!D39:D41,Gexarquniq!D67)</f>
        <v>112000</v>
      </c>
      <c r="J180" s="43">
        <f>SUM(Gexarquniq!E37,Gexarquniq!E39:E41,Gexarquniq!E67)</f>
        <v>212000</v>
      </c>
      <c r="K180" s="43">
        <f>SUM(Gexarquniq!F37,Gexarquniq!F39:F41,Gexarquniq!F67)</f>
        <v>212000</v>
      </c>
    </row>
    <row r="181" spans="1:11" ht="38.25" customHeight="1" thickBot="1" x14ac:dyDescent="0.35">
      <c r="A181" s="574" t="s">
        <v>81</v>
      </c>
      <c r="B181" s="576"/>
      <c r="C181" s="43">
        <f>K180</f>
        <v>212000</v>
      </c>
      <c r="D181" s="229"/>
      <c r="E181" s="229"/>
      <c r="F181" s="229"/>
      <c r="G181" s="194"/>
      <c r="H181" s="194"/>
      <c r="I181" s="194"/>
      <c r="J181" s="194"/>
      <c r="K181" s="194"/>
    </row>
    <row r="182" spans="1:11" ht="87.75" customHeight="1" thickBot="1" x14ac:dyDescent="0.35">
      <c r="A182" s="574" t="s">
        <v>82</v>
      </c>
      <c r="B182" s="576"/>
      <c r="C182" s="227"/>
      <c r="D182" s="227"/>
      <c r="E182" s="227"/>
      <c r="F182" s="227"/>
      <c r="G182" s="194"/>
      <c r="H182" s="194"/>
      <c r="I182" s="194"/>
      <c r="J182" s="194"/>
      <c r="K182" s="194"/>
    </row>
    <row r="183" spans="1:11" ht="31.5" customHeight="1" thickBot="1" x14ac:dyDescent="0.35">
      <c r="A183" s="580" t="s">
        <v>64</v>
      </c>
      <c r="B183" s="572"/>
      <c r="C183" s="572"/>
      <c r="D183" s="572"/>
      <c r="E183" s="572"/>
      <c r="F183" s="572"/>
      <c r="G183" s="572"/>
      <c r="H183" s="572"/>
      <c r="I183" s="572"/>
      <c r="J183" s="572"/>
      <c r="K183" s="573"/>
    </row>
    <row r="184" spans="1:11" ht="26.25" customHeight="1" thickBot="1" x14ac:dyDescent="0.35">
      <c r="A184" s="549" t="s">
        <v>459</v>
      </c>
      <c r="B184" s="550"/>
      <c r="C184" s="550"/>
      <c r="D184" s="550"/>
      <c r="E184" s="550"/>
      <c r="F184" s="550"/>
      <c r="G184" s="550"/>
      <c r="H184" s="550"/>
      <c r="I184" s="550"/>
      <c r="J184" s="550"/>
      <c r="K184" s="551"/>
    </row>
    <row r="185" spans="1:11" ht="29.25" customHeight="1" thickBot="1" x14ac:dyDescent="0.35">
      <c r="A185" s="580" t="s">
        <v>65</v>
      </c>
      <c r="B185" s="572"/>
      <c r="C185" s="572"/>
      <c r="D185" s="572"/>
      <c r="E185" s="572"/>
      <c r="F185" s="572"/>
      <c r="G185" s="572"/>
      <c r="H185" s="572"/>
      <c r="I185" s="572"/>
      <c r="J185" s="572"/>
      <c r="K185" s="573"/>
    </row>
    <row r="186" spans="1:11" ht="27.75" customHeight="1" thickBot="1" x14ac:dyDescent="0.35">
      <c r="A186" s="549" t="s">
        <v>460</v>
      </c>
      <c r="B186" s="550"/>
      <c r="C186" s="550"/>
      <c r="D186" s="550"/>
      <c r="E186" s="550"/>
      <c r="F186" s="550"/>
      <c r="G186" s="550"/>
      <c r="H186" s="550"/>
      <c r="I186" s="550"/>
      <c r="J186" s="550"/>
      <c r="K186" s="551"/>
    </row>
    <row r="187" spans="1:11" x14ac:dyDescent="0.3">
      <c r="A187" s="591"/>
      <c r="B187" s="592"/>
      <c r="C187" s="566" t="s">
        <v>121</v>
      </c>
      <c r="D187" s="567"/>
      <c r="E187" s="567"/>
      <c r="F187" s="567"/>
      <c r="G187" s="568"/>
      <c r="H187" s="568"/>
      <c r="I187" s="568"/>
      <c r="J187" s="568"/>
      <c r="K187" s="569"/>
    </row>
    <row r="188" spans="1:11" ht="17.25" thickBot="1" x14ac:dyDescent="0.35">
      <c r="A188" s="593"/>
      <c r="B188" s="594"/>
      <c r="C188" s="581" t="s">
        <v>73</v>
      </c>
      <c r="D188" s="582"/>
      <c r="E188" s="582"/>
      <c r="F188" s="582"/>
      <c r="G188" s="583"/>
      <c r="H188" s="583"/>
      <c r="I188" s="583"/>
      <c r="J188" s="583"/>
      <c r="K188" s="584"/>
    </row>
    <row r="189" spans="1:11" ht="17.25" thickBot="1" x14ac:dyDescent="0.35">
      <c r="A189" s="226">
        <v>1047</v>
      </c>
      <c r="B189" s="194" t="s">
        <v>450</v>
      </c>
      <c r="C189" s="549" t="s">
        <v>121</v>
      </c>
      <c r="D189" s="550"/>
      <c r="E189" s="550"/>
      <c r="F189" s="550"/>
      <c r="G189" s="550"/>
      <c r="H189" s="550"/>
      <c r="I189" s="550"/>
      <c r="J189" s="550"/>
      <c r="K189" s="551"/>
    </row>
    <row r="190" spans="1:11" ht="33.75" thickBot="1" x14ac:dyDescent="0.35">
      <c r="A190" s="574" t="s">
        <v>76</v>
      </c>
      <c r="B190" s="576"/>
      <c r="C190" s="227" t="s">
        <v>122</v>
      </c>
      <c r="D190" s="194">
        <v>4</v>
      </c>
      <c r="E190" s="194">
        <v>4</v>
      </c>
      <c r="F190" s="194">
        <v>4</v>
      </c>
      <c r="G190" s="194">
        <v>4</v>
      </c>
      <c r="H190" s="194"/>
      <c r="I190" s="194"/>
      <c r="J190" s="194"/>
      <c r="K190" s="194"/>
    </row>
    <row r="191" spans="1:11" ht="17.25" thickBot="1" x14ac:dyDescent="0.35">
      <c r="A191" s="574" t="s">
        <v>79</v>
      </c>
      <c r="B191" s="576"/>
      <c r="C191" s="227"/>
      <c r="D191" s="227"/>
      <c r="E191" s="227"/>
      <c r="F191" s="227"/>
      <c r="G191" s="194"/>
      <c r="H191" s="194"/>
      <c r="I191" s="194"/>
      <c r="J191" s="194"/>
      <c r="K191" s="194"/>
    </row>
    <row r="192" spans="1:11" ht="52.5" customHeight="1" thickBot="1" x14ac:dyDescent="0.35">
      <c r="A192" s="574" t="s">
        <v>80</v>
      </c>
      <c r="B192" s="575"/>
      <c r="C192" s="576"/>
      <c r="D192" s="227"/>
      <c r="E192" s="227"/>
      <c r="F192" s="227"/>
      <c r="G192" s="194"/>
      <c r="H192" s="43">
        <f>SUM(Gexarquniq!C16:C17)</f>
        <v>4000</v>
      </c>
      <c r="I192" s="43">
        <f>SUM(Gexarquniq!D16:D17)</f>
        <v>16000</v>
      </c>
      <c r="J192" s="43">
        <f>SUM(Gexarquniq!E16:E17)</f>
        <v>16000</v>
      </c>
      <c r="K192" s="43">
        <f>SUM(Gexarquniq!F16:F17)</f>
        <v>16000</v>
      </c>
    </row>
    <row r="193" spans="1:11" ht="45.75" customHeight="1" thickBot="1" x14ac:dyDescent="0.35">
      <c r="A193" s="574" t="s">
        <v>81</v>
      </c>
      <c r="B193" s="576"/>
      <c r="C193" s="43">
        <f>K192</f>
        <v>16000</v>
      </c>
      <c r="D193" s="43"/>
      <c r="E193" s="43"/>
      <c r="F193" s="43"/>
      <c r="G193" s="194"/>
      <c r="H193" s="194"/>
      <c r="I193" s="194"/>
      <c r="J193" s="194"/>
      <c r="K193" s="194"/>
    </row>
    <row r="194" spans="1:11" ht="82.5" customHeight="1" thickBot="1" x14ac:dyDescent="0.35">
      <c r="A194" s="574" t="s">
        <v>82</v>
      </c>
      <c r="B194" s="576"/>
      <c r="C194" s="227"/>
      <c r="D194" s="227"/>
      <c r="E194" s="227"/>
      <c r="F194" s="227"/>
      <c r="G194" s="194"/>
      <c r="H194" s="194"/>
      <c r="I194" s="194"/>
      <c r="J194" s="194"/>
      <c r="K194" s="194"/>
    </row>
    <row r="195" spans="1:11" x14ac:dyDescent="0.3">
      <c r="A195" s="606" t="s">
        <v>64</v>
      </c>
      <c r="B195" s="607"/>
      <c r="C195" s="607"/>
      <c r="D195" s="607"/>
      <c r="E195" s="607"/>
      <c r="F195" s="607"/>
      <c r="G195" s="607"/>
      <c r="H195" s="607"/>
      <c r="I195" s="607"/>
      <c r="J195" s="607"/>
      <c r="K195" s="608"/>
    </row>
    <row r="196" spans="1:11" ht="15.75" customHeight="1" thickBot="1" x14ac:dyDescent="0.35">
      <c r="A196" s="549" t="s">
        <v>459</v>
      </c>
      <c r="B196" s="550"/>
      <c r="C196" s="550"/>
      <c r="D196" s="550"/>
      <c r="E196" s="550"/>
      <c r="F196" s="550"/>
      <c r="G196" s="550"/>
      <c r="H196" s="550"/>
      <c r="I196" s="550"/>
      <c r="J196" s="550"/>
      <c r="K196" s="551"/>
    </row>
    <row r="197" spans="1:11" x14ac:dyDescent="0.3">
      <c r="A197" s="606" t="s">
        <v>65</v>
      </c>
      <c r="B197" s="607"/>
      <c r="C197" s="607"/>
      <c r="D197" s="607"/>
      <c r="E197" s="607"/>
      <c r="F197" s="607"/>
      <c r="G197" s="607"/>
      <c r="H197" s="607"/>
      <c r="I197" s="607"/>
      <c r="J197" s="607"/>
      <c r="K197" s="608"/>
    </row>
    <row r="198" spans="1:11" ht="15.75" customHeight="1" thickBot="1" x14ac:dyDescent="0.35">
      <c r="A198" s="549" t="s">
        <v>460</v>
      </c>
      <c r="B198" s="550"/>
      <c r="C198" s="550"/>
      <c r="D198" s="550"/>
      <c r="E198" s="550"/>
      <c r="F198" s="550"/>
      <c r="G198" s="550"/>
      <c r="H198" s="550"/>
      <c r="I198" s="550"/>
      <c r="J198" s="550"/>
      <c r="K198" s="551"/>
    </row>
    <row r="199" spans="1:11" x14ac:dyDescent="0.3">
      <c r="A199" s="589" t="s">
        <v>52</v>
      </c>
      <c r="B199" s="590"/>
      <c r="C199" s="595" t="s">
        <v>22</v>
      </c>
      <c r="D199" s="596"/>
      <c r="E199" s="596"/>
      <c r="F199" s="596"/>
      <c r="G199" s="596"/>
      <c r="H199" s="596"/>
      <c r="I199" s="596"/>
      <c r="J199" s="596"/>
      <c r="K199" s="597"/>
    </row>
    <row r="200" spans="1:11" x14ac:dyDescent="0.3">
      <c r="A200" s="591"/>
      <c r="B200" s="592"/>
      <c r="C200" s="566" t="s">
        <v>118</v>
      </c>
      <c r="D200" s="567"/>
      <c r="E200" s="567"/>
      <c r="F200" s="567"/>
      <c r="G200" s="568"/>
      <c r="H200" s="568"/>
      <c r="I200" s="568"/>
      <c r="J200" s="568"/>
      <c r="K200" s="569"/>
    </row>
    <row r="201" spans="1:11" ht="17.25" thickBot="1" x14ac:dyDescent="0.35">
      <c r="A201" s="593"/>
      <c r="B201" s="594"/>
      <c r="C201" s="581" t="s">
        <v>73</v>
      </c>
      <c r="D201" s="582"/>
      <c r="E201" s="582"/>
      <c r="F201" s="582"/>
      <c r="G201" s="583"/>
      <c r="H201" s="583"/>
      <c r="I201" s="583"/>
      <c r="J201" s="583"/>
      <c r="K201" s="584"/>
    </row>
    <row r="202" spans="1:11" ht="33.75" customHeight="1" thickBot="1" x14ac:dyDescent="0.35">
      <c r="A202" s="226">
        <v>1047</v>
      </c>
      <c r="B202" s="194" t="s">
        <v>451</v>
      </c>
      <c r="C202" s="549" t="s">
        <v>388</v>
      </c>
      <c r="D202" s="550"/>
      <c r="E202" s="550"/>
      <c r="F202" s="550"/>
      <c r="G202" s="550"/>
      <c r="H202" s="550"/>
      <c r="I202" s="550"/>
      <c r="J202" s="550"/>
      <c r="K202" s="551"/>
    </row>
    <row r="203" spans="1:11" s="258" customFormat="1" ht="66.75" thickBot="1" x14ac:dyDescent="0.3">
      <c r="A203" s="609" t="s">
        <v>76</v>
      </c>
      <c r="B203" s="610"/>
      <c r="C203" s="228" t="s">
        <v>120</v>
      </c>
      <c r="D203" s="228">
        <v>2.5</v>
      </c>
      <c r="E203" s="228">
        <v>7.6</v>
      </c>
      <c r="F203" s="228">
        <v>7.6</v>
      </c>
      <c r="G203" s="228">
        <v>7.6</v>
      </c>
      <c r="H203" s="228"/>
      <c r="I203" s="228"/>
      <c r="J203" s="228"/>
      <c r="K203" s="228"/>
    </row>
    <row r="204" spans="1:11" ht="17.25" thickBot="1" x14ac:dyDescent="0.35">
      <c r="A204" s="574" t="s">
        <v>79</v>
      </c>
      <c r="B204" s="576"/>
      <c r="C204" s="227"/>
      <c r="D204" s="227"/>
      <c r="E204" s="227"/>
      <c r="F204" s="227"/>
      <c r="G204" s="194"/>
      <c r="H204" s="194"/>
      <c r="I204" s="194"/>
      <c r="J204" s="194"/>
      <c r="K204" s="194"/>
    </row>
    <row r="205" spans="1:11" ht="52.5" customHeight="1" thickBot="1" x14ac:dyDescent="0.35">
      <c r="A205" s="574" t="s">
        <v>80</v>
      </c>
      <c r="B205" s="575"/>
      <c r="C205" s="576"/>
      <c r="D205" s="227"/>
      <c r="E205" s="227"/>
      <c r="F205" s="227"/>
      <c r="G205" s="194"/>
      <c r="H205" s="76">
        <f>SUM(Gexarquniq!C42:C45,Gexarquniq!C47,Gexarquniq!C38)</f>
        <v>40000</v>
      </c>
      <c r="I205" s="76">
        <f>SUM(Gexarquniq!D42:D45,Gexarquniq!D47,Gexarquniq!D38)</f>
        <v>160000</v>
      </c>
      <c r="J205" s="76">
        <f>SUM(Gexarquniq!E42:E45,Gexarquniq!E47,Gexarquniq!E38)</f>
        <v>160000</v>
      </c>
      <c r="K205" s="76">
        <f>SUM(Gexarquniq!F42:F45,Gexarquniq!F47,Gexarquniq!F38)</f>
        <v>160000</v>
      </c>
    </row>
    <row r="206" spans="1:11" ht="39" customHeight="1" thickBot="1" x14ac:dyDescent="0.35">
      <c r="A206" s="574" t="s">
        <v>81</v>
      </c>
      <c r="B206" s="576"/>
      <c r="C206" s="76">
        <f>K205</f>
        <v>160000</v>
      </c>
      <c r="D206" s="76"/>
      <c r="E206" s="76"/>
      <c r="F206" s="76"/>
      <c r="G206" s="194"/>
      <c r="H206" s="194"/>
      <c r="I206" s="194"/>
      <c r="J206" s="194"/>
      <c r="K206" s="194"/>
    </row>
    <row r="207" spans="1:11" ht="86.25" customHeight="1" thickBot="1" x14ac:dyDescent="0.35">
      <c r="A207" s="574" t="s">
        <v>82</v>
      </c>
      <c r="B207" s="576"/>
      <c r="C207" s="227"/>
      <c r="D207" s="227"/>
      <c r="E207" s="227"/>
      <c r="F207" s="227"/>
      <c r="G207" s="194"/>
      <c r="H207" s="194"/>
      <c r="I207" s="194"/>
      <c r="J207" s="194"/>
      <c r="K207" s="194"/>
    </row>
    <row r="208" spans="1:11" x14ac:dyDescent="0.3">
      <c r="A208" s="606" t="s">
        <v>64</v>
      </c>
      <c r="B208" s="607"/>
      <c r="C208" s="607"/>
      <c r="D208" s="607"/>
      <c r="E208" s="607"/>
      <c r="F208" s="607"/>
      <c r="G208" s="607"/>
      <c r="H208" s="607"/>
      <c r="I208" s="607"/>
      <c r="J208" s="607"/>
      <c r="K208" s="608"/>
    </row>
    <row r="209" spans="1:11" ht="15.75" customHeight="1" thickBot="1" x14ac:dyDescent="0.35">
      <c r="A209" s="549" t="s">
        <v>459</v>
      </c>
      <c r="B209" s="550"/>
      <c r="C209" s="550"/>
      <c r="D209" s="550"/>
      <c r="E209" s="550"/>
      <c r="F209" s="550"/>
      <c r="G209" s="550"/>
      <c r="H209" s="550"/>
      <c r="I209" s="550"/>
      <c r="J209" s="550"/>
      <c r="K209" s="551"/>
    </row>
    <row r="210" spans="1:11" x14ac:dyDescent="0.3">
      <c r="A210" s="606" t="s">
        <v>65</v>
      </c>
      <c r="B210" s="607"/>
      <c r="C210" s="607"/>
      <c r="D210" s="607"/>
      <c r="E210" s="607"/>
      <c r="F210" s="607"/>
      <c r="G210" s="607"/>
      <c r="H210" s="607"/>
      <c r="I210" s="607"/>
      <c r="J210" s="607"/>
      <c r="K210" s="608"/>
    </row>
    <row r="211" spans="1:11" ht="15.75" customHeight="1" thickBot="1" x14ac:dyDescent="0.35">
      <c r="A211" s="549" t="s">
        <v>460</v>
      </c>
      <c r="B211" s="550"/>
      <c r="C211" s="550"/>
      <c r="D211" s="550"/>
      <c r="E211" s="550"/>
      <c r="F211" s="550"/>
      <c r="G211" s="550"/>
      <c r="H211" s="550"/>
      <c r="I211" s="550"/>
      <c r="J211" s="550"/>
      <c r="K211" s="551"/>
    </row>
    <row r="212" spans="1:11" ht="16.5" customHeight="1" x14ac:dyDescent="0.25">
      <c r="A212" s="618" t="s">
        <v>52</v>
      </c>
      <c r="B212" s="619"/>
      <c r="C212" s="632" t="s">
        <v>22</v>
      </c>
      <c r="D212" s="633"/>
      <c r="E212" s="633"/>
      <c r="F212" s="633"/>
      <c r="G212" s="633"/>
      <c r="H212" s="633"/>
      <c r="I212" s="633"/>
      <c r="J212" s="633"/>
      <c r="K212" s="634"/>
    </row>
    <row r="213" spans="1:11" ht="16.5" customHeight="1" x14ac:dyDescent="0.25">
      <c r="A213" s="620"/>
      <c r="B213" s="621"/>
      <c r="C213" s="635" t="s">
        <v>86</v>
      </c>
      <c r="D213" s="636"/>
      <c r="E213" s="636"/>
      <c r="F213" s="636"/>
      <c r="G213" s="636"/>
      <c r="H213" s="636"/>
      <c r="I213" s="636"/>
      <c r="J213" s="636"/>
      <c r="K213" s="637"/>
    </row>
    <row r="214" spans="1:11" x14ac:dyDescent="0.25">
      <c r="A214" s="640">
        <v>1047</v>
      </c>
      <c r="B214" s="622" t="s">
        <v>452</v>
      </c>
      <c r="C214" s="531" t="s">
        <v>56</v>
      </c>
      <c r="D214" s="532"/>
      <c r="E214" s="532"/>
      <c r="F214" s="532"/>
      <c r="G214" s="532"/>
      <c r="H214" s="532"/>
      <c r="I214" s="532"/>
      <c r="J214" s="532"/>
      <c r="K214" s="533"/>
    </row>
    <row r="215" spans="1:11" ht="35.25" customHeight="1" thickBot="1" x14ac:dyDescent="0.3">
      <c r="A215" s="641"/>
      <c r="B215" s="623"/>
      <c r="C215" s="624" t="s">
        <v>88</v>
      </c>
      <c r="D215" s="625"/>
      <c r="E215" s="625"/>
      <c r="F215" s="625"/>
      <c r="G215" s="625"/>
      <c r="H215" s="625"/>
      <c r="I215" s="625"/>
      <c r="J215" s="625"/>
      <c r="K215" s="626"/>
    </row>
    <row r="216" spans="1:11" ht="66" x14ac:dyDescent="0.25">
      <c r="A216" s="630" t="s">
        <v>76</v>
      </c>
      <c r="B216" s="631"/>
      <c r="C216" s="230" t="s">
        <v>89</v>
      </c>
      <c r="D216" s="193">
        <v>31</v>
      </c>
      <c r="E216" s="193">
        <v>31</v>
      </c>
      <c r="F216" s="193">
        <v>31</v>
      </c>
      <c r="G216" s="193">
        <v>31</v>
      </c>
      <c r="H216" s="241"/>
      <c r="I216" s="241"/>
      <c r="J216" s="241"/>
      <c r="K216" s="231"/>
    </row>
    <row r="217" spans="1:11" ht="122.25" customHeight="1" thickBot="1" x14ac:dyDescent="0.3">
      <c r="A217" s="638" t="s">
        <v>79</v>
      </c>
      <c r="B217" s="639"/>
      <c r="C217" s="232" t="s">
        <v>90</v>
      </c>
      <c r="D217" s="232"/>
      <c r="E217" s="232"/>
      <c r="F217" s="232"/>
      <c r="G217" s="233"/>
      <c r="H217" s="234"/>
      <c r="I217" s="234"/>
      <c r="J217" s="234"/>
      <c r="K217" s="235"/>
    </row>
    <row r="218" spans="1:11" ht="54.75" customHeight="1" thickBot="1" x14ac:dyDescent="0.3">
      <c r="A218" s="627" t="s">
        <v>91</v>
      </c>
      <c r="B218" s="628"/>
      <c r="C218" s="629"/>
      <c r="D218" s="236"/>
      <c r="E218" s="236"/>
      <c r="F218" s="236"/>
      <c r="G218" s="237"/>
      <c r="H218" s="182">
        <f>Gexarquniq!C68</f>
        <v>57000</v>
      </c>
      <c r="I218" s="182">
        <f>Gexarquniq!D68</f>
        <v>57000</v>
      </c>
      <c r="J218" s="182">
        <f>Gexarquniq!E68</f>
        <v>57000</v>
      </c>
      <c r="K218" s="182">
        <f>Gexarquniq!F68</f>
        <v>57000</v>
      </c>
    </row>
    <row r="219" spans="1:11" ht="53.25" customHeight="1" thickBot="1" x14ac:dyDescent="0.3">
      <c r="A219" s="627" t="s">
        <v>92</v>
      </c>
      <c r="B219" s="629"/>
      <c r="C219" s="182">
        <f>K218</f>
        <v>57000</v>
      </c>
      <c r="D219" s="242"/>
      <c r="E219" s="242"/>
      <c r="F219" s="242"/>
      <c r="G219" s="237"/>
      <c r="H219" s="238"/>
      <c r="I219" s="238"/>
      <c r="J219" s="238"/>
      <c r="K219" s="239"/>
    </row>
    <row r="220" spans="1:11" ht="87" customHeight="1" thickBot="1" x14ac:dyDescent="0.3">
      <c r="A220" s="627" t="s">
        <v>93</v>
      </c>
      <c r="B220" s="629"/>
      <c r="C220" s="240"/>
      <c r="D220" s="240"/>
      <c r="E220" s="240"/>
      <c r="F220" s="240"/>
      <c r="G220" s="237"/>
      <c r="H220" s="238"/>
      <c r="I220" s="238"/>
      <c r="J220" s="238"/>
      <c r="K220" s="239"/>
    </row>
    <row r="221" spans="1:11" ht="16.5" customHeight="1" x14ac:dyDescent="0.25">
      <c r="A221" s="611" t="s">
        <v>64</v>
      </c>
      <c r="B221" s="612"/>
      <c r="C221" s="612"/>
      <c r="D221" s="612"/>
      <c r="E221" s="612"/>
      <c r="F221" s="612"/>
      <c r="G221" s="612"/>
      <c r="H221" s="612"/>
      <c r="I221" s="612"/>
      <c r="J221" s="612"/>
      <c r="K221" s="613"/>
    </row>
    <row r="222" spans="1:11" ht="17.25" customHeight="1" thickBot="1" x14ac:dyDescent="0.35">
      <c r="A222" s="549" t="s">
        <v>459</v>
      </c>
      <c r="B222" s="550"/>
      <c r="C222" s="550"/>
      <c r="D222" s="550"/>
      <c r="E222" s="550"/>
      <c r="F222" s="550"/>
      <c r="G222" s="550"/>
      <c r="H222" s="550"/>
      <c r="I222" s="550"/>
      <c r="J222" s="550"/>
      <c r="K222" s="551"/>
    </row>
    <row r="223" spans="1:11" ht="16.5" customHeight="1" x14ac:dyDescent="0.25">
      <c r="A223" s="611" t="s">
        <v>65</v>
      </c>
      <c r="B223" s="612"/>
      <c r="C223" s="612"/>
      <c r="D223" s="612"/>
      <c r="E223" s="612"/>
      <c r="F223" s="612"/>
      <c r="G223" s="612"/>
      <c r="H223" s="612"/>
      <c r="I223" s="612"/>
      <c r="J223" s="612"/>
      <c r="K223" s="613"/>
    </row>
    <row r="224" spans="1:11" ht="17.25" customHeight="1" thickBot="1" x14ac:dyDescent="0.35">
      <c r="A224" s="549" t="s">
        <v>460</v>
      </c>
      <c r="B224" s="550"/>
      <c r="C224" s="550"/>
      <c r="D224" s="550"/>
      <c r="E224" s="550"/>
      <c r="F224" s="550"/>
      <c r="G224" s="550"/>
      <c r="H224" s="550"/>
      <c r="I224" s="550"/>
      <c r="J224" s="550"/>
      <c r="K224" s="551"/>
    </row>
    <row r="228" ht="33.75" customHeight="1" x14ac:dyDescent="0.25"/>
    <row r="229" ht="50.25" customHeight="1" x14ac:dyDescent="0.25"/>
    <row r="237" ht="33.75" customHeight="1" x14ac:dyDescent="0.25"/>
  </sheetData>
  <mergeCells count="255">
    <mergeCell ref="A110:K110"/>
    <mergeCell ref="A111:K111"/>
    <mergeCell ref="A95:C97"/>
    <mergeCell ref="D95:K95"/>
    <mergeCell ref="D96:G96"/>
    <mergeCell ref="H96:K96"/>
    <mergeCell ref="A108:K108"/>
    <mergeCell ref="A109:K109"/>
    <mergeCell ref="A112:B113"/>
    <mergeCell ref="C112:K112"/>
    <mergeCell ref="C113:K113"/>
    <mergeCell ref="A102:B102"/>
    <mergeCell ref="A103:K103"/>
    <mergeCell ref="A104:K104"/>
    <mergeCell ref="A105:K105"/>
    <mergeCell ref="A106:B106"/>
    <mergeCell ref="C106:K106"/>
    <mergeCell ref="A107:B107"/>
    <mergeCell ref="A98:B99"/>
    <mergeCell ref="C98:K98"/>
    <mergeCell ref="C99:K99"/>
    <mergeCell ref="A100:A101"/>
    <mergeCell ref="B100:B101"/>
    <mergeCell ref="C100:K100"/>
    <mergeCell ref="A222:K222"/>
    <mergeCell ref="A136:K136"/>
    <mergeCell ref="A137:K137"/>
    <mergeCell ref="A138:K138"/>
    <mergeCell ref="A220:B220"/>
    <mergeCell ref="C212:K212"/>
    <mergeCell ref="C213:K213"/>
    <mergeCell ref="C41:K41"/>
    <mergeCell ref="A134:B134"/>
    <mergeCell ref="A135:K135"/>
    <mergeCell ref="A71:C71"/>
    <mergeCell ref="A72:K72"/>
    <mergeCell ref="A221:K221"/>
    <mergeCell ref="A116:B116"/>
    <mergeCell ref="A117:K117"/>
    <mergeCell ref="C65:K65"/>
    <mergeCell ref="C66:K66"/>
    <mergeCell ref="A209:K209"/>
    <mergeCell ref="A210:K210"/>
    <mergeCell ref="A211:K211"/>
    <mergeCell ref="A217:B217"/>
    <mergeCell ref="A214:A215"/>
    <mergeCell ref="C200:K200"/>
    <mergeCell ref="C201:K201"/>
    <mergeCell ref="A223:K223"/>
    <mergeCell ref="A224:K224"/>
    <mergeCell ref="A39:B40"/>
    <mergeCell ref="C39:K39"/>
    <mergeCell ref="C40:K40"/>
    <mergeCell ref="A41:A42"/>
    <mergeCell ref="B41:B42"/>
    <mergeCell ref="A206:B206"/>
    <mergeCell ref="C53:K53"/>
    <mergeCell ref="A54:A55"/>
    <mergeCell ref="B54:B55"/>
    <mergeCell ref="C54:K54"/>
    <mergeCell ref="A208:K208"/>
    <mergeCell ref="A73:K73"/>
    <mergeCell ref="A74:K74"/>
    <mergeCell ref="A75:K75"/>
    <mergeCell ref="A76:K76"/>
    <mergeCell ref="A212:B213"/>
    <mergeCell ref="B214:B215"/>
    <mergeCell ref="C214:K214"/>
    <mergeCell ref="C215:K215"/>
    <mergeCell ref="A218:C218"/>
    <mergeCell ref="A219:B219"/>
    <mergeCell ref="A216:B216"/>
    <mergeCell ref="C188:K188"/>
    <mergeCell ref="C189:K189"/>
    <mergeCell ref="A187:B188"/>
    <mergeCell ref="A207:B207"/>
    <mergeCell ref="A195:K195"/>
    <mergeCell ref="A196:K196"/>
    <mergeCell ref="A197:K197"/>
    <mergeCell ref="A198:K198"/>
    <mergeCell ref="A199:B201"/>
    <mergeCell ref="A204:B204"/>
    <mergeCell ref="A205:C205"/>
    <mergeCell ref="A193:B193"/>
    <mergeCell ref="A194:B194"/>
    <mergeCell ref="A190:B190"/>
    <mergeCell ref="A191:B191"/>
    <mergeCell ref="A192:C192"/>
    <mergeCell ref="A203:B203"/>
    <mergeCell ref="C202:K202"/>
    <mergeCell ref="C199:K199"/>
    <mergeCell ref="A168:B168"/>
    <mergeCell ref="A169:K169"/>
    <mergeCell ref="A164:B164"/>
    <mergeCell ref="A165:B165"/>
    <mergeCell ref="A183:K183"/>
    <mergeCell ref="A184:K184"/>
    <mergeCell ref="A185:K185"/>
    <mergeCell ref="A186:K186"/>
    <mergeCell ref="C187:K187"/>
    <mergeCell ref="A181:B181"/>
    <mergeCell ref="A182:B182"/>
    <mergeCell ref="A170:K170"/>
    <mergeCell ref="A171:K171"/>
    <mergeCell ref="A172:K172"/>
    <mergeCell ref="A173:B175"/>
    <mergeCell ref="C173:K173"/>
    <mergeCell ref="C174:K174"/>
    <mergeCell ref="C175:K175"/>
    <mergeCell ref="C176:K176"/>
    <mergeCell ref="A177:B178"/>
    <mergeCell ref="A179:B179"/>
    <mergeCell ref="A180:C180"/>
    <mergeCell ref="A166:C166"/>
    <mergeCell ref="A167:B167"/>
    <mergeCell ref="A158:K158"/>
    <mergeCell ref="A159:K159"/>
    <mergeCell ref="A151:B151"/>
    <mergeCell ref="A152:B152"/>
    <mergeCell ref="A153:C153"/>
    <mergeCell ref="A154:B154"/>
    <mergeCell ref="A155:B155"/>
    <mergeCell ref="A156:K156"/>
    <mergeCell ref="A160:B161"/>
    <mergeCell ref="C160:K160"/>
    <mergeCell ref="C161:K161"/>
    <mergeCell ref="A162:A163"/>
    <mergeCell ref="B162:B163"/>
    <mergeCell ref="C162:K162"/>
    <mergeCell ref="C163:K163"/>
    <mergeCell ref="A157:K157"/>
    <mergeCell ref="A114:A115"/>
    <mergeCell ref="B114:B115"/>
    <mergeCell ref="C114:K114"/>
    <mergeCell ref="C115:K115"/>
    <mergeCell ref="A149:A150"/>
    <mergeCell ref="B149:B150"/>
    <mergeCell ref="C149:K149"/>
    <mergeCell ref="C150:K150"/>
    <mergeCell ref="A144:C146"/>
    <mergeCell ref="D144:K144"/>
    <mergeCell ref="A147:B148"/>
    <mergeCell ref="C147:K147"/>
    <mergeCell ref="C148:K148"/>
    <mergeCell ref="A123:K123"/>
    <mergeCell ref="A124:K124"/>
    <mergeCell ref="D145:G145"/>
    <mergeCell ref="H145:K145"/>
    <mergeCell ref="A125:B127"/>
    <mergeCell ref="C125:K125"/>
    <mergeCell ref="C126:K126"/>
    <mergeCell ref="A118:K118"/>
    <mergeCell ref="A119:B119"/>
    <mergeCell ref="C119:K119"/>
    <mergeCell ref="A140:K140"/>
    <mergeCell ref="A142:K142"/>
    <mergeCell ref="A130:K130"/>
    <mergeCell ref="A131:K131"/>
    <mergeCell ref="A132:K132"/>
    <mergeCell ref="A133:B133"/>
    <mergeCell ref="C133:K133"/>
    <mergeCell ref="A120:B120"/>
    <mergeCell ref="A121:K121"/>
    <mergeCell ref="A122:K122"/>
    <mergeCell ref="C127:K127"/>
    <mergeCell ref="C128:K128"/>
    <mergeCell ref="A129:B129"/>
    <mergeCell ref="C101:K101"/>
    <mergeCell ref="A93:K93"/>
    <mergeCell ref="A51:K51"/>
    <mergeCell ref="A52:B53"/>
    <mergeCell ref="C52:K52"/>
    <mergeCell ref="C55:K55"/>
    <mergeCell ref="A60:K60"/>
    <mergeCell ref="A61:K61"/>
    <mergeCell ref="A62:K62"/>
    <mergeCell ref="A63:K63"/>
    <mergeCell ref="A56:B56"/>
    <mergeCell ref="A57:B57"/>
    <mergeCell ref="A58:C58"/>
    <mergeCell ref="A84:C84"/>
    <mergeCell ref="A86:K86"/>
    <mergeCell ref="A87:K87"/>
    <mergeCell ref="B67:B68"/>
    <mergeCell ref="C67:K67"/>
    <mergeCell ref="A82:B82"/>
    <mergeCell ref="A1:K1"/>
    <mergeCell ref="A6:K6"/>
    <mergeCell ref="A8:K8"/>
    <mergeCell ref="A10:C12"/>
    <mergeCell ref="D10:K10"/>
    <mergeCell ref="D11:G11"/>
    <mergeCell ref="H11:K11"/>
    <mergeCell ref="A24:K24"/>
    <mergeCell ref="A25:K25"/>
    <mergeCell ref="A21:K21"/>
    <mergeCell ref="A22:K22"/>
    <mergeCell ref="A3:K3"/>
    <mergeCell ref="C27:K27"/>
    <mergeCell ref="A30:B30"/>
    <mergeCell ref="A31:B31"/>
    <mergeCell ref="A34:K34"/>
    <mergeCell ref="A35:K35"/>
    <mergeCell ref="A36:K36"/>
    <mergeCell ref="C28:K28"/>
    <mergeCell ref="C29:K29"/>
    <mergeCell ref="C15:K15"/>
    <mergeCell ref="C16:K16"/>
    <mergeCell ref="A26:B27"/>
    <mergeCell ref="C26:K26"/>
    <mergeCell ref="A28:A29"/>
    <mergeCell ref="B28:B29"/>
    <mergeCell ref="A17:B17"/>
    <mergeCell ref="A18:B18"/>
    <mergeCell ref="A19:C19"/>
    <mergeCell ref="A20:K20"/>
    <mergeCell ref="A37:K37"/>
    <mergeCell ref="A32:C32"/>
    <mergeCell ref="A33:K33"/>
    <mergeCell ref="A38:K38"/>
    <mergeCell ref="A83:B83"/>
    <mergeCell ref="A13:B14"/>
    <mergeCell ref="C13:K13"/>
    <mergeCell ref="C14:K14"/>
    <mergeCell ref="A15:A16"/>
    <mergeCell ref="B15:B16"/>
    <mergeCell ref="A44:B44"/>
    <mergeCell ref="C81:K81"/>
    <mergeCell ref="C68:K68"/>
    <mergeCell ref="A64:K64"/>
    <mergeCell ref="A65:B66"/>
    <mergeCell ref="A59:K59"/>
    <mergeCell ref="A69:B69"/>
    <mergeCell ref="A70:B70"/>
    <mergeCell ref="A77:K77"/>
    <mergeCell ref="A23:K23"/>
    <mergeCell ref="A45:C45"/>
    <mergeCell ref="A46:K46"/>
    <mergeCell ref="C42:K42"/>
    <mergeCell ref="A67:A68"/>
    <mergeCell ref="A43:B43"/>
    <mergeCell ref="A88:K88"/>
    <mergeCell ref="A89:K89"/>
    <mergeCell ref="A90:K90"/>
    <mergeCell ref="A78:B79"/>
    <mergeCell ref="C78:K78"/>
    <mergeCell ref="C79:K79"/>
    <mergeCell ref="A80:A81"/>
    <mergeCell ref="B80:B81"/>
    <mergeCell ref="C80:K80"/>
    <mergeCell ref="A85:K85"/>
    <mergeCell ref="A47:K47"/>
    <mergeCell ref="A48:K48"/>
    <mergeCell ref="A49:K49"/>
    <mergeCell ref="A50:K50"/>
  </mergeCells>
  <phoneticPr fontId="0" type="noConversion"/>
  <pageMargins left="0.2" right="0.21" top="0.17" bottom="0.16" header="0.31496062992126" footer="0.31496062992126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opLeftCell="A175" zoomScale="85" zoomScaleNormal="85" workbookViewId="0">
      <selection activeCell="J162" sqref="A162:IV174"/>
    </sheetView>
  </sheetViews>
  <sheetFormatPr defaultRowHeight="15" x14ac:dyDescent="0.25"/>
  <cols>
    <col min="1" max="1" width="11" style="148" customWidth="1"/>
    <col min="2" max="2" width="11.7109375" style="148" customWidth="1"/>
    <col min="3" max="3" width="25.42578125" style="148" customWidth="1"/>
    <col min="4" max="5" width="17.5703125" style="148" customWidth="1"/>
    <col min="6" max="6" width="13.7109375" style="148" customWidth="1"/>
    <col min="7" max="7" width="17.42578125" style="148" customWidth="1"/>
    <col min="8" max="8" width="12.5703125" style="148" customWidth="1"/>
    <col min="9" max="9" width="13" style="148" customWidth="1"/>
    <col min="10" max="10" width="9.140625" style="148"/>
    <col min="11" max="11" width="10" style="148" bestFit="1" customWidth="1"/>
    <col min="12" max="16384" width="9.140625" style="148"/>
  </cols>
  <sheetData>
    <row r="1" spans="1:9" ht="16.5" x14ac:dyDescent="0.25">
      <c r="A1" s="365" t="s">
        <v>160</v>
      </c>
      <c r="B1" s="365"/>
      <c r="C1" s="365"/>
      <c r="D1" s="365"/>
      <c r="E1" s="365"/>
      <c r="F1" s="365"/>
      <c r="G1" s="365"/>
      <c r="H1" s="365"/>
      <c r="I1" s="365"/>
    </row>
    <row r="2" spans="1:9" ht="16.5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33.75" customHeight="1" x14ac:dyDescent="0.25">
      <c r="A3" s="367" t="s">
        <v>161</v>
      </c>
      <c r="B3" s="367"/>
      <c r="C3" s="367"/>
      <c r="D3" s="367"/>
      <c r="E3" s="367"/>
      <c r="F3" s="367"/>
      <c r="G3" s="367"/>
      <c r="H3" s="367"/>
      <c r="I3" s="367"/>
    </row>
    <row r="4" spans="1:9" x14ac:dyDescent="0.25">
      <c r="A4" s="149"/>
      <c r="B4" s="149"/>
      <c r="C4" s="149"/>
      <c r="D4" s="149"/>
      <c r="E4" s="149"/>
      <c r="F4" s="149"/>
      <c r="G4" s="149"/>
      <c r="H4" s="149"/>
      <c r="I4" s="149"/>
    </row>
    <row r="5" spans="1:9" ht="16.5" x14ac:dyDescent="0.25">
      <c r="A5" s="689" t="s">
        <v>47</v>
      </c>
      <c r="B5" s="689"/>
      <c r="C5" s="689"/>
      <c r="D5" s="689"/>
      <c r="E5" s="689"/>
      <c r="F5" s="689"/>
      <c r="G5" s="689"/>
      <c r="H5" s="689"/>
      <c r="I5" s="689"/>
    </row>
    <row r="7" spans="1:9" ht="16.5" x14ac:dyDescent="0.25">
      <c r="A7" s="689" t="s">
        <v>94</v>
      </c>
      <c r="B7" s="689"/>
      <c r="C7" s="689"/>
      <c r="D7" s="689"/>
      <c r="E7" s="689"/>
      <c r="F7" s="689"/>
      <c r="G7" s="689"/>
      <c r="H7" s="689"/>
      <c r="I7" s="689"/>
    </row>
    <row r="8" spans="1:9" ht="17.25" thickBot="1" x14ac:dyDescent="0.3">
      <c r="A8" s="145"/>
      <c r="B8" s="145"/>
      <c r="C8" s="145"/>
      <c r="D8" s="145"/>
      <c r="E8" s="145"/>
      <c r="F8" s="145"/>
      <c r="G8" s="145"/>
      <c r="H8" s="145"/>
      <c r="I8" s="145"/>
    </row>
    <row r="9" spans="1:9" ht="16.5" x14ac:dyDescent="0.25">
      <c r="A9" s="674" t="s">
        <v>49</v>
      </c>
      <c r="B9" s="675"/>
      <c r="C9" s="675"/>
      <c r="D9" s="410" t="s">
        <v>25</v>
      </c>
      <c r="E9" s="410"/>
      <c r="F9" s="410"/>
      <c r="G9" s="410"/>
      <c r="H9" s="410"/>
      <c r="I9" s="410"/>
    </row>
    <row r="10" spans="1:9" ht="16.5" x14ac:dyDescent="0.25">
      <c r="A10" s="676"/>
      <c r="B10" s="677"/>
      <c r="C10" s="677"/>
      <c r="D10" s="500" t="s">
        <v>116</v>
      </c>
      <c r="E10" s="500"/>
      <c r="F10" s="500"/>
      <c r="G10" s="500" t="s">
        <v>117</v>
      </c>
      <c r="H10" s="500"/>
      <c r="I10" s="500"/>
    </row>
    <row r="11" spans="1:9" ht="35.25" customHeight="1" thickBot="1" x14ac:dyDescent="0.3">
      <c r="A11" s="678"/>
      <c r="B11" s="679"/>
      <c r="C11" s="680"/>
      <c r="D11" s="19" t="s">
        <v>15</v>
      </c>
      <c r="E11" s="19" t="s">
        <v>16</v>
      </c>
      <c r="F11" s="19" t="s">
        <v>7</v>
      </c>
      <c r="G11" s="19" t="s">
        <v>15</v>
      </c>
      <c r="H11" s="19" t="s">
        <v>16</v>
      </c>
      <c r="I11" s="46" t="s">
        <v>7</v>
      </c>
    </row>
    <row r="12" spans="1:9" ht="16.5" x14ac:dyDescent="0.25">
      <c r="A12" s="284" t="s">
        <v>52</v>
      </c>
      <c r="B12" s="285"/>
      <c r="C12" s="314" t="s">
        <v>22</v>
      </c>
      <c r="D12" s="315"/>
      <c r="E12" s="315"/>
      <c r="F12" s="315"/>
      <c r="G12" s="315"/>
      <c r="H12" s="315"/>
      <c r="I12" s="316"/>
    </row>
    <row r="13" spans="1:9" ht="16.5" x14ac:dyDescent="0.25">
      <c r="A13" s="286"/>
      <c r="B13" s="287"/>
      <c r="C13" s="690" t="s">
        <v>166</v>
      </c>
      <c r="D13" s="691"/>
      <c r="E13" s="691"/>
      <c r="F13" s="692"/>
      <c r="G13" s="692"/>
      <c r="H13" s="692"/>
      <c r="I13" s="693"/>
    </row>
    <row r="14" spans="1:9" ht="16.5" x14ac:dyDescent="0.25">
      <c r="A14" s="294" t="s">
        <v>95</v>
      </c>
      <c r="B14" s="296" t="s">
        <v>96</v>
      </c>
      <c r="C14" s="314" t="s">
        <v>56</v>
      </c>
      <c r="D14" s="315"/>
      <c r="E14" s="315"/>
      <c r="F14" s="315"/>
      <c r="G14" s="315"/>
      <c r="H14" s="315"/>
      <c r="I14" s="316"/>
    </row>
    <row r="15" spans="1:9" ht="17.25" thickBot="1" x14ac:dyDescent="0.3">
      <c r="A15" s="294"/>
      <c r="B15" s="296"/>
      <c r="C15" s="298" t="s">
        <v>149</v>
      </c>
      <c r="D15" s="299"/>
      <c r="E15" s="299"/>
      <c r="F15" s="299"/>
      <c r="G15" s="299"/>
      <c r="H15" s="299"/>
      <c r="I15" s="300"/>
    </row>
    <row r="16" spans="1:9" ht="37.5" customHeight="1" thickBot="1" x14ac:dyDescent="0.3">
      <c r="A16" s="303" t="s">
        <v>98</v>
      </c>
      <c r="B16" s="304"/>
      <c r="C16" s="65" t="s">
        <v>99</v>
      </c>
      <c r="D16" s="67">
        <v>0</v>
      </c>
      <c r="E16" s="67">
        <v>8</v>
      </c>
      <c r="F16" s="66">
        <v>8</v>
      </c>
      <c r="G16" s="72"/>
      <c r="H16" s="72"/>
      <c r="I16" s="68"/>
    </row>
    <row r="17" spans="1:11" ht="30.75" customHeight="1" thickBot="1" x14ac:dyDescent="0.3">
      <c r="A17" s="303" t="s">
        <v>100</v>
      </c>
      <c r="B17" s="304"/>
      <c r="C17" s="65"/>
      <c r="D17" s="69"/>
      <c r="E17" s="69"/>
      <c r="F17" s="69"/>
      <c r="G17" s="107" t="e">
        <f>SUM(#REF!,#REF!,#REF!)</f>
        <v>#REF!</v>
      </c>
      <c r="H17" s="107" t="e">
        <f>SUM(#REF!,#REF!,#REF!)</f>
        <v>#REF!</v>
      </c>
      <c r="I17" s="107" t="e">
        <f>SUM(#REF!,#REF!,#REF!)</f>
        <v>#REF!</v>
      </c>
    </row>
    <row r="18" spans="1:11" ht="17.25" thickBot="1" x14ac:dyDescent="0.3">
      <c r="A18" s="303" t="s">
        <v>101</v>
      </c>
      <c r="B18" s="460"/>
      <c r="C18" s="304"/>
      <c r="D18" s="71"/>
      <c r="E18" s="71"/>
      <c r="F18" s="69"/>
      <c r="G18" s="72"/>
      <c r="H18" s="72"/>
      <c r="I18" s="68"/>
    </row>
    <row r="19" spans="1:11" ht="16.5" x14ac:dyDescent="0.25">
      <c r="A19" s="461" t="s">
        <v>102</v>
      </c>
      <c r="B19" s="462"/>
      <c r="C19" s="462"/>
      <c r="D19" s="462"/>
      <c r="E19" s="462"/>
      <c r="F19" s="462"/>
      <c r="G19" s="462"/>
      <c r="H19" s="462"/>
      <c r="I19" s="463"/>
      <c r="K19" s="150"/>
    </row>
    <row r="20" spans="1:11" ht="17.25" thickBot="1" x14ac:dyDescent="0.3">
      <c r="A20" s="457" t="s">
        <v>162</v>
      </c>
      <c r="B20" s="458"/>
      <c r="C20" s="458"/>
      <c r="D20" s="458"/>
      <c r="E20" s="458"/>
      <c r="F20" s="458"/>
      <c r="G20" s="458"/>
      <c r="H20" s="458"/>
      <c r="I20" s="459"/>
    </row>
    <row r="21" spans="1:11" ht="16.5" x14ac:dyDescent="0.25">
      <c r="A21" s="305" t="s">
        <v>64</v>
      </c>
      <c r="B21" s="306"/>
      <c r="C21" s="306"/>
      <c r="D21" s="306"/>
      <c r="E21" s="306"/>
      <c r="F21" s="306"/>
      <c r="G21" s="307"/>
      <c r="H21" s="307"/>
      <c r="I21" s="308"/>
    </row>
    <row r="22" spans="1:11" ht="17.25" thickBot="1" x14ac:dyDescent="0.3">
      <c r="A22" s="280" t="s">
        <v>104</v>
      </c>
      <c r="B22" s="281"/>
      <c r="C22" s="281"/>
      <c r="D22" s="281"/>
      <c r="E22" s="281"/>
      <c r="F22" s="281"/>
      <c r="G22" s="282"/>
      <c r="H22" s="282"/>
      <c r="I22" s="283"/>
    </row>
    <row r="23" spans="1:11" ht="16.5" x14ac:dyDescent="0.25">
      <c r="A23" s="305" t="s">
        <v>65</v>
      </c>
      <c r="B23" s="306"/>
      <c r="C23" s="306"/>
      <c r="D23" s="306"/>
      <c r="E23" s="306"/>
      <c r="F23" s="306"/>
      <c r="G23" s="307"/>
      <c r="H23" s="307"/>
      <c r="I23" s="308"/>
    </row>
    <row r="24" spans="1:11" ht="51.75" customHeight="1" thickBot="1" x14ac:dyDescent="0.3">
      <c r="A24" s="280" t="s">
        <v>105</v>
      </c>
      <c r="B24" s="281"/>
      <c r="C24" s="281"/>
      <c r="D24" s="281"/>
      <c r="E24" s="281"/>
      <c r="F24" s="281"/>
      <c r="G24" s="282"/>
      <c r="H24" s="282"/>
      <c r="I24" s="283"/>
    </row>
    <row r="25" spans="1:11" s="36" customFormat="1" ht="16.5" x14ac:dyDescent="0.25">
      <c r="A25" s="284" t="s">
        <v>52</v>
      </c>
      <c r="B25" s="285"/>
      <c r="C25" s="288" t="s">
        <v>22</v>
      </c>
      <c r="D25" s="289"/>
      <c r="E25" s="289"/>
      <c r="F25" s="289"/>
      <c r="G25" s="289"/>
      <c r="H25" s="289"/>
      <c r="I25" s="290"/>
    </row>
    <row r="26" spans="1:11" s="36" customFormat="1" ht="16.5" x14ac:dyDescent="0.25">
      <c r="A26" s="286"/>
      <c r="B26" s="287"/>
      <c r="C26" s="291" t="s">
        <v>66</v>
      </c>
      <c r="D26" s="292"/>
      <c r="E26" s="292"/>
      <c r="F26" s="292"/>
      <c r="G26" s="292"/>
      <c r="H26" s="292"/>
      <c r="I26" s="293"/>
    </row>
    <row r="27" spans="1:11" s="36" customFormat="1" ht="16.5" x14ac:dyDescent="0.25">
      <c r="A27" s="294" t="s">
        <v>67</v>
      </c>
      <c r="B27" s="296" t="s">
        <v>68</v>
      </c>
      <c r="C27" s="314" t="s">
        <v>56</v>
      </c>
      <c r="D27" s="315"/>
      <c r="E27" s="315"/>
      <c r="F27" s="315"/>
      <c r="G27" s="315"/>
      <c r="H27" s="315"/>
      <c r="I27" s="316"/>
    </row>
    <row r="28" spans="1:11" s="36" customFormat="1" ht="16.5" x14ac:dyDescent="0.25">
      <c r="A28" s="294"/>
      <c r="B28" s="296"/>
      <c r="C28" s="697" t="s">
        <v>335</v>
      </c>
      <c r="D28" s="698"/>
      <c r="E28" s="698"/>
      <c r="F28" s="698"/>
      <c r="G28" s="698"/>
      <c r="H28" s="698"/>
      <c r="I28" s="699"/>
    </row>
    <row r="29" spans="1:11" s="36" customFormat="1" ht="17.25" thickBot="1" x14ac:dyDescent="0.3">
      <c r="A29" s="700" t="s">
        <v>57</v>
      </c>
      <c r="B29" s="701"/>
      <c r="C29" s="93"/>
      <c r="D29" s="141" t="s">
        <v>58</v>
      </c>
      <c r="E29" s="141" t="s">
        <v>58</v>
      </c>
      <c r="F29" s="141" t="s">
        <v>58</v>
      </c>
      <c r="G29" s="169" t="e">
        <f>SUM(#REF!,#REF!)</f>
        <v>#REF!</v>
      </c>
      <c r="H29" s="169" t="e">
        <f>SUM(#REF!,#REF!)</f>
        <v>#REF!</v>
      </c>
      <c r="I29" s="169" t="e">
        <f>SUM(#REF!,#REF!)</f>
        <v>#REF!</v>
      </c>
    </row>
    <row r="30" spans="1:11" s="36" customFormat="1" ht="16.5" x14ac:dyDescent="0.25">
      <c r="A30" s="702"/>
      <c r="B30" s="703"/>
      <c r="C30" s="703"/>
      <c r="D30" s="703"/>
      <c r="E30" s="703"/>
      <c r="F30" s="703"/>
      <c r="G30" s="703"/>
      <c r="H30" s="703"/>
      <c r="I30" s="704"/>
    </row>
    <row r="31" spans="1:11" s="36" customFormat="1" ht="17.25" thickBot="1" x14ac:dyDescent="0.3">
      <c r="A31" s="457" t="s">
        <v>336</v>
      </c>
      <c r="B31" s="458"/>
      <c r="C31" s="458"/>
      <c r="D31" s="458"/>
      <c r="E31" s="458"/>
      <c r="F31" s="458"/>
      <c r="G31" s="458"/>
      <c r="H31" s="458"/>
      <c r="I31" s="459"/>
    </row>
    <row r="32" spans="1:11" s="36" customFormat="1" ht="17.25" thickBot="1" x14ac:dyDescent="0.3">
      <c r="A32" s="705" t="s">
        <v>60</v>
      </c>
      <c r="B32" s="706"/>
      <c r="C32" s="706"/>
      <c r="D32" s="706"/>
      <c r="E32" s="706"/>
      <c r="F32" s="706"/>
      <c r="G32" s="706"/>
      <c r="H32" s="706"/>
      <c r="I32" s="707"/>
    </row>
    <row r="33" spans="1:9" s="36" customFormat="1" ht="17.25" thickBot="1" x14ac:dyDescent="0.3">
      <c r="A33" s="434" t="s">
        <v>61</v>
      </c>
      <c r="B33" s="435"/>
      <c r="C33" s="481" t="s">
        <v>69</v>
      </c>
      <c r="D33" s="482"/>
      <c r="E33" s="482"/>
      <c r="F33" s="482"/>
      <c r="G33" s="482"/>
      <c r="H33" s="482"/>
      <c r="I33" s="483"/>
    </row>
    <row r="34" spans="1:9" s="36" customFormat="1" ht="17.25" thickBot="1" x14ac:dyDescent="0.3">
      <c r="A34" s="474" t="s">
        <v>63</v>
      </c>
      <c r="B34" s="475"/>
      <c r="C34" s="34"/>
      <c r="D34" s="34"/>
      <c r="E34" s="34"/>
      <c r="F34" s="34"/>
      <c r="G34" s="34"/>
      <c r="H34" s="34"/>
      <c r="I34" s="35"/>
    </row>
    <row r="35" spans="1:9" s="36" customFormat="1" ht="16.5" x14ac:dyDescent="0.25">
      <c r="A35" s="470" t="s">
        <v>64</v>
      </c>
      <c r="B35" s="471"/>
      <c r="C35" s="471"/>
      <c r="D35" s="471"/>
      <c r="E35" s="471"/>
      <c r="F35" s="471"/>
      <c r="G35" s="472"/>
      <c r="H35" s="472"/>
      <c r="I35" s="473"/>
    </row>
    <row r="36" spans="1:9" s="36" customFormat="1" ht="17.25" thickBot="1" x14ac:dyDescent="0.3">
      <c r="A36" s="464" t="s">
        <v>290</v>
      </c>
      <c r="B36" s="465"/>
      <c r="C36" s="465"/>
      <c r="D36" s="465"/>
      <c r="E36" s="465"/>
      <c r="F36" s="465"/>
      <c r="G36" s="466"/>
      <c r="H36" s="466"/>
      <c r="I36" s="467"/>
    </row>
    <row r="37" spans="1:9" s="36" customFormat="1" ht="16.5" x14ac:dyDescent="0.25">
      <c r="A37" s="470" t="s">
        <v>65</v>
      </c>
      <c r="B37" s="471"/>
      <c r="C37" s="471"/>
      <c r="D37" s="471"/>
      <c r="E37" s="471"/>
      <c r="F37" s="471"/>
      <c r="G37" s="472"/>
      <c r="H37" s="472"/>
      <c r="I37" s="473"/>
    </row>
    <row r="38" spans="1:9" s="36" customFormat="1" ht="17.25" thickBot="1" x14ac:dyDescent="0.3">
      <c r="A38" s="464" t="s">
        <v>85</v>
      </c>
      <c r="B38" s="465"/>
      <c r="C38" s="465"/>
      <c r="D38" s="465"/>
      <c r="E38" s="465"/>
      <c r="F38" s="465"/>
      <c r="G38" s="466"/>
      <c r="H38" s="466"/>
      <c r="I38" s="467"/>
    </row>
    <row r="39" spans="1:9" ht="16.5" x14ac:dyDescent="0.25">
      <c r="A39" s="715" t="s">
        <v>52</v>
      </c>
      <c r="B39" s="716"/>
      <c r="C39" s="719" t="s">
        <v>22</v>
      </c>
      <c r="D39" s="720"/>
      <c r="E39" s="720"/>
      <c r="F39" s="720"/>
      <c r="G39" s="720"/>
      <c r="H39" s="720"/>
      <c r="I39" s="721"/>
    </row>
    <row r="40" spans="1:9" ht="16.5" x14ac:dyDescent="0.25">
      <c r="A40" s="717"/>
      <c r="B40" s="718"/>
      <c r="C40" s="739" t="s">
        <v>178</v>
      </c>
      <c r="D40" s="740"/>
      <c r="E40" s="740"/>
      <c r="F40" s="740"/>
      <c r="G40" s="740"/>
      <c r="H40" s="740"/>
      <c r="I40" s="741"/>
    </row>
    <row r="41" spans="1:9" ht="16.5" x14ac:dyDescent="0.25">
      <c r="A41" s="742" t="s">
        <v>151</v>
      </c>
      <c r="B41" s="708" t="s">
        <v>96</v>
      </c>
      <c r="C41" s="709" t="s">
        <v>56</v>
      </c>
      <c r="D41" s="710"/>
      <c r="E41" s="710"/>
      <c r="F41" s="710"/>
      <c r="G41" s="710"/>
      <c r="H41" s="710"/>
      <c r="I41" s="711"/>
    </row>
    <row r="42" spans="1:9" ht="17.25" thickBot="1" x14ac:dyDescent="0.3">
      <c r="A42" s="742"/>
      <c r="B42" s="708"/>
      <c r="C42" s="712" t="s">
        <v>183</v>
      </c>
      <c r="D42" s="713"/>
      <c r="E42" s="713"/>
      <c r="F42" s="713"/>
      <c r="G42" s="713"/>
      <c r="H42" s="713"/>
      <c r="I42" s="714"/>
    </row>
    <row r="43" spans="1:9" ht="50.25" thickBot="1" x14ac:dyDescent="0.3">
      <c r="A43" s="725" t="s">
        <v>98</v>
      </c>
      <c r="B43" s="726"/>
      <c r="C43" s="88" t="s">
        <v>152</v>
      </c>
      <c r="D43" s="105">
        <v>4</v>
      </c>
      <c r="E43" s="105">
        <v>4</v>
      </c>
      <c r="F43" s="104">
        <v>4</v>
      </c>
      <c r="G43" s="90"/>
      <c r="H43" s="90"/>
      <c r="I43" s="91"/>
    </row>
    <row r="44" spans="1:9" ht="39.75" customHeight="1" thickBot="1" x14ac:dyDescent="0.3">
      <c r="A44" s="725" t="s">
        <v>100</v>
      </c>
      <c r="B44" s="726"/>
      <c r="C44" s="92"/>
      <c r="D44" s="89"/>
      <c r="E44" s="89"/>
      <c r="F44" s="89"/>
      <c r="G44" s="92" t="e">
        <f>SUM(#REF!,#REF!)</f>
        <v>#REF!</v>
      </c>
      <c r="H44" s="92" t="e">
        <f>SUM(#REF!,#REF!)</f>
        <v>#REF!</v>
      </c>
      <c r="I44" s="92" t="e">
        <f>SUM(#REF!,#REF!)</f>
        <v>#REF!</v>
      </c>
    </row>
    <row r="45" spans="1:9" ht="17.25" thickBot="1" x14ac:dyDescent="0.3">
      <c r="A45" s="725" t="s">
        <v>101</v>
      </c>
      <c r="B45" s="727"/>
      <c r="C45" s="726"/>
      <c r="D45" s="138"/>
      <c r="E45" s="138"/>
      <c r="F45" s="89"/>
      <c r="G45" s="90"/>
      <c r="H45" s="90"/>
      <c r="I45" s="91"/>
    </row>
    <row r="46" spans="1:9" ht="16.5" x14ac:dyDescent="0.25">
      <c r="A46" s="722" t="s">
        <v>102</v>
      </c>
      <c r="B46" s="723"/>
      <c r="C46" s="723"/>
      <c r="D46" s="723"/>
      <c r="E46" s="723"/>
      <c r="F46" s="723"/>
      <c r="G46" s="723"/>
      <c r="H46" s="723"/>
      <c r="I46" s="724"/>
    </row>
    <row r="47" spans="1:9" ht="17.25" thickBot="1" x14ac:dyDescent="0.3">
      <c r="A47" s="728" t="s">
        <v>179</v>
      </c>
      <c r="B47" s="729"/>
      <c r="C47" s="729"/>
      <c r="D47" s="729"/>
      <c r="E47" s="729"/>
      <c r="F47" s="729"/>
      <c r="G47" s="729"/>
      <c r="H47" s="729"/>
      <c r="I47" s="730"/>
    </row>
    <row r="48" spans="1:9" ht="16.5" x14ac:dyDescent="0.25">
      <c r="A48" s="731" t="s">
        <v>64</v>
      </c>
      <c r="B48" s="732"/>
      <c r="C48" s="732"/>
      <c r="D48" s="732"/>
      <c r="E48" s="732"/>
      <c r="F48" s="732"/>
      <c r="G48" s="733"/>
      <c r="H48" s="733"/>
      <c r="I48" s="734"/>
    </row>
    <row r="49" spans="1:9" ht="17.25" thickBot="1" x14ac:dyDescent="0.3">
      <c r="A49" s="735" t="s">
        <v>104</v>
      </c>
      <c r="B49" s="736"/>
      <c r="C49" s="736"/>
      <c r="D49" s="736"/>
      <c r="E49" s="736"/>
      <c r="F49" s="736"/>
      <c r="G49" s="737"/>
      <c r="H49" s="737"/>
      <c r="I49" s="738"/>
    </row>
    <row r="50" spans="1:9" ht="16.5" x14ac:dyDescent="0.25">
      <c r="A50" s="731" t="s">
        <v>65</v>
      </c>
      <c r="B50" s="732"/>
      <c r="C50" s="732"/>
      <c r="D50" s="732"/>
      <c r="E50" s="732"/>
      <c r="F50" s="732"/>
      <c r="G50" s="733"/>
      <c r="H50" s="733"/>
      <c r="I50" s="734"/>
    </row>
    <row r="51" spans="1:9" ht="17.25" thickBot="1" x14ac:dyDescent="0.3">
      <c r="A51" s="735" t="s">
        <v>156</v>
      </c>
      <c r="B51" s="736"/>
      <c r="C51" s="736"/>
      <c r="D51" s="736"/>
      <c r="E51" s="736"/>
      <c r="F51" s="736"/>
      <c r="G51" s="737"/>
      <c r="H51" s="737"/>
      <c r="I51" s="738"/>
    </row>
    <row r="52" spans="1:9" ht="16.5" x14ac:dyDescent="0.25">
      <c r="A52" s="284" t="s">
        <v>52</v>
      </c>
      <c r="B52" s="285"/>
      <c r="C52" s="288" t="s">
        <v>22</v>
      </c>
      <c r="D52" s="289"/>
      <c r="E52" s="289"/>
      <c r="F52" s="289"/>
      <c r="G52" s="289"/>
      <c r="H52" s="289"/>
      <c r="I52" s="290"/>
    </row>
    <row r="53" spans="1:9" ht="16.5" x14ac:dyDescent="0.25">
      <c r="A53" s="286"/>
      <c r="B53" s="287"/>
      <c r="C53" s="291" t="s">
        <v>167</v>
      </c>
      <c r="D53" s="292"/>
      <c r="E53" s="292"/>
      <c r="F53" s="292"/>
      <c r="G53" s="292"/>
      <c r="H53" s="292"/>
      <c r="I53" s="293"/>
    </row>
    <row r="54" spans="1:9" ht="16.5" x14ac:dyDescent="0.25">
      <c r="A54" s="294" t="s">
        <v>165</v>
      </c>
      <c r="B54" s="296" t="s">
        <v>96</v>
      </c>
      <c r="C54" s="314" t="s">
        <v>56</v>
      </c>
      <c r="D54" s="315"/>
      <c r="E54" s="315"/>
      <c r="F54" s="315"/>
      <c r="G54" s="315"/>
      <c r="H54" s="315"/>
      <c r="I54" s="316"/>
    </row>
    <row r="55" spans="1:9" ht="17.25" thickBot="1" x14ac:dyDescent="0.3">
      <c r="A55" s="294"/>
      <c r="B55" s="296"/>
      <c r="C55" s="298" t="s">
        <v>97</v>
      </c>
      <c r="D55" s="299"/>
      <c r="E55" s="299"/>
      <c r="F55" s="299"/>
      <c r="G55" s="299"/>
      <c r="H55" s="299"/>
      <c r="I55" s="300"/>
    </row>
    <row r="56" spans="1:9" ht="45.75" customHeight="1" thickBot="1" x14ac:dyDescent="0.3">
      <c r="A56" s="303" t="s">
        <v>98</v>
      </c>
      <c r="B56" s="304"/>
      <c r="C56" s="65" t="s">
        <v>99</v>
      </c>
      <c r="D56" s="66">
        <v>0</v>
      </c>
      <c r="E56" s="66">
        <v>2</v>
      </c>
      <c r="F56" s="66">
        <v>2</v>
      </c>
      <c r="G56" s="67"/>
      <c r="H56" s="67"/>
      <c r="I56" s="68"/>
    </row>
    <row r="57" spans="1:9" ht="39.75" customHeight="1" thickBot="1" x14ac:dyDescent="0.3">
      <c r="A57" s="303" t="s">
        <v>100</v>
      </c>
      <c r="B57" s="304"/>
      <c r="C57" s="65"/>
      <c r="D57" s="69" t="s">
        <v>58</v>
      </c>
      <c r="E57" s="69" t="s">
        <v>58</v>
      </c>
      <c r="F57" s="69" t="s">
        <v>58</v>
      </c>
      <c r="G57" s="70" t="e">
        <f>SUM(#REF!,#REF!)</f>
        <v>#REF!</v>
      </c>
      <c r="H57" s="70" t="e">
        <f>SUM(#REF!,#REF!)</f>
        <v>#REF!</v>
      </c>
      <c r="I57" s="70" t="e">
        <f>SUM(#REF!,#REF!)</f>
        <v>#REF!</v>
      </c>
    </row>
    <row r="58" spans="1:9" ht="17.25" thickBot="1" x14ac:dyDescent="0.3">
      <c r="A58" s="303" t="s">
        <v>101</v>
      </c>
      <c r="B58" s="460"/>
      <c r="C58" s="304"/>
      <c r="D58" s="71"/>
      <c r="E58" s="71"/>
      <c r="F58" s="69"/>
      <c r="G58" s="72"/>
      <c r="H58" s="72"/>
      <c r="I58" s="68"/>
    </row>
    <row r="59" spans="1:9" ht="16.5" x14ac:dyDescent="0.25">
      <c r="A59" s="461" t="s">
        <v>102</v>
      </c>
      <c r="B59" s="462"/>
      <c r="C59" s="462"/>
      <c r="D59" s="462"/>
      <c r="E59" s="462"/>
      <c r="F59" s="462"/>
      <c r="G59" s="462"/>
      <c r="H59" s="462"/>
      <c r="I59" s="463"/>
    </row>
    <row r="60" spans="1:9" ht="17.25" thickBot="1" x14ac:dyDescent="0.3">
      <c r="A60" s="457" t="s">
        <v>103</v>
      </c>
      <c r="B60" s="458"/>
      <c r="C60" s="458"/>
      <c r="D60" s="458"/>
      <c r="E60" s="458"/>
      <c r="F60" s="458"/>
      <c r="G60" s="458"/>
      <c r="H60" s="458"/>
      <c r="I60" s="459"/>
    </row>
    <row r="61" spans="1:9" ht="16.5" x14ac:dyDescent="0.25">
      <c r="A61" s="305" t="s">
        <v>64</v>
      </c>
      <c r="B61" s="306"/>
      <c r="C61" s="306"/>
      <c r="D61" s="306"/>
      <c r="E61" s="306"/>
      <c r="F61" s="306"/>
      <c r="G61" s="307"/>
      <c r="H61" s="307"/>
      <c r="I61" s="308"/>
    </row>
    <row r="62" spans="1:9" ht="17.25" thickBot="1" x14ac:dyDescent="0.3">
      <c r="A62" s="280" t="s">
        <v>104</v>
      </c>
      <c r="B62" s="281"/>
      <c r="C62" s="281"/>
      <c r="D62" s="281"/>
      <c r="E62" s="281"/>
      <c r="F62" s="281"/>
      <c r="G62" s="282"/>
      <c r="H62" s="282"/>
      <c r="I62" s="283"/>
    </row>
    <row r="63" spans="1:9" ht="16.5" x14ac:dyDescent="0.25">
      <c r="A63" s="305" t="s">
        <v>65</v>
      </c>
      <c r="B63" s="306"/>
      <c r="C63" s="306"/>
      <c r="D63" s="306"/>
      <c r="E63" s="306"/>
      <c r="F63" s="306"/>
      <c r="G63" s="307"/>
      <c r="H63" s="307"/>
      <c r="I63" s="308"/>
    </row>
    <row r="64" spans="1:9" ht="53.25" customHeight="1" thickBot="1" x14ac:dyDescent="0.3">
      <c r="A64" s="280" t="s">
        <v>105</v>
      </c>
      <c r="B64" s="281"/>
      <c r="C64" s="281"/>
      <c r="D64" s="281"/>
      <c r="E64" s="281"/>
      <c r="F64" s="281"/>
      <c r="G64" s="282"/>
      <c r="H64" s="282"/>
      <c r="I64" s="283"/>
    </row>
    <row r="65" spans="1:9" ht="16.5" x14ac:dyDescent="0.25">
      <c r="A65" s="715" t="s">
        <v>52</v>
      </c>
      <c r="B65" s="716"/>
      <c r="C65" s="719" t="s">
        <v>22</v>
      </c>
      <c r="D65" s="720"/>
      <c r="E65" s="720"/>
      <c r="F65" s="720"/>
      <c r="G65" s="720"/>
      <c r="H65" s="720"/>
      <c r="I65" s="721"/>
    </row>
    <row r="66" spans="1:9" ht="16.5" x14ac:dyDescent="0.25">
      <c r="A66" s="717"/>
      <c r="B66" s="718"/>
      <c r="C66" s="739" t="s">
        <v>180</v>
      </c>
      <c r="D66" s="740"/>
      <c r="E66" s="740"/>
      <c r="F66" s="740"/>
      <c r="G66" s="740"/>
      <c r="H66" s="740"/>
      <c r="I66" s="741"/>
    </row>
    <row r="67" spans="1:9" ht="16.5" x14ac:dyDescent="0.25">
      <c r="A67" s="742" t="s">
        <v>186</v>
      </c>
      <c r="B67" s="708" t="s">
        <v>96</v>
      </c>
      <c r="C67" s="709" t="s">
        <v>56</v>
      </c>
      <c r="D67" s="710"/>
      <c r="E67" s="710"/>
      <c r="F67" s="710"/>
      <c r="G67" s="710"/>
      <c r="H67" s="710"/>
      <c r="I67" s="711"/>
    </row>
    <row r="68" spans="1:9" ht="17.25" thickBot="1" x14ac:dyDescent="0.3">
      <c r="A68" s="742"/>
      <c r="B68" s="708"/>
      <c r="C68" s="712" t="s">
        <v>181</v>
      </c>
      <c r="D68" s="713"/>
      <c r="E68" s="713"/>
      <c r="F68" s="713"/>
      <c r="G68" s="713"/>
      <c r="H68" s="713"/>
      <c r="I68" s="714"/>
    </row>
    <row r="69" spans="1:9" ht="48" customHeight="1" thickBot="1" x14ac:dyDescent="0.3">
      <c r="A69" s="725" t="s">
        <v>98</v>
      </c>
      <c r="B69" s="726"/>
      <c r="C69" s="65" t="s">
        <v>99</v>
      </c>
      <c r="D69" s="105">
        <v>0</v>
      </c>
      <c r="E69" s="105">
        <v>2</v>
      </c>
      <c r="F69" s="104">
        <v>2</v>
      </c>
      <c r="G69" s="90"/>
      <c r="H69" s="90"/>
      <c r="I69" s="91"/>
    </row>
    <row r="70" spans="1:9" ht="39.75" customHeight="1" thickBot="1" x14ac:dyDescent="0.3">
      <c r="A70" s="725" t="s">
        <v>100</v>
      </c>
      <c r="B70" s="726"/>
      <c r="C70" s="92"/>
      <c r="D70" s="89" t="s">
        <v>58</v>
      </c>
      <c r="E70" s="89" t="s">
        <v>58</v>
      </c>
      <c r="F70" s="89" t="s">
        <v>58</v>
      </c>
      <c r="G70" s="92" t="e">
        <f>SUM(#REF!,#REF!)</f>
        <v>#REF!</v>
      </c>
      <c r="H70" s="92" t="e">
        <f>SUM(#REF!,#REF!)</f>
        <v>#REF!</v>
      </c>
      <c r="I70" s="92" t="e">
        <f>SUM(#REF!,#REF!)</f>
        <v>#REF!</v>
      </c>
    </row>
    <row r="71" spans="1:9" ht="17.25" thickBot="1" x14ac:dyDescent="0.3">
      <c r="A71" s="725" t="s">
        <v>101</v>
      </c>
      <c r="B71" s="727"/>
      <c r="C71" s="726"/>
      <c r="D71" s="138"/>
      <c r="E71" s="138"/>
      <c r="F71" s="89"/>
      <c r="G71" s="90"/>
      <c r="H71" s="90"/>
      <c r="I71" s="91"/>
    </row>
    <row r="72" spans="1:9" ht="16.5" x14ac:dyDescent="0.25">
      <c r="A72" s="722" t="s">
        <v>102</v>
      </c>
      <c r="B72" s="723"/>
      <c r="C72" s="723"/>
      <c r="D72" s="723"/>
      <c r="E72" s="723"/>
      <c r="F72" s="723"/>
      <c r="G72" s="723"/>
      <c r="H72" s="723"/>
      <c r="I72" s="724"/>
    </row>
    <row r="73" spans="1:9" ht="17.25" thickBot="1" x14ac:dyDescent="0.3">
      <c r="A73" s="728" t="s">
        <v>182</v>
      </c>
      <c r="B73" s="729"/>
      <c r="C73" s="729"/>
      <c r="D73" s="729"/>
      <c r="E73" s="729"/>
      <c r="F73" s="729"/>
      <c r="G73" s="729"/>
      <c r="H73" s="729"/>
      <c r="I73" s="730"/>
    </row>
    <row r="74" spans="1:9" ht="16.5" x14ac:dyDescent="0.25">
      <c r="A74" s="731" t="s">
        <v>64</v>
      </c>
      <c r="B74" s="732"/>
      <c r="C74" s="732"/>
      <c r="D74" s="732"/>
      <c r="E74" s="732"/>
      <c r="F74" s="732"/>
      <c r="G74" s="733"/>
      <c r="H74" s="733"/>
      <c r="I74" s="734"/>
    </row>
    <row r="75" spans="1:9" ht="17.25" thickBot="1" x14ac:dyDescent="0.3">
      <c r="A75" s="735" t="s">
        <v>104</v>
      </c>
      <c r="B75" s="736"/>
      <c r="C75" s="736"/>
      <c r="D75" s="736"/>
      <c r="E75" s="736"/>
      <c r="F75" s="736"/>
      <c r="G75" s="737"/>
      <c r="H75" s="737"/>
      <c r="I75" s="738"/>
    </row>
    <row r="76" spans="1:9" ht="16.5" x14ac:dyDescent="0.25">
      <c r="A76" s="731" t="s">
        <v>65</v>
      </c>
      <c r="B76" s="732"/>
      <c r="C76" s="732"/>
      <c r="D76" s="732"/>
      <c r="E76" s="732"/>
      <c r="F76" s="732"/>
      <c r="G76" s="733"/>
      <c r="H76" s="733"/>
      <c r="I76" s="734"/>
    </row>
    <row r="77" spans="1:9" ht="58.5" customHeight="1" thickBot="1" x14ac:dyDescent="0.3">
      <c r="A77" s="735" t="s">
        <v>105</v>
      </c>
      <c r="B77" s="736"/>
      <c r="C77" s="736"/>
      <c r="D77" s="736"/>
      <c r="E77" s="736"/>
      <c r="F77" s="736"/>
      <c r="G77" s="737"/>
      <c r="H77" s="737"/>
      <c r="I77" s="738"/>
    </row>
    <row r="78" spans="1:9" ht="16.5" x14ac:dyDescent="0.25">
      <c r="A78" s="662" t="s">
        <v>114</v>
      </c>
      <c r="B78" s="663"/>
      <c r="C78" s="663"/>
      <c r="D78" s="663"/>
      <c r="E78" s="663"/>
      <c r="F78" s="663"/>
      <c r="G78" s="663"/>
      <c r="H78" s="663"/>
      <c r="I78" s="664"/>
    </row>
    <row r="79" spans="1:9" ht="17.25" thickBot="1" x14ac:dyDescent="0.3">
      <c r="A79" s="659" t="s">
        <v>115</v>
      </c>
      <c r="B79" s="660"/>
      <c r="C79" s="660"/>
      <c r="D79" s="665"/>
      <c r="E79" s="665"/>
      <c r="F79" s="665"/>
      <c r="G79" s="665"/>
      <c r="H79" s="665"/>
      <c r="I79" s="666"/>
    </row>
    <row r="80" spans="1:9" ht="16.5" x14ac:dyDescent="0.25">
      <c r="A80" s="674" t="s">
        <v>49</v>
      </c>
      <c r="B80" s="675"/>
      <c r="C80" s="675"/>
      <c r="D80" s="410" t="s">
        <v>25</v>
      </c>
      <c r="E80" s="410"/>
      <c r="F80" s="410"/>
      <c r="G80" s="410"/>
      <c r="H80" s="410"/>
      <c r="I80" s="410"/>
    </row>
    <row r="81" spans="1:11" ht="16.5" x14ac:dyDescent="0.25">
      <c r="A81" s="676"/>
      <c r="B81" s="677"/>
      <c r="C81" s="677"/>
      <c r="D81" s="500" t="s">
        <v>116</v>
      </c>
      <c r="E81" s="500"/>
      <c r="F81" s="500"/>
      <c r="G81" s="500" t="s">
        <v>117</v>
      </c>
      <c r="H81" s="500"/>
      <c r="I81" s="500"/>
    </row>
    <row r="82" spans="1:11" ht="33.75" thickBot="1" x14ac:dyDescent="0.3">
      <c r="A82" s="678"/>
      <c r="B82" s="679"/>
      <c r="C82" s="680"/>
      <c r="D82" s="19" t="s">
        <v>15</v>
      </c>
      <c r="E82" s="19" t="s">
        <v>16</v>
      </c>
      <c r="F82" s="19" t="s">
        <v>7</v>
      </c>
      <c r="G82" s="19" t="s">
        <v>15</v>
      </c>
      <c r="H82" s="19" t="s">
        <v>16</v>
      </c>
      <c r="I82" s="19" t="s">
        <v>7</v>
      </c>
    </row>
    <row r="83" spans="1:11" ht="16.5" x14ac:dyDescent="0.25">
      <c r="A83" s="653" t="s">
        <v>52</v>
      </c>
      <c r="B83" s="654"/>
      <c r="C83" s="671" t="s">
        <v>22</v>
      </c>
      <c r="D83" s="672"/>
      <c r="E83" s="672"/>
      <c r="F83" s="672"/>
      <c r="G83" s="672"/>
      <c r="H83" s="672"/>
      <c r="I83" s="673"/>
    </row>
    <row r="84" spans="1:11" ht="16.5" x14ac:dyDescent="0.25">
      <c r="A84" s="655"/>
      <c r="B84" s="656"/>
      <c r="C84" s="681" t="s">
        <v>72</v>
      </c>
      <c r="D84" s="665"/>
      <c r="E84" s="665"/>
      <c r="F84" s="682"/>
      <c r="G84" s="682"/>
      <c r="H84" s="682"/>
      <c r="I84" s="666"/>
    </row>
    <row r="85" spans="1:11" ht="17.25" thickBot="1" x14ac:dyDescent="0.3">
      <c r="A85" s="657"/>
      <c r="B85" s="658"/>
      <c r="C85" s="667" t="s">
        <v>73</v>
      </c>
      <c r="D85" s="668"/>
      <c r="E85" s="668"/>
      <c r="F85" s="669"/>
      <c r="G85" s="669"/>
      <c r="H85" s="669"/>
      <c r="I85" s="670"/>
    </row>
    <row r="86" spans="1:11" ht="21.75" customHeight="1" thickBot="1" x14ac:dyDescent="0.3">
      <c r="A86" s="109" t="s">
        <v>74</v>
      </c>
      <c r="B86" s="46" t="s">
        <v>75</v>
      </c>
      <c r="C86" s="659" t="s">
        <v>163</v>
      </c>
      <c r="D86" s="660"/>
      <c r="E86" s="660"/>
      <c r="F86" s="660"/>
      <c r="G86" s="660"/>
      <c r="H86" s="660"/>
      <c r="I86" s="661"/>
    </row>
    <row r="87" spans="1:11" ht="70.5" customHeight="1" thickBot="1" x14ac:dyDescent="0.3">
      <c r="A87" s="662" t="s">
        <v>76</v>
      </c>
      <c r="B87" s="664"/>
      <c r="C87" s="144" t="s">
        <v>77</v>
      </c>
      <c r="D87" s="46">
        <v>8</v>
      </c>
      <c r="E87" s="46">
        <v>8</v>
      </c>
      <c r="F87" s="46">
        <v>8</v>
      </c>
      <c r="G87" s="46"/>
      <c r="H87" s="46"/>
      <c r="I87" s="46"/>
    </row>
    <row r="88" spans="1:11" ht="49.5" customHeight="1" thickBot="1" x14ac:dyDescent="0.3">
      <c r="A88" s="659"/>
      <c r="B88" s="661"/>
      <c r="C88" s="144" t="s">
        <v>78</v>
      </c>
      <c r="D88" s="144"/>
      <c r="E88" s="144"/>
      <c r="F88" s="46"/>
      <c r="G88" s="46"/>
      <c r="H88" s="46"/>
      <c r="I88" s="46"/>
    </row>
    <row r="89" spans="1:11" ht="17.25" thickBot="1" x14ac:dyDescent="0.3">
      <c r="A89" s="650" t="s">
        <v>79</v>
      </c>
      <c r="B89" s="651"/>
      <c r="C89" s="144"/>
      <c r="D89" s="144"/>
      <c r="E89" s="144"/>
      <c r="F89" s="46"/>
      <c r="G89" s="46"/>
      <c r="H89" s="46"/>
      <c r="I89" s="46"/>
    </row>
    <row r="90" spans="1:11" ht="53.25" customHeight="1" thickBot="1" x14ac:dyDescent="0.3">
      <c r="A90" s="650" t="s">
        <v>80</v>
      </c>
      <c r="B90" s="652"/>
      <c r="C90" s="651"/>
      <c r="D90" s="144"/>
      <c r="E90" s="144"/>
      <c r="F90" s="46"/>
      <c r="G90" s="147" t="e">
        <f>SUM(#REF!)</f>
        <v>#REF!</v>
      </c>
      <c r="H90" s="147" t="e">
        <f>SUM(#REF!)</f>
        <v>#REF!</v>
      </c>
      <c r="I90" s="147" t="e">
        <f>SUM(#REF!)</f>
        <v>#REF!</v>
      </c>
      <c r="K90" s="151"/>
    </row>
    <row r="91" spans="1:11" ht="37.5" customHeight="1" thickBot="1" x14ac:dyDescent="0.3">
      <c r="A91" s="650" t="s">
        <v>81</v>
      </c>
      <c r="B91" s="651"/>
      <c r="C91" s="111" t="e">
        <f>I90</f>
        <v>#REF!</v>
      </c>
      <c r="D91" s="152"/>
      <c r="E91" s="152"/>
      <c r="F91" s="46"/>
      <c r="G91" s="46"/>
      <c r="H91" s="46"/>
      <c r="I91" s="46"/>
    </row>
    <row r="92" spans="1:11" ht="119.25" customHeight="1" thickBot="1" x14ac:dyDescent="0.3">
      <c r="A92" s="650" t="s">
        <v>82</v>
      </c>
      <c r="B92" s="651"/>
      <c r="C92" s="144"/>
      <c r="D92" s="144"/>
      <c r="E92" s="144"/>
      <c r="F92" s="46"/>
      <c r="G92" s="46"/>
      <c r="H92" s="46"/>
      <c r="I92" s="46"/>
    </row>
    <row r="93" spans="1:11" ht="17.25" thickBot="1" x14ac:dyDescent="0.3">
      <c r="A93" s="683" t="s">
        <v>64</v>
      </c>
      <c r="B93" s="684"/>
      <c r="C93" s="684"/>
      <c r="D93" s="684"/>
      <c r="E93" s="684"/>
      <c r="F93" s="684"/>
      <c r="G93" s="684"/>
      <c r="H93" s="684"/>
      <c r="I93" s="685"/>
    </row>
    <row r="94" spans="1:11" ht="17.25" thickBot="1" x14ac:dyDescent="0.3">
      <c r="A94" s="650" t="s">
        <v>291</v>
      </c>
      <c r="B94" s="652"/>
      <c r="C94" s="652"/>
      <c r="D94" s="652"/>
      <c r="E94" s="652"/>
      <c r="F94" s="652"/>
      <c r="G94" s="652"/>
      <c r="H94" s="652"/>
      <c r="I94" s="651"/>
    </row>
    <row r="95" spans="1:11" ht="17.25" thickBot="1" x14ac:dyDescent="0.3">
      <c r="A95" s="683" t="s">
        <v>65</v>
      </c>
      <c r="B95" s="684"/>
      <c r="C95" s="684"/>
      <c r="D95" s="684"/>
      <c r="E95" s="684"/>
      <c r="F95" s="684"/>
      <c r="G95" s="684"/>
      <c r="H95" s="684"/>
      <c r="I95" s="685"/>
    </row>
    <row r="96" spans="1:11" ht="17.25" thickBot="1" x14ac:dyDescent="0.3">
      <c r="A96" s="650" t="s">
        <v>83</v>
      </c>
      <c r="B96" s="652"/>
      <c r="C96" s="652"/>
      <c r="D96" s="652"/>
      <c r="E96" s="652"/>
      <c r="F96" s="652"/>
      <c r="G96" s="652"/>
      <c r="H96" s="652"/>
      <c r="I96" s="651"/>
    </row>
    <row r="97" spans="1:9" ht="16.5" x14ac:dyDescent="0.25">
      <c r="A97" s="653" t="s">
        <v>52</v>
      </c>
      <c r="B97" s="654"/>
      <c r="C97" s="671" t="s">
        <v>22</v>
      </c>
      <c r="D97" s="672"/>
      <c r="E97" s="672"/>
      <c r="F97" s="672"/>
      <c r="G97" s="672"/>
      <c r="H97" s="672"/>
      <c r="I97" s="673"/>
    </row>
    <row r="98" spans="1:9" ht="16.5" x14ac:dyDescent="0.25">
      <c r="A98" s="655"/>
      <c r="B98" s="656"/>
      <c r="C98" s="681" t="s">
        <v>118</v>
      </c>
      <c r="D98" s="665"/>
      <c r="E98" s="665"/>
      <c r="F98" s="682"/>
      <c r="G98" s="682"/>
      <c r="H98" s="682"/>
      <c r="I98" s="666"/>
    </row>
    <row r="99" spans="1:9" ht="17.25" thickBot="1" x14ac:dyDescent="0.3">
      <c r="A99" s="657"/>
      <c r="B99" s="658"/>
      <c r="C99" s="667" t="s">
        <v>73</v>
      </c>
      <c r="D99" s="668"/>
      <c r="E99" s="668"/>
      <c r="F99" s="669"/>
      <c r="G99" s="669"/>
      <c r="H99" s="669"/>
      <c r="I99" s="670"/>
    </row>
    <row r="100" spans="1:9" ht="17.25" thickBot="1" x14ac:dyDescent="0.3">
      <c r="A100" s="109" t="s">
        <v>111</v>
      </c>
      <c r="B100" s="46" t="s">
        <v>75</v>
      </c>
      <c r="C100" s="659" t="s">
        <v>119</v>
      </c>
      <c r="D100" s="660"/>
      <c r="E100" s="660"/>
      <c r="F100" s="660"/>
      <c r="G100" s="660"/>
      <c r="H100" s="660"/>
      <c r="I100" s="661"/>
    </row>
    <row r="101" spans="1:9" ht="50.25" thickBot="1" x14ac:dyDescent="0.3">
      <c r="A101" s="650" t="s">
        <v>76</v>
      </c>
      <c r="B101" s="651"/>
      <c r="C101" s="144" t="s">
        <v>120</v>
      </c>
      <c r="D101" s="183">
        <v>0</v>
      </c>
      <c r="E101" s="183">
        <v>13</v>
      </c>
      <c r="F101" s="183">
        <v>15.55</v>
      </c>
      <c r="G101" s="46"/>
      <c r="H101" s="46"/>
      <c r="I101" s="46"/>
    </row>
    <row r="102" spans="1:9" ht="17.25" thickBot="1" x14ac:dyDescent="0.3">
      <c r="A102" s="650" t="s">
        <v>79</v>
      </c>
      <c r="B102" s="651"/>
      <c r="C102" s="144"/>
      <c r="D102" s="144"/>
      <c r="E102" s="144"/>
      <c r="F102" s="46"/>
      <c r="G102" s="46"/>
      <c r="H102" s="46"/>
      <c r="I102" s="46"/>
    </row>
    <row r="103" spans="1:9" ht="56.25" customHeight="1" thickBot="1" x14ac:dyDescent="0.3">
      <c r="A103" s="650" t="s">
        <v>80</v>
      </c>
      <c r="B103" s="652"/>
      <c r="C103" s="651"/>
      <c r="D103" s="144"/>
      <c r="E103" s="144"/>
      <c r="F103" s="46"/>
      <c r="G103" s="110" t="e">
        <f>SUM(#REF!)</f>
        <v>#REF!</v>
      </c>
      <c r="H103" s="110" t="e">
        <f>SUM(#REF!)</f>
        <v>#REF!</v>
      </c>
      <c r="I103" s="110" t="e">
        <f>SUM(#REF!)</f>
        <v>#REF!</v>
      </c>
    </row>
    <row r="104" spans="1:9" ht="44.25" customHeight="1" thickBot="1" x14ac:dyDescent="0.3">
      <c r="A104" s="650" t="s">
        <v>81</v>
      </c>
      <c r="B104" s="651"/>
      <c r="C104" s="153" t="e">
        <f>I103</f>
        <v>#REF!</v>
      </c>
      <c r="D104" s="153"/>
      <c r="E104" s="153"/>
      <c r="F104" s="46"/>
      <c r="G104" s="46"/>
      <c r="H104" s="46"/>
      <c r="I104" s="46"/>
    </row>
    <row r="105" spans="1:9" ht="124.5" customHeight="1" thickBot="1" x14ac:dyDescent="0.3">
      <c r="A105" s="650" t="s">
        <v>82</v>
      </c>
      <c r="B105" s="651"/>
      <c r="C105" s="144"/>
      <c r="D105" s="144"/>
      <c r="E105" s="144"/>
      <c r="F105" s="46"/>
      <c r="G105" s="46"/>
      <c r="H105" s="46"/>
      <c r="I105" s="46"/>
    </row>
    <row r="106" spans="1:9" ht="16.5" x14ac:dyDescent="0.25">
      <c r="A106" s="743" t="s">
        <v>64</v>
      </c>
      <c r="B106" s="744"/>
      <c r="C106" s="744"/>
      <c r="D106" s="744"/>
      <c r="E106" s="744"/>
      <c r="F106" s="744"/>
      <c r="G106" s="744"/>
      <c r="H106" s="744"/>
      <c r="I106" s="745"/>
    </row>
    <row r="107" spans="1:9" ht="17.25" thickBot="1" x14ac:dyDescent="0.3">
      <c r="A107" s="659" t="s">
        <v>292</v>
      </c>
      <c r="B107" s="660"/>
      <c r="C107" s="660"/>
      <c r="D107" s="660"/>
      <c r="E107" s="660"/>
      <c r="F107" s="660"/>
      <c r="G107" s="660"/>
      <c r="H107" s="660"/>
      <c r="I107" s="661"/>
    </row>
    <row r="108" spans="1:9" ht="16.5" x14ac:dyDescent="0.25">
      <c r="A108" s="743" t="s">
        <v>65</v>
      </c>
      <c r="B108" s="744"/>
      <c r="C108" s="744"/>
      <c r="D108" s="744"/>
      <c r="E108" s="744"/>
      <c r="F108" s="744"/>
      <c r="G108" s="744"/>
      <c r="H108" s="744"/>
      <c r="I108" s="745"/>
    </row>
    <row r="109" spans="1:9" ht="17.25" thickBot="1" x14ac:dyDescent="0.3">
      <c r="A109" s="659" t="s">
        <v>83</v>
      </c>
      <c r="B109" s="660"/>
      <c r="C109" s="660"/>
      <c r="D109" s="660"/>
      <c r="E109" s="660"/>
      <c r="F109" s="660"/>
      <c r="G109" s="660"/>
      <c r="H109" s="660"/>
      <c r="I109" s="661"/>
    </row>
    <row r="110" spans="1:9" ht="16.5" x14ac:dyDescent="0.25">
      <c r="A110" s="653" t="s">
        <v>52</v>
      </c>
      <c r="B110" s="654"/>
      <c r="C110" s="671" t="s">
        <v>22</v>
      </c>
      <c r="D110" s="672"/>
      <c r="E110" s="672"/>
      <c r="F110" s="672"/>
      <c r="G110" s="672"/>
      <c r="H110" s="672"/>
      <c r="I110" s="673"/>
    </row>
    <row r="111" spans="1:9" ht="16.5" x14ac:dyDescent="0.25">
      <c r="A111" s="655"/>
      <c r="B111" s="656"/>
      <c r="C111" s="681" t="s">
        <v>121</v>
      </c>
      <c r="D111" s="665"/>
      <c r="E111" s="665"/>
      <c r="F111" s="682"/>
      <c r="G111" s="682"/>
      <c r="H111" s="682"/>
      <c r="I111" s="666"/>
    </row>
    <row r="112" spans="1:9" ht="17.25" thickBot="1" x14ac:dyDescent="0.3">
      <c r="A112" s="657"/>
      <c r="B112" s="658"/>
      <c r="C112" s="667" t="s">
        <v>73</v>
      </c>
      <c r="D112" s="668"/>
      <c r="E112" s="668"/>
      <c r="F112" s="669"/>
      <c r="G112" s="669"/>
      <c r="H112" s="669"/>
      <c r="I112" s="670"/>
    </row>
    <row r="113" spans="1:9" ht="17.25" thickBot="1" x14ac:dyDescent="0.3">
      <c r="A113" s="109" t="s">
        <v>110</v>
      </c>
      <c r="B113" s="46" t="s">
        <v>75</v>
      </c>
      <c r="C113" s="659" t="s">
        <v>121</v>
      </c>
      <c r="D113" s="660"/>
      <c r="E113" s="660"/>
      <c r="F113" s="660"/>
      <c r="G113" s="660"/>
      <c r="H113" s="660"/>
      <c r="I113" s="661"/>
    </row>
    <row r="114" spans="1:9" ht="37.5" customHeight="1" thickBot="1" x14ac:dyDescent="0.3">
      <c r="A114" s="650" t="s">
        <v>76</v>
      </c>
      <c r="B114" s="651"/>
      <c r="C114" s="144" t="s">
        <v>122</v>
      </c>
      <c r="D114" s="46">
        <v>1</v>
      </c>
      <c r="E114" s="46">
        <v>2</v>
      </c>
      <c r="F114" s="46">
        <v>3.5</v>
      </c>
      <c r="G114" s="46"/>
      <c r="H114" s="46"/>
      <c r="I114" s="46"/>
    </row>
    <row r="115" spans="1:9" ht="17.25" thickBot="1" x14ac:dyDescent="0.3">
      <c r="A115" s="650" t="s">
        <v>79</v>
      </c>
      <c r="B115" s="651"/>
      <c r="C115" s="144"/>
      <c r="D115" s="144"/>
      <c r="E115" s="144"/>
      <c r="F115" s="46"/>
      <c r="G115" s="46"/>
      <c r="H115" s="46"/>
      <c r="I115" s="46"/>
    </row>
    <row r="116" spans="1:9" ht="51.75" customHeight="1" thickBot="1" x14ac:dyDescent="0.3">
      <c r="A116" s="650" t="s">
        <v>80</v>
      </c>
      <c r="B116" s="652"/>
      <c r="C116" s="651"/>
      <c r="D116" s="144"/>
      <c r="E116" s="144"/>
      <c r="F116" s="46"/>
      <c r="G116" s="147" t="e">
        <f>SUM(#REF!)</f>
        <v>#REF!</v>
      </c>
      <c r="H116" s="147" t="e">
        <f>SUM(#REF!)</f>
        <v>#REF!</v>
      </c>
      <c r="I116" s="147" t="e">
        <f>SUM(#REF!)</f>
        <v>#REF!</v>
      </c>
    </row>
    <row r="117" spans="1:9" ht="34.5" customHeight="1" thickBot="1" x14ac:dyDescent="0.3">
      <c r="A117" s="650" t="s">
        <v>81</v>
      </c>
      <c r="B117" s="651"/>
      <c r="C117" s="111" t="e">
        <f>I116</f>
        <v>#REF!</v>
      </c>
      <c r="D117" s="111"/>
      <c r="E117" s="111"/>
      <c r="F117" s="46"/>
      <c r="G117" s="46"/>
      <c r="H117" s="46"/>
      <c r="I117" s="46"/>
    </row>
    <row r="118" spans="1:9" ht="127.5" customHeight="1" thickBot="1" x14ac:dyDescent="0.3">
      <c r="A118" s="650" t="s">
        <v>82</v>
      </c>
      <c r="B118" s="651"/>
      <c r="C118" s="144"/>
      <c r="D118" s="144"/>
      <c r="E118" s="144"/>
      <c r="F118" s="46"/>
      <c r="G118" s="46"/>
      <c r="H118" s="46"/>
      <c r="I118" s="46"/>
    </row>
    <row r="119" spans="1:9" ht="16.5" x14ac:dyDescent="0.25">
      <c r="A119" s="743" t="s">
        <v>64</v>
      </c>
      <c r="B119" s="744"/>
      <c r="C119" s="744"/>
      <c r="D119" s="744"/>
      <c r="E119" s="744"/>
      <c r="F119" s="744"/>
      <c r="G119" s="744"/>
      <c r="H119" s="744"/>
      <c r="I119" s="745"/>
    </row>
    <row r="120" spans="1:9" ht="17.25" thickBot="1" x14ac:dyDescent="0.3">
      <c r="A120" s="659" t="s">
        <v>164</v>
      </c>
      <c r="B120" s="660"/>
      <c r="C120" s="660"/>
      <c r="D120" s="660"/>
      <c r="E120" s="660"/>
      <c r="F120" s="660"/>
      <c r="G120" s="660"/>
      <c r="H120" s="660"/>
      <c r="I120" s="661"/>
    </row>
    <row r="121" spans="1:9" ht="16.5" x14ac:dyDescent="0.25">
      <c r="A121" s="743" t="s">
        <v>65</v>
      </c>
      <c r="B121" s="744"/>
      <c r="C121" s="744"/>
      <c r="D121" s="744"/>
      <c r="E121" s="744"/>
      <c r="F121" s="744"/>
      <c r="G121" s="744"/>
      <c r="H121" s="744"/>
      <c r="I121" s="745"/>
    </row>
    <row r="122" spans="1:9" ht="28.5" customHeight="1" thickBot="1" x14ac:dyDescent="0.3">
      <c r="A122" s="659" t="s">
        <v>83</v>
      </c>
      <c r="B122" s="660"/>
      <c r="C122" s="660"/>
      <c r="D122" s="660"/>
      <c r="E122" s="660"/>
      <c r="F122" s="660"/>
      <c r="G122" s="660"/>
      <c r="H122" s="660"/>
      <c r="I122" s="661"/>
    </row>
    <row r="123" spans="1:9" ht="16.5" x14ac:dyDescent="0.25">
      <c r="A123" s="284" t="s">
        <v>52</v>
      </c>
      <c r="B123" s="285"/>
      <c r="C123" s="288" t="s">
        <v>22</v>
      </c>
      <c r="D123" s="289"/>
      <c r="E123" s="289"/>
      <c r="F123" s="289"/>
      <c r="G123" s="289"/>
      <c r="H123" s="289"/>
      <c r="I123" s="290"/>
    </row>
    <row r="124" spans="1:9" ht="16.5" x14ac:dyDescent="0.25">
      <c r="A124" s="286"/>
      <c r="B124" s="287"/>
      <c r="C124" s="291" t="s">
        <v>123</v>
      </c>
      <c r="D124" s="292"/>
      <c r="E124" s="292"/>
      <c r="F124" s="292"/>
      <c r="G124" s="292"/>
      <c r="H124" s="292"/>
      <c r="I124" s="293"/>
    </row>
    <row r="125" spans="1:9" ht="16.5" x14ac:dyDescent="0.25">
      <c r="A125" s="294" t="s">
        <v>87</v>
      </c>
      <c r="B125" s="296" t="s">
        <v>75</v>
      </c>
      <c r="C125" s="314" t="s">
        <v>56</v>
      </c>
      <c r="D125" s="315"/>
      <c r="E125" s="315"/>
      <c r="F125" s="315"/>
      <c r="G125" s="315"/>
      <c r="H125" s="315"/>
      <c r="I125" s="316"/>
    </row>
    <row r="126" spans="1:9" ht="17.25" thickBot="1" x14ac:dyDescent="0.3">
      <c r="A126" s="295"/>
      <c r="B126" s="297"/>
      <c r="C126" s="298" t="s">
        <v>124</v>
      </c>
      <c r="D126" s="299"/>
      <c r="E126" s="299"/>
      <c r="F126" s="299"/>
      <c r="G126" s="299"/>
      <c r="H126" s="299"/>
      <c r="I126" s="300"/>
    </row>
    <row r="127" spans="1:9" ht="33" x14ac:dyDescent="0.25">
      <c r="A127" s="311" t="s">
        <v>76</v>
      </c>
      <c r="B127" s="312"/>
      <c r="C127" s="96" t="s">
        <v>125</v>
      </c>
      <c r="D127" s="97">
        <v>2</v>
      </c>
      <c r="E127" s="97">
        <v>2</v>
      </c>
      <c r="F127" s="97">
        <v>2</v>
      </c>
      <c r="G127" s="98"/>
      <c r="H127" s="98"/>
      <c r="I127" s="99"/>
    </row>
    <row r="128" spans="1:9" ht="39.75" customHeight="1" thickBot="1" x14ac:dyDescent="0.3">
      <c r="A128" s="309" t="s">
        <v>79</v>
      </c>
      <c r="B128" s="310"/>
      <c r="C128" s="100"/>
      <c r="D128" s="100"/>
      <c r="E128" s="100"/>
      <c r="F128" s="37"/>
      <c r="G128" s="101"/>
      <c r="H128" s="101"/>
      <c r="I128" s="38"/>
    </row>
    <row r="129" spans="1:9" ht="60.75" customHeight="1" thickBot="1" x14ac:dyDescent="0.3">
      <c r="A129" s="301" t="s">
        <v>91</v>
      </c>
      <c r="B129" s="302"/>
      <c r="C129" s="302"/>
      <c r="D129" s="142"/>
      <c r="E129" s="142"/>
      <c r="F129" s="69"/>
      <c r="G129" s="102" t="e">
        <f>SUM(#REF!)</f>
        <v>#REF!</v>
      </c>
      <c r="H129" s="102" t="e">
        <f>SUM(#REF!)</f>
        <v>#REF!</v>
      </c>
      <c r="I129" s="102" t="e">
        <f>SUM(#REF!)</f>
        <v>#REF!</v>
      </c>
    </row>
    <row r="130" spans="1:9" ht="52.5" customHeight="1" thickBot="1" x14ac:dyDescent="0.3">
      <c r="A130" s="303" t="s">
        <v>92</v>
      </c>
      <c r="B130" s="304"/>
      <c r="C130" s="103" t="e">
        <f>I129</f>
        <v>#REF!</v>
      </c>
      <c r="D130" s="103"/>
      <c r="E130" s="103"/>
      <c r="F130" s="69"/>
      <c r="G130" s="72"/>
      <c r="H130" s="72"/>
      <c r="I130" s="68"/>
    </row>
    <row r="131" spans="1:9" ht="129.75" customHeight="1" thickBot="1" x14ac:dyDescent="0.3">
      <c r="A131" s="303" t="s">
        <v>93</v>
      </c>
      <c r="B131" s="304"/>
      <c r="C131" s="136"/>
      <c r="D131" s="136"/>
      <c r="E131" s="136"/>
      <c r="F131" s="69"/>
      <c r="G131" s="72"/>
      <c r="H131" s="72"/>
      <c r="I131" s="68"/>
    </row>
    <row r="132" spans="1:9" ht="16.5" x14ac:dyDescent="0.25">
      <c r="A132" s="305" t="s">
        <v>64</v>
      </c>
      <c r="B132" s="306"/>
      <c r="C132" s="306"/>
      <c r="D132" s="306"/>
      <c r="E132" s="306"/>
      <c r="F132" s="306"/>
      <c r="G132" s="307"/>
      <c r="H132" s="307"/>
      <c r="I132" s="308"/>
    </row>
    <row r="133" spans="1:9" ht="17.25" thickBot="1" x14ac:dyDescent="0.3">
      <c r="A133" s="280" t="s">
        <v>185</v>
      </c>
      <c r="B133" s="281"/>
      <c r="C133" s="281"/>
      <c r="D133" s="281"/>
      <c r="E133" s="281"/>
      <c r="F133" s="281"/>
      <c r="G133" s="282"/>
      <c r="H133" s="282"/>
      <c r="I133" s="283"/>
    </row>
    <row r="134" spans="1:9" ht="16.5" x14ac:dyDescent="0.25">
      <c r="A134" s="305" t="s">
        <v>65</v>
      </c>
      <c r="B134" s="306"/>
      <c r="C134" s="306"/>
      <c r="D134" s="306"/>
      <c r="E134" s="306"/>
      <c r="F134" s="306"/>
      <c r="G134" s="307"/>
      <c r="H134" s="307"/>
      <c r="I134" s="308"/>
    </row>
    <row r="135" spans="1:9" ht="17.25" thickBot="1" x14ac:dyDescent="0.3">
      <c r="A135" s="280" t="s">
        <v>83</v>
      </c>
      <c r="B135" s="281"/>
      <c r="C135" s="281"/>
      <c r="D135" s="281"/>
      <c r="E135" s="281"/>
      <c r="F135" s="281"/>
      <c r="G135" s="282"/>
      <c r="H135" s="282"/>
      <c r="I135" s="283"/>
    </row>
    <row r="136" spans="1:9" ht="16.5" x14ac:dyDescent="0.25">
      <c r="A136" s="317" t="s">
        <v>52</v>
      </c>
      <c r="B136" s="318"/>
      <c r="C136" s="321" t="s">
        <v>22</v>
      </c>
      <c r="D136" s="322"/>
      <c r="E136" s="322"/>
      <c r="F136" s="322"/>
      <c r="G136" s="322"/>
      <c r="H136" s="322"/>
      <c r="I136" s="323"/>
    </row>
    <row r="137" spans="1:9" ht="16.5" x14ac:dyDescent="0.25">
      <c r="A137" s="319"/>
      <c r="B137" s="320"/>
      <c r="C137" s="431" t="s">
        <v>86</v>
      </c>
      <c r="D137" s="432"/>
      <c r="E137" s="432"/>
      <c r="F137" s="432"/>
      <c r="G137" s="432"/>
      <c r="H137" s="432"/>
      <c r="I137" s="433"/>
    </row>
    <row r="138" spans="1:9" ht="16.5" x14ac:dyDescent="0.25">
      <c r="A138" s="327" t="s">
        <v>136</v>
      </c>
      <c r="B138" s="368" t="s">
        <v>75</v>
      </c>
      <c r="C138" s="451" t="s">
        <v>56</v>
      </c>
      <c r="D138" s="452"/>
      <c r="E138" s="452"/>
      <c r="F138" s="452"/>
      <c r="G138" s="452"/>
      <c r="H138" s="452"/>
      <c r="I138" s="453"/>
    </row>
    <row r="139" spans="1:9" ht="17.25" thickBot="1" x14ac:dyDescent="0.3">
      <c r="A139" s="427"/>
      <c r="B139" s="426"/>
      <c r="C139" s="454" t="s">
        <v>88</v>
      </c>
      <c r="D139" s="455"/>
      <c r="E139" s="455"/>
      <c r="F139" s="455"/>
      <c r="G139" s="455"/>
      <c r="H139" s="455"/>
      <c r="I139" s="456"/>
    </row>
    <row r="140" spans="1:9" ht="66" x14ac:dyDescent="0.25">
      <c r="A140" s="348" t="s">
        <v>76</v>
      </c>
      <c r="B140" s="349"/>
      <c r="C140" s="47" t="s">
        <v>89</v>
      </c>
      <c r="D140" s="78">
        <v>58</v>
      </c>
      <c r="E140" s="78">
        <v>58</v>
      </c>
      <c r="F140" s="78">
        <v>58</v>
      </c>
      <c r="G140" s="49"/>
      <c r="H140" s="49"/>
      <c r="I140" s="50"/>
    </row>
    <row r="141" spans="1:9" ht="99.75" thickBot="1" x14ac:dyDescent="0.3">
      <c r="A141" s="350" t="s">
        <v>79</v>
      </c>
      <c r="B141" s="351"/>
      <c r="C141" s="51" t="s">
        <v>90</v>
      </c>
      <c r="D141" s="51"/>
      <c r="E141" s="51"/>
      <c r="F141" s="52">
        <v>100</v>
      </c>
      <c r="G141" s="53"/>
      <c r="H141" s="53"/>
      <c r="I141" s="54"/>
    </row>
    <row r="142" spans="1:9" ht="68.25" customHeight="1" thickBot="1" x14ac:dyDescent="0.3">
      <c r="A142" s="352" t="s">
        <v>91</v>
      </c>
      <c r="B142" s="353"/>
      <c r="C142" s="353"/>
      <c r="D142" s="55"/>
      <c r="E142" s="55"/>
      <c r="F142" s="56"/>
      <c r="G142" s="57" t="e">
        <f>#REF!</f>
        <v>#REF!</v>
      </c>
      <c r="H142" s="57" t="e">
        <f>#REF!</f>
        <v>#REF!</v>
      </c>
      <c r="I142" s="57" t="e">
        <f>#REF!</f>
        <v>#REF!</v>
      </c>
    </row>
    <row r="143" spans="1:9" ht="58.5" customHeight="1" thickBot="1" x14ac:dyDescent="0.3">
      <c r="A143" s="445" t="s">
        <v>92</v>
      </c>
      <c r="B143" s="446"/>
      <c r="C143" s="57" t="e">
        <f>I142</f>
        <v>#REF!</v>
      </c>
      <c r="D143" s="58"/>
      <c r="E143" s="58"/>
      <c r="F143" s="56"/>
      <c r="G143" s="59"/>
      <c r="H143" s="59"/>
      <c r="I143" s="60"/>
    </row>
    <row r="144" spans="1:9" ht="132.75" customHeight="1" thickBot="1" x14ac:dyDescent="0.3">
      <c r="A144" s="445" t="s">
        <v>93</v>
      </c>
      <c r="B144" s="446"/>
      <c r="C144" s="61"/>
      <c r="D144" s="61"/>
      <c r="E144" s="61"/>
      <c r="F144" s="56"/>
      <c r="G144" s="59"/>
      <c r="H144" s="59"/>
      <c r="I144" s="60"/>
    </row>
    <row r="145" spans="1:9" ht="16.5" x14ac:dyDescent="0.25">
      <c r="A145" s="376" t="s">
        <v>64</v>
      </c>
      <c r="B145" s="377"/>
      <c r="C145" s="377"/>
      <c r="D145" s="377"/>
      <c r="E145" s="377"/>
      <c r="F145" s="377"/>
      <c r="G145" s="378"/>
      <c r="H145" s="378"/>
      <c r="I145" s="379"/>
    </row>
    <row r="146" spans="1:9" ht="17.25" thickBot="1" x14ac:dyDescent="0.3">
      <c r="A146" s="344" t="s">
        <v>185</v>
      </c>
      <c r="B146" s="345"/>
      <c r="C146" s="345"/>
      <c r="D146" s="345"/>
      <c r="E146" s="345"/>
      <c r="F146" s="345"/>
      <c r="G146" s="346"/>
      <c r="H146" s="346"/>
      <c r="I146" s="347"/>
    </row>
    <row r="147" spans="1:9" ht="16.5" x14ac:dyDescent="0.25">
      <c r="A147" s="376" t="s">
        <v>65</v>
      </c>
      <c r="B147" s="377"/>
      <c r="C147" s="377"/>
      <c r="D147" s="377"/>
      <c r="E147" s="377"/>
      <c r="F147" s="377"/>
      <c r="G147" s="378"/>
      <c r="H147" s="378"/>
      <c r="I147" s="379"/>
    </row>
    <row r="148" spans="1:9" ht="17.25" thickBot="1" x14ac:dyDescent="0.3">
      <c r="A148" s="344" t="s">
        <v>83</v>
      </c>
      <c r="B148" s="345"/>
      <c r="C148" s="345"/>
      <c r="D148" s="345"/>
      <c r="E148" s="345"/>
      <c r="F148" s="345"/>
      <c r="G148" s="346"/>
      <c r="H148" s="346"/>
      <c r="I148" s="347"/>
    </row>
    <row r="149" spans="1:9" ht="16.5" x14ac:dyDescent="0.25">
      <c r="A149" s="653" t="s">
        <v>52</v>
      </c>
      <c r="B149" s="654"/>
      <c r="C149" s="671" t="s">
        <v>22</v>
      </c>
      <c r="D149" s="668"/>
      <c r="E149" s="668"/>
      <c r="F149" s="668"/>
      <c r="G149" s="672"/>
      <c r="H149" s="668"/>
      <c r="I149" s="673"/>
    </row>
    <row r="150" spans="1:9" ht="16.5" x14ac:dyDescent="0.25">
      <c r="A150" s="655"/>
      <c r="B150" s="656"/>
      <c r="C150" s="681" t="s">
        <v>112</v>
      </c>
      <c r="D150" s="665"/>
      <c r="E150" s="665"/>
      <c r="F150" s="682"/>
      <c r="G150" s="682"/>
      <c r="H150" s="682"/>
      <c r="I150" s="666"/>
    </row>
    <row r="151" spans="1:9" ht="17.25" thickBot="1" x14ac:dyDescent="0.3">
      <c r="A151" s="657"/>
      <c r="B151" s="658"/>
      <c r="C151" s="667" t="s">
        <v>73</v>
      </c>
      <c r="D151" s="668"/>
      <c r="E151" s="668"/>
      <c r="F151" s="669"/>
      <c r="G151" s="669"/>
      <c r="H151" s="669"/>
      <c r="I151" s="670"/>
    </row>
    <row r="152" spans="1:9" ht="17.25" thickBot="1" x14ac:dyDescent="0.3">
      <c r="A152" s="154" t="s">
        <v>106</v>
      </c>
      <c r="B152" s="155" t="s">
        <v>68</v>
      </c>
      <c r="C152" s="659" t="s">
        <v>177</v>
      </c>
      <c r="D152" s="660"/>
      <c r="E152" s="660"/>
      <c r="F152" s="660"/>
      <c r="G152" s="660"/>
      <c r="H152" s="660"/>
      <c r="I152" s="661"/>
    </row>
    <row r="153" spans="1:9" ht="42.75" customHeight="1" thickBot="1" x14ac:dyDescent="0.3">
      <c r="A153" s="694" t="s">
        <v>107</v>
      </c>
      <c r="B153" s="694"/>
      <c r="C153" s="143"/>
      <c r="D153" s="46" t="s">
        <v>58</v>
      </c>
      <c r="E153" s="46" t="s">
        <v>58</v>
      </c>
      <c r="F153" s="46" t="s">
        <v>58</v>
      </c>
      <c r="G153" s="1" t="e">
        <f>SUM(#REF!)</f>
        <v>#REF!</v>
      </c>
      <c r="H153" s="1" t="e">
        <f>SUM(#REF!)</f>
        <v>#REF!</v>
      </c>
      <c r="I153" s="1" t="e">
        <f>SUM(#REF!)</f>
        <v>#REF!</v>
      </c>
    </row>
    <row r="154" spans="1:9" ht="17.25" thickBot="1" x14ac:dyDescent="0.3">
      <c r="A154" s="695" t="s">
        <v>59</v>
      </c>
      <c r="B154" s="696"/>
      <c r="C154" s="684"/>
      <c r="D154" s="684"/>
      <c r="E154" s="684"/>
      <c r="F154" s="684"/>
      <c r="G154" s="684"/>
      <c r="H154" s="684"/>
      <c r="I154" s="685"/>
    </row>
    <row r="155" spans="1:9" ht="17.25" thickBot="1" x14ac:dyDescent="0.3">
      <c r="A155" s="650" t="s">
        <v>293</v>
      </c>
      <c r="B155" s="652"/>
      <c r="C155" s="652"/>
      <c r="D155" s="652"/>
      <c r="E155" s="652"/>
      <c r="F155" s="652"/>
      <c r="G155" s="652"/>
      <c r="H155" s="652"/>
      <c r="I155" s="651"/>
    </row>
    <row r="156" spans="1:9" ht="17.25" thickBot="1" x14ac:dyDescent="0.3">
      <c r="A156" s="686" t="s">
        <v>60</v>
      </c>
      <c r="B156" s="687"/>
      <c r="C156" s="687"/>
      <c r="D156" s="687"/>
      <c r="E156" s="687"/>
      <c r="F156" s="687"/>
      <c r="G156" s="687"/>
      <c r="H156" s="687"/>
      <c r="I156" s="688"/>
    </row>
    <row r="157" spans="1:9" ht="115.5" customHeight="1" thickBot="1" x14ac:dyDescent="0.3">
      <c r="A157" s="683" t="s">
        <v>61</v>
      </c>
      <c r="B157" s="685"/>
      <c r="C157" s="650" t="s">
        <v>108</v>
      </c>
      <c r="D157" s="652"/>
      <c r="E157" s="652"/>
      <c r="F157" s="652"/>
      <c r="G157" s="652"/>
      <c r="H157" s="652"/>
      <c r="I157" s="651"/>
    </row>
    <row r="158" spans="1:9" ht="59.25" customHeight="1" thickBot="1" x14ac:dyDescent="0.3">
      <c r="A158" s="683" t="s">
        <v>63</v>
      </c>
      <c r="B158" s="685"/>
      <c r="C158" s="156"/>
      <c r="D158" s="156"/>
      <c r="E158" s="156"/>
      <c r="F158" s="156"/>
      <c r="G158" s="156"/>
      <c r="H158" s="156"/>
      <c r="I158" s="156"/>
    </row>
    <row r="159" spans="1:9" ht="17.25" thickBot="1" x14ac:dyDescent="0.3">
      <c r="A159" s="683" t="s">
        <v>64</v>
      </c>
      <c r="B159" s="684"/>
      <c r="C159" s="684"/>
      <c r="D159" s="684"/>
      <c r="E159" s="684"/>
      <c r="F159" s="684"/>
      <c r="G159" s="684"/>
      <c r="H159" s="684"/>
      <c r="I159" s="685"/>
    </row>
    <row r="160" spans="1:9" ht="17.25" thickBot="1" x14ac:dyDescent="0.3">
      <c r="A160" s="683" t="s">
        <v>65</v>
      </c>
      <c r="B160" s="684"/>
      <c r="C160" s="684"/>
      <c r="D160" s="684"/>
      <c r="E160" s="684"/>
      <c r="F160" s="684"/>
      <c r="G160" s="684"/>
      <c r="H160" s="684"/>
      <c r="I160" s="685"/>
    </row>
    <row r="161" spans="1:9" ht="17.25" thickBot="1" x14ac:dyDescent="0.3">
      <c r="A161" s="650" t="s">
        <v>109</v>
      </c>
      <c r="B161" s="652"/>
      <c r="C161" s="652"/>
      <c r="D161" s="652"/>
      <c r="E161" s="652"/>
      <c r="F161" s="652"/>
      <c r="G161" s="652"/>
      <c r="H161" s="652"/>
      <c r="I161" s="651"/>
    </row>
    <row r="162" spans="1:9" s="36" customFormat="1" ht="16.5" x14ac:dyDescent="0.25">
      <c r="A162" s="284" t="s">
        <v>52</v>
      </c>
      <c r="B162" s="285"/>
      <c r="C162" s="288" t="s">
        <v>22</v>
      </c>
      <c r="D162" s="289"/>
      <c r="E162" s="289"/>
      <c r="F162" s="289"/>
      <c r="G162" s="289"/>
      <c r="H162" s="289"/>
      <c r="I162" s="290"/>
    </row>
    <row r="163" spans="1:9" s="36" customFormat="1" ht="16.5" x14ac:dyDescent="0.25">
      <c r="A163" s="286"/>
      <c r="B163" s="287"/>
      <c r="C163" s="291" t="s">
        <v>200</v>
      </c>
      <c r="D163" s="292"/>
      <c r="E163" s="292"/>
      <c r="F163" s="292"/>
      <c r="G163" s="292"/>
      <c r="H163" s="292"/>
      <c r="I163" s="293"/>
    </row>
    <row r="164" spans="1:9" s="36" customFormat="1" ht="16.5" x14ac:dyDescent="0.25">
      <c r="A164" s="294" t="s">
        <v>151</v>
      </c>
      <c r="B164" s="296" t="s">
        <v>96</v>
      </c>
      <c r="C164" s="314" t="s">
        <v>56</v>
      </c>
      <c r="D164" s="315"/>
      <c r="E164" s="315"/>
      <c r="F164" s="315"/>
      <c r="G164" s="315"/>
      <c r="H164" s="315"/>
      <c r="I164" s="316"/>
    </row>
    <row r="165" spans="1:9" s="36" customFormat="1" ht="17.25" thickBot="1" x14ac:dyDescent="0.3">
      <c r="A165" s="294"/>
      <c r="B165" s="296"/>
      <c r="C165" s="298" t="s">
        <v>97</v>
      </c>
      <c r="D165" s="299"/>
      <c r="E165" s="299"/>
      <c r="F165" s="299"/>
      <c r="G165" s="299"/>
      <c r="H165" s="299"/>
      <c r="I165" s="300"/>
    </row>
    <row r="166" spans="1:9" s="36" customFormat="1" ht="33.75" thickBot="1" x14ac:dyDescent="0.3">
      <c r="A166" s="303" t="s">
        <v>98</v>
      </c>
      <c r="B166" s="304"/>
      <c r="C166" s="65" t="s">
        <v>99</v>
      </c>
      <c r="D166" s="66">
        <v>2</v>
      </c>
      <c r="E166" s="66">
        <v>2</v>
      </c>
      <c r="F166" s="66">
        <v>2</v>
      </c>
      <c r="G166" s="67"/>
      <c r="H166" s="67"/>
      <c r="I166" s="68"/>
    </row>
    <row r="167" spans="1:9" s="36" customFormat="1" ht="38.25" customHeight="1" thickBot="1" x14ac:dyDescent="0.3">
      <c r="A167" s="303" t="s">
        <v>100</v>
      </c>
      <c r="B167" s="304"/>
      <c r="C167" s="65"/>
      <c r="D167" s="69" t="s">
        <v>58</v>
      </c>
      <c r="E167" s="69" t="s">
        <v>58</v>
      </c>
      <c r="F167" s="69" t="s">
        <v>58</v>
      </c>
      <c r="G167" s="70" t="e">
        <f>SUM(#REF!)</f>
        <v>#REF!</v>
      </c>
      <c r="H167" s="70" t="e">
        <f>SUM(#REF!)</f>
        <v>#REF!</v>
      </c>
      <c r="I167" s="70" t="e">
        <f>SUM(#REF!)</f>
        <v>#REF!</v>
      </c>
    </row>
    <row r="168" spans="1:9" s="36" customFormat="1" ht="17.25" thickBot="1" x14ac:dyDescent="0.3">
      <c r="A168" s="303" t="s">
        <v>101</v>
      </c>
      <c r="B168" s="460"/>
      <c r="C168" s="304"/>
      <c r="D168" s="71"/>
      <c r="E168" s="71"/>
      <c r="F168" s="69"/>
      <c r="G168" s="72"/>
      <c r="H168" s="72"/>
      <c r="I168" s="68"/>
    </row>
    <row r="169" spans="1:9" s="36" customFormat="1" ht="16.5" x14ac:dyDescent="0.25">
      <c r="A169" s="461" t="s">
        <v>102</v>
      </c>
      <c r="B169" s="462"/>
      <c r="C169" s="462"/>
      <c r="D169" s="462"/>
      <c r="E169" s="462"/>
      <c r="F169" s="462"/>
      <c r="G169" s="462"/>
      <c r="H169" s="462"/>
      <c r="I169" s="463"/>
    </row>
    <row r="170" spans="1:9" s="36" customFormat="1" ht="17.25" thickBot="1" x14ac:dyDescent="0.3">
      <c r="A170" s="457" t="s">
        <v>103</v>
      </c>
      <c r="B170" s="458"/>
      <c r="C170" s="458"/>
      <c r="D170" s="458"/>
      <c r="E170" s="458"/>
      <c r="F170" s="458"/>
      <c r="G170" s="458"/>
      <c r="H170" s="458"/>
      <c r="I170" s="459"/>
    </row>
    <row r="171" spans="1:9" s="36" customFormat="1" ht="16.5" x14ac:dyDescent="0.25">
      <c r="A171" s="305" t="s">
        <v>64</v>
      </c>
      <c r="B171" s="306"/>
      <c r="C171" s="306"/>
      <c r="D171" s="306"/>
      <c r="E171" s="306"/>
      <c r="F171" s="306"/>
      <c r="G171" s="307"/>
      <c r="H171" s="307"/>
      <c r="I171" s="308"/>
    </row>
    <row r="172" spans="1:9" s="36" customFormat="1" ht="17.25" thickBot="1" x14ac:dyDescent="0.3">
      <c r="A172" s="280" t="s">
        <v>104</v>
      </c>
      <c r="B172" s="281"/>
      <c r="C172" s="281"/>
      <c r="D172" s="281"/>
      <c r="E172" s="281"/>
      <c r="F172" s="281"/>
      <c r="G172" s="282"/>
      <c r="H172" s="282"/>
      <c r="I172" s="283"/>
    </row>
    <row r="173" spans="1:9" s="36" customFormat="1" ht="16.5" x14ac:dyDescent="0.25">
      <c r="A173" s="305" t="s">
        <v>65</v>
      </c>
      <c r="B173" s="306"/>
      <c r="C173" s="306"/>
      <c r="D173" s="306"/>
      <c r="E173" s="306"/>
      <c r="F173" s="306"/>
      <c r="G173" s="307"/>
      <c r="H173" s="307"/>
      <c r="I173" s="308"/>
    </row>
    <row r="174" spans="1:9" s="36" customFormat="1" ht="48.75" customHeight="1" thickBot="1" x14ac:dyDescent="0.3">
      <c r="A174" s="280" t="s">
        <v>105</v>
      </c>
      <c r="B174" s="281"/>
      <c r="C174" s="281"/>
      <c r="D174" s="281"/>
      <c r="E174" s="281"/>
      <c r="F174" s="281"/>
      <c r="G174" s="282"/>
      <c r="H174" s="282"/>
      <c r="I174" s="283"/>
    </row>
    <row r="175" spans="1:9" s="36" customFormat="1" ht="16.5" x14ac:dyDescent="0.25">
      <c r="A175" s="284" t="s">
        <v>52</v>
      </c>
      <c r="B175" s="285"/>
      <c r="C175" s="314" t="s">
        <v>22</v>
      </c>
      <c r="D175" s="315"/>
      <c r="E175" s="315"/>
      <c r="F175" s="315"/>
      <c r="G175" s="315"/>
      <c r="H175" s="315"/>
      <c r="I175" s="316"/>
    </row>
    <row r="176" spans="1:9" s="36" customFormat="1" ht="16.5" x14ac:dyDescent="0.25">
      <c r="A176" s="286"/>
      <c r="B176" s="287"/>
      <c r="C176" s="646" t="s">
        <v>294</v>
      </c>
      <c r="D176" s="647"/>
      <c r="E176" s="647"/>
      <c r="F176" s="648"/>
      <c r="G176" s="648"/>
      <c r="H176" s="648"/>
      <c r="I176" s="649"/>
    </row>
    <row r="177" spans="1:9" s="36" customFormat="1" ht="16.5" x14ac:dyDescent="0.25">
      <c r="A177" s="294" t="s">
        <v>151</v>
      </c>
      <c r="B177" s="296" t="s">
        <v>96</v>
      </c>
      <c r="C177" s="314" t="s">
        <v>56</v>
      </c>
      <c r="D177" s="315"/>
      <c r="E177" s="315"/>
      <c r="F177" s="315"/>
      <c r="G177" s="315"/>
      <c r="H177" s="315"/>
      <c r="I177" s="316"/>
    </row>
    <row r="178" spans="1:9" s="36" customFormat="1" ht="33.75" customHeight="1" thickBot="1" x14ac:dyDescent="0.3">
      <c r="A178" s="294"/>
      <c r="B178" s="296"/>
      <c r="C178" s="298" t="s">
        <v>281</v>
      </c>
      <c r="D178" s="299"/>
      <c r="E178" s="299"/>
      <c r="F178" s="299"/>
      <c r="G178" s="299"/>
      <c r="H178" s="299"/>
      <c r="I178" s="300"/>
    </row>
    <row r="179" spans="1:9" s="36" customFormat="1" ht="50.25" customHeight="1" thickBot="1" x14ac:dyDescent="0.3">
      <c r="A179" s="303" t="s">
        <v>98</v>
      </c>
      <c r="B179" s="304"/>
      <c r="C179" s="65" t="s">
        <v>99</v>
      </c>
      <c r="D179" s="67">
        <v>8</v>
      </c>
      <c r="E179" s="67">
        <v>8</v>
      </c>
      <c r="F179" s="66">
        <v>8</v>
      </c>
      <c r="G179" s="72"/>
      <c r="H179" s="72"/>
      <c r="I179" s="68"/>
    </row>
    <row r="180" spans="1:9" s="36" customFormat="1" ht="50.25" customHeight="1" thickBot="1" x14ac:dyDescent="0.3">
      <c r="A180" s="303" t="s">
        <v>100</v>
      </c>
      <c r="B180" s="304"/>
      <c r="C180" s="65"/>
      <c r="D180" s="69" t="s">
        <v>58</v>
      </c>
      <c r="E180" s="69" t="s">
        <v>58</v>
      </c>
      <c r="F180" s="69" t="s">
        <v>58</v>
      </c>
      <c r="G180" s="1" t="e">
        <f>SUM(#REF!)</f>
        <v>#REF!</v>
      </c>
      <c r="H180" s="1" t="e">
        <f>SUM(#REF!)</f>
        <v>#REF!</v>
      </c>
      <c r="I180" s="1" t="e">
        <f>SUM(#REF!)</f>
        <v>#REF!</v>
      </c>
    </row>
    <row r="181" spans="1:9" s="36" customFormat="1" ht="17.25" thickBot="1" x14ac:dyDescent="0.3">
      <c r="A181" s="303" t="s">
        <v>101</v>
      </c>
      <c r="B181" s="460"/>
      <c r="C181" s="304"/>
      <c r="D181" s="71"/>
      <c r="E181" s="71"/>
      <c r="F181" s="69"/>
      <c r="G181" s="72"/>
      <c r="H181" s="72"/>
      <c r="I181" s="68"/>
    </row>
    <row r="182" spans="1:9" s="36" customFormat="1" ht="16.5" x14ac:dyDescent="0.25">
      <c r="A182" s="461" t="s">
        <v>102</v>
      </c>
      <c r="B182" s="462"/>
      <c r="C182" s="462"/>
      <c r="D182" s="462"/>
      <c r="E182" s="462"/>
      <c r="F182" s="462"/>
      <c r="G182" s="462"/>
      <c r="H182" s="462"/>
      <c r="I182" s="463"/>
    </row>
    <row r="183" spans="1:9" s="36" customFormat="1" ht="17.25" thickBot="1" x14ac:dyDescent="0.3">
      <c r="A183" s="457" t="s">
        <v>276</v>
      </c>
      <c r="B183" s="458"/>
      <c r="C183" s="458"/>
      <c r="D183" s="458"/>
      <c r="E183" s="458"/>
      <c r="F183" s="458"/>
      <c r="G183" s="458"/>
      <c r="H183" s="458"/>
      <c r="I183" s="459"/>
    </row>
    <row r="184" spans="1:9" s="36" customFormat="1" ht="16.5" x14ac:dyDescent="0.25">
      <c r="A184" s="305" t="s">
        <v>64</v>
      </c>
      <c r="B184" s="306"/>
      <c r="C184" s="306"/>
      <c r="D184" s="306"/>
      <c r="E184" s="306"/>
      <c r="F184" s="306"/>
      <c r="G184" s="307"/>
      <c r="H184" s="307"/>
      <c r="I184" s="308"/>
    </row>
    <row r="185" spans="1:9" s="36" customFormat="1" ht="15" customHeight="1" thickBot="1" x14ac:dyDescent="0.3">
      <c r="A185" s="280" t="s">
        <v>104</v>
      </c>
      <c r="B185" s="281"/>
      <c r="C185" s="281"/>
      <c r="D185" s="281"/>
      <c r="E185" s="281"/>
      <c r="F185" s="281"/>
      <c r="G185" s="282"/>
      <c r="H185" s="282"/>
      <c r="I185" s="283"/>
    </row>
    <row r="186" spans="1:9" s="36" customFormat="1" ht="16.5" x14ac:dyDescent="0.25">
      <c r="A186" s="305" t="s">
        <v>65</v>
      </c>
      <c r="B186" s="306"/>
      <c r="C186" s="306"/>
      <c r="D186" s="306"/>
      <c r="E186" s="306"/>
      <c r="F186" s="306"/>
      <c r="G186" s="307"/>
      <c r="H186" s="307"/>
      <c r="I186" s="308"/>
    </row>
    <row r="187" spans="1:9" s="36" customFormat="1" ht="33.75" customHeight="1" thickBot="1" x14ac:dyDescent="0.3">
      <c r="A187" s="280" t="s">
        <v>105</v>
      </c>
      <c r="B187" s="281"/>
      <c r="C187" s="281"/>
      <c r="D187" s="281"/>
      <c r="E187" s="281"/>
      <c r="F187" s="281"/>
      <c r="G187" s="282"/>
      <c r="H187" s="282"/>
      <c r="I187" s="283"/>
    </row>
    <row r="188" spans="1:9" ht="16.5" x14ac:dyDescent="0.25">
      <c r="A188" s="36"/>
      <c r="B188" s="36"/>
      <c r="C188" s="36"/>
      <c r="D188" s="36"/>
      <c r="E188" s="36"/>
      <c r="F188" s="36"/>
      <c r="G188" s="36"/>
      <c r="H188" s="36"/>
      <c r="I188" s="36"/>
    </row>
    <row r="191" spans="1:9" x14ac:dyDescent="0.25">
      <c r="I191" s="150"/>
    </row>
  </sheetData>
  <mergeCells count="217">
    <mergeCell ref="A115:B115"/>
    <mergeCell ref="A116:C116"/>
    <mergeCell ref="A117:B117"/>
    <mergeCell ref="C112:I112"/>
    <mergeCell ref="A114:B114"/>
    <mergeCell ref="C124:I124"/>
    <mergeCell ref="C125:I125"/>
    <mergeCell ref="A125:A126"/>
    <mergeCell ref="B125:B126"/>
    <mergeCell ref="C126:I126"/>
    <mergeCell ref="A120:I120"/>
    <mergeCell ref="A121:I121"/>
    <mergeCell ref="A122:I122"/>
    <mergeCell ref="C123:I123"/>
    <mergeCell ref="A110:B112"/>
    <mergeCell ref="C110:I110"/>
    <mergeCell ref="C111:I111"/>
    <mergeCell ref="A119:I119"/>
    <mergeCell ref="A123:B124"/>
    <mergeCell ref="A57:B57"/>
    <mergeCell ref="A58:C58"/>
    <mergeCell ref="A59:I59"/>
    <mergeCell ref="A60:I60"/>
    <mergeCell ref="A73:I73"/>
    <mergeCell ref="A74:I74"/>
    <mergeCell ref="A75:I75"/>
    <mergeCell ref="A76:I76"/>
    <mergeCell ref="A69:B69"/>
    <mergeCell ref="A70:B70"/>
    <mergeCell ref="A71:C71"/>
    <mergeCell ref="C65:I65"/>
    <mergeCell ref="C66:I66"/>
    <mergeCell ref="A67:A68"/>
    <mergeCell ref="C40:I40"/>
    <mergeCell ref="A41:A42"/>
    <mergeCell ref="B41:B42"/>
    <mergeCell ref="C41:I41"/>
    <mergeCell ref="A56:B56"/>
    <mergeCell ref="A118:B118"/>
    <mergeCell ref="A106:I106"/>
    <mergeCell ref="A107:I107"/>
    <mergeCell ref="A108:I108"/>
    <mergeCell ref="A109:I109"/>
    <mergeCell ref="A61:I61"/>
    <mergeCell ref="A64:I64"/>
    <mergeCell ref="C99:I99"/>
    <mergeCell ref="C113:I113"/>
    <mergeCell ref="D81:F81"/>
    <mergeCell ref="G81:I81"/>
    <mergeCell ref="A62:I62"/>
    <mergeCell ref="A63:I63"/>
    <mergeCell ref="A90:C90"/>
    <mergeCell ref="A65:B66"/>
    <mergeCell ref="C98:I98"/>
    <mergeCell ref="A72:I72"/>
    <mergeCell ref="A77:I77"/>
    <mergeCell ref="A93:I93"/>
    <mergeCell ref="A49:I49"/>
    <mergeCell ref="A54:A55"/>
    <mergeCell ref="B54:B55"/>
    <mergeCell ref="C54:I54"/>
    <mergeCell ref="C55:I55"/>
    <mergeCell ref="A52:B53"/>
    <mergeCell ref="C52:I52"/>
    <mergeCell ref="C53:I53"/>
    <mergeCell ref="A51:I51"/>
    <mergeCell ref="A29:B29"/>
    <mergeCell ref="A30:I30"/>
    <mergeCell ref="A31:I31"/>
    <mergeCell ref="A32:I32"/>
    <mergeCell ref="B67:B68"/>
    <mergeCell ref="C67:I67"/>
    <mergeCell ref="C68:I68"/>
    <mergeCell ref="A33:B33"/>
    <mergeCell ref="C33:I33"/>
    <mergeCell ref="A39:B40"/>
    <mergeCell ref="C39:I39"/>
    <mergeCell ref="A34:B34"/>
    <mergeCell ref="A35:I35"/>
    <mergeCell ref="A46:I46"/>
    <mergeCell ref="C42:I42"/>
    <mergeCell ref="A43:B43"/>
    <mergeCell ref="A44:B44"/>
    <mergeCell ref="A45:C45"/>
    <mergeCell ref="A36:I36"/>
    <mergeCell ref="A37:I37"/>
    <mergeCell ref="A38:I38"/>
    <mergeCell ref="A47:I47"/>
    <mergeCell ref="A48:I48"/>
    <mergeCell ref="A50:I50"/>
    <mergeCell ref="A27:A28"/>
    <mergeCell ref="B27:B28"/>
    <mergeCell ref="C27:I27"/>
    <mergeCell ref="C28:I28"/>
    <mergeCell ref="A23:I23"/>
    <mergeCell ref="A24:I24"/>
    <mergeCell ref="A25:B26"/>
    <mergeCell ref="C25:I25"/>
    <mergeCell ref="C26:I26"/>
    <mergeCell ref="A171:I171"/>
    <mergeCell ref="A143:B143"/>
    <mergeCell ref="A144:B144"/>
    <mergeCell ref="A145:I145"/>
    <mergeCell ref="C157:I157"/>
    <mergeCell ref="A149:B151"/>
    <mergeCell ref="C149:I149"/>
    <mergeCell ref="C150:I150"/>
    <mergeCell ref="A134:I134"/>
    <mergeCell ref="A162:B163"/>
    <mergeCell ref="C162:I162"/>
    <mergeCell ref="C163:I163"/>
    <mergeCell ref="C151:I151"/>
    <mergeCell ref="A146:I146"/>
    <mergeCell ref="A147:I147"/>
    <mergeCell ref="A148:I148"/>
    <mergeCell ref="A153:B153"/>
    <mergeCell ref="A154:I154"/>
    <mergeCell ref="A155:I155"/>
    <mergeCell ref="A158:B158"/>
    <mergeCell ref="A164:A165"/>
    <mergeCell ref="B164:B165"/>
    <mergeCell ref="C165:I165"/>
    <mergeCell ref="A160:I160"/>
    <mergeCell ref="A1:I1"/>
    <mergeCell ref="A3:I3"/>
    <mergeCell ref="A5:I5"/>
    <mergeCell ref="A7:I7"/>
    <mergeCell ref="A16:B16"/>
    <mergeCell ref="A22:I22"/>
    <mergeCell ref="A12:B13"/>
    <mergeCell ref="C12:I12"/>
    <mergeCell ref="C13:I13"/>
    <mergeCell ref="A17:B17"/>
    <mergeCell ref="A18:C18"/>
    <mergeCell ref="A19:I19"/>
    <mergeCell ref="A20:I20"/>
    <mergeCell ref="A21:I21"/>
    <mergeCell ref="A9:C11"/>
    <mergeCell ref="D9:I9"/>
    <mergeCell ref="D10:F10"/>
    <mergeCell ref="G10:I10"/>
    <mergeCell ref="A14:A15"/>
    <mergeCell ref="B14:B15"/>
    <mergeCell ref="C14:I14"/>
    <mergeCell ref="C15:I15"/>
    <mergeCell ref="A161:I161"/>
    <mergeCell ref="A159:I159"/>
    <mergeCell ref="A170:I170"/>
    <mergeCell ref="A166:B166"/>
    <mergeCell ref="C164:I164"/>
    <mergeCell ref="A169:I169"/>
    <mergeCell ref="A167:B167"/>
    <mergeCell ref="A168:C168"/>
    <mergeCell ref="A156:I156"/>
    <mergeCell ref="A157:B157"/>
    <mergeCell ref="A127:B127"/>
    <mergeCell ref="A128:B128"/>
    <mergeCell ref="A129:C129"/>
    <mergeCell ref="C152:I152"/>
    <mergeCell ref="A130:B130"/>
    <mergeCell ref="A131:B131"/>
    <mergeCell ref="C139:I139"/>
    <mergeCell ref="A140:B140"/>
    <mergeCell ref="A141:B141"/>
    <mergeCell ref="A142:C142"/>
    <mergeCell ref="A138:A139"/>
    <mergeCell ref="B138:B139"/>
    <mergeCell ref="C138:I138"/>
    <mergeCell ref="A135:I135"/>
    <mergeCell ref="A136:B137"/>
    <mergeCell ref="C136:I136"/>
    <mergeCell ref="C137:I137"/>
    <mergeCell ref="A132:I132"/>
    <mergeCell ref="A133:I133"/>
    <mergeCell ref="A105:B105"/>
    <mergeCell ref="A96:I96"/>
    <mergeCell ref="A97:B99"/>
    <mergeCell ref="C100:I100"/>
    <mergeCell ref="A101:B101"/>
    <mergeCell ref="A78:I78"/>
    <mergeCell ref="A79:I79"/>
    <mergeCell ref="C85:I85"/>
    <mergeCell ref="C86:I86"/>
    <mergeCell ref="D80:I80"/>
    <mergeCell ref="A102:B102"/>
    <mergeCell ref="A89:B89"/>
    <mergeCell ref="C97:I97"/>
    <mergeCell ref="A92:B92"/>
    <mergeCell ref="A91:B91"/>
    <mergeCell ref="A80:C82"/>
    <mergeCell ref="A83:B85"/>
    <mergeCell ref="C83:I83"/>
    <mergeCell ref="C84:I84"/>
    <mergeCell ref="A87:B88"/>
    <mergeCell ref="A94:I94"/>
    <mergeCell ref="A95:I95"/>
    <mergeCell ref="A103:C103"/>
    <mergeCell ref="A104:B104"/>
    <mergeCell ref="A177:A178"/>
    <mergeCell ref="B177:B178"/>
    <mergeCell ref="C177:I177"/>
    <mergeCell ref="C178:I178"/>
    <mergeCell ref="A172:I172"/>
    <mergeCell ref="A173:I173"/>
    <mergeCell ref="A174:I174"/>
    <mergeCell ref="A175:B176"/>
    <mergeCell ref="C175:I175"/>
    <mergeCell ref="C176:I176"/>
    <mergeCell ref="A187:I187"/>
    <mergeCell ref="A179:B179"/>
    <mergeCell ref="A180:B180"/>
    <mergeCell ref="A181:C181"/>
    <mergeCell ref="A182:I182"/>
    <mergeCell ref="A183:I183"/>
    <mergeCell ref="A184:I184"/>
    <mergeCell ref="A185:I185"/>
    <mergeCell ref="A186:I186"/>
  </mergeCells>
  <phoneticPr fontId="0" type="noConversion"/>
  <pageMargins left="0.24" right="0.19" top="0.17" bottom="0.17" header="0.17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124" workbookViewId="0">
      <selection activeCell="D80" sqref="D80"/>
    </sheetView>
  </sheetViews>
  <sheetFormatPr defaultRowHeight="15" x14ac:dyDescent="0.25"/>
  <cols>
    <col min="1" max="1" width="10.42578125" style="148" customWidth="1"/>
    <col min="2" max="2" width="12.42578125" style="148" customWidth="1"/>
    <col min="3" max="3" width="25.85546875" style="148" customWidth="1"/>
    <col min="4" max="4" width="15.85546875" style="148" customWidth="1"/>
    <col min="5" max="5" width="20.5703125" style="148" customWidth="1"/>
    <col min="6" max="6" width="12.28515625" style="148" customWidth="1"/>
    <col min="7" max="7" width="15" style="148" customWidth="1"/>
    <col min="8" max="8" width="13.85546875" style="148" customWidth="1"/>
    <col min="9" max="9" width="11.140625" style="148" bestFit="1" customWidth="1"/>
    <col min="10" max="16384" width="9.140625" style="148"/>
  </cols>
  <sheetData>
    <row r="1" spans="1:9" ht="16.5" x14ac:dyDescent="0.25">
      <c r="A1" s="365" t="s">
        <v>187</v>
      </c>
      <c r="B1" s="365"/>
      <c r="C1" s="365"/>
      <c r="D1" s="365"/>
      <c r="E1" s="365"/>
      <c r="F1" s="365"/>
      <c r="G1" s="365"/>
      <c r="H1" s="365"/>
      <c r="I1" s="365"/>
    </row>
    <row r="2" spans="1:9" ht="16.5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44.25" customHeight="1" x14ac:dyDescent="0.25">
      <c r="A3" s="367" t="s">
        <v>188</v>
      </c>
      <c r="B3" s="367"/>
      <c r="C3" s="367"/>
      <c r="D3" s="367"/>
      <c r="E3" s="367"/>
      <c r="F3" s="367"/>
      <c r="G3" s="367"/>
      <c r="H3" s="367"/>
      <c r="I3" s="367"/>
    </row>
    <row r="6" spans="1:9" ht="16.5" x14ac:dyDescent="0.25">
      <c r="A6" s="364" t="s">
        <v>47</v>
      </c>
      <c r="B6" s="364"/>
      <c r="C6" s="364"/>
      <c r="D6" s="364"/>
      <c r="E6" s="364"/>
      <c r="F6" s="364"/>
      <c r="G6" s="364"/>
      <c r="H6" s="364"/>
      <c r="I6" s="364"/>
    </row>
    <row r="8" spans="1:9" ht="16.5" x14ac:dyDescent="0.25">
      <c r="A8" s="400" t="s">
        <v>48</v>
      </c>
      <c r="B8" s="400"/>
      <c r="C8" s="400"/>
      <c r="D8" s="400"/>
      <c r="E8" s="400"/>
      <c r="F8" s="400"/>
      <c r="G8" s="400"/>
      <c r="H8" s="400"/>
      <c r="I8" s="400"/>
    </row>
    <row r="9" spans="1:9" ht="17.25" thickBot="1" x14ac:dyDescent="0.3">
      <c r="A9" s="18"/>
      <c r="B9" s="18"/>
      <c r="C9" s="18"/>
      <c r="D9" s="18"/>
      <c r="E9" s="18"/>
      <c r="F9" s="18"/>
      <c r="G9" s="18"/>
      <c r="H9" s="18"/>
      <c r="I9" s="18"/>
    </row>
    <row r="10" spans="1:9" ht="16.5" x14ac:dyDescent="0.25">
      <c r="A10" s="401" t="s">
        <v>49</v>
      </c>
      <c r="B10" s="402"/>
      <c r="C10" s="403"/>
      <c r="D10" s="410" t="s">
        <v>25</v>
      </c>
      <c r="E10" s="410"/>
      <c r="F10" s="410"/>
      <c r="G10" s="410"/>
      <c r="H10" s="410"/>
      <c r="I10" s="410"/>
    </row>
    <row r="11" spans="1:9" ht="16.5" x14ac:dyDescent="0.25">
      <c r="A11" s="404"/>
      <c r="B11" s="405"/>
      <c r="C11" s="406"/>
      <c r="D11" s="313" t="s">
        <v>50</v>
      </c>
      <c r="E11" s="313"/>
      <c r="F11" s="313"/>
      <c r="G11" s="313" t="s">
        <v>51</v>
      </c>
      <c r="H11" s="313"/>
      <c r="I11" s="313"/>
    </row>
    <row r="12" spans="1:9" ht="33.75" thickBot="1" x14ac:dyDescent="0.3">
      <c r="A12" s="407"/>
      <c r="B12" s="408"/>
      <c r="C12" s="409"/>
      <c r="D12" s="19" t="s">
        <v>15</v>
      </c>
      <c r="E12" s="19" t="s">
        <v>16</v>
      </c>
      <c r="F12" s="20" t="s">
        <v>7</v>
      </c>
      <c r="G12" s="19" t="s">
        <v>15</v>
      </c>
      <c r="H12" s="19" t="s">
        <v>16</v>
      </c>
      <c r="I12" s="21" t="s">
        <v>7</v>
      </c>
    </row>
    <row r="13" spans="1:9" ht="16.5" x14ac:dyDescent="0.25">
      <c r="A13" s="317" t="s">
        <v>52</v>
      </c>
      <c r="B13" s="318"/>
      <c r="C13" s="321" t="s">
        <v>22</v>
      </c>
      <c r="D13" s="322"/>
      <c r="E13" s="322"/>
      <c r="F13" s="322"/>
      <c r="G13" s="322"/>
      <c r="H13" s="322"/>
      <c r="I13" s="323"/>
    </row>
    <row r="14" spans="1:9" ht="16.5" x14ac:dyDescent="0.25">
      <c r="A14" s="319"/>
      <c r="B14" s="320"/>
      <c r="C14" s="431" t="s">
        <v>53</v>
      </c>
      <c r="D14" s="432"/>
      <c r="E14" s="432"/>
      <c r="F14" s="432"/>
      <c r="G14" s="432"/>
      <c r="H14" s="432"/>
      <c r="I14" s="433"/>
    </row>
    <row r="15" spans="1:9" ht="16.5" x14ac:dyDescent="0.25">
      <c r="A15" s="327" t="s">
        <v>54</v>
      </c>
      <c r="B15" s="368" t="s">
        <v>55</v>
      </c>
      <c r="C15" s="22" t="s">
        <v>56</v>
      </c>
      <c r="D15" s="23"/>
      <c r="E15" s="23"/>
      <c r="F15" s="24"/>
      <c r="G15" s="24"/>
      <c r="H15" s="24"/>
      <c r="I15" s="25"/>
    </row>
    <row r="16" spans="1:9" ht="37.5" customHeight="1" x14ac:dyDescent="0.25">
      <c r="A16" s="327"/>
      <c r="B16" s="368"/>
      <c r="C16" s="369" t="s">
        <v>192</v>
      </c>
      <c r="D16" s="370"/>
      <c r="E16" s="370"/>
      <c r="F16" s="370"/>
      <c r="G16" s="370"/>
      <c r="H16" s="370"/>
      <c r="I16" s="371"/>
    </row>
    <row r="17" spans="1:9" ht="39" customHeight="1" thickBot="1" x14ac:dyDescent="0.3">
      <c r="A17" s="391" t="s">
        <v>57</v>
      </c>
      <c r="B17" s="392"/>
      <c r="C17" s="26"/>
      <c r="D17" s="27" t="s">
        <v>58</v>
      </c>
      <c r="E17" s="27" t="s">
        <v>58</v>
      </c>
      <c r="F17" s="27" t="s">
        <v>58</v>
      </c>
      <c r="G17" s="28" t="e">
        <f>SUM(#REF!)</f>
        <v>#REF!</v>
      </c>
      <c r="H17" s="28" t="e">
        <f>SUM(#REF!)</f>
        <v>#REF!</v>
      </c>
      <c r="I17" s="28" t="e">
        <f>SUM(#REF!)</f>
        <v>#REF!</v>
      </c>
    </row>
    <row r="18" spans="1:9" ht="16.5" x14ac:dyDescent="0.25">
      <c r="A18" s="393" t="s">
        <v>59</v>
      </c>
      <c r="B18" s="394"/>
      <c r="C18" s="394"/>
      <c r="D18" s="394"/>
      <c r="E18" s="394"/>
      <c r="F18" s="394"/>
      <c r="G18" s="394"/>
      <c r="H18" s="395"/>
      <c r="I18" s="396"/>
    </row>
    <row r="19" spans="1:9" ht="17.25" thickBot="1" x14ac:dyDescent="0.3">
      <c r="A19" s="397" t="s">
        <v>295</v>
      </c>
      <c r="B19" s="398"/>
      <c r="C19" s="398"/>
      <c r="D19" s="398"/>
      <c r="E19" s="398"/>
      <c r="F19" s="398"/>
      <c r="G19" s="398"/>
      <c r="H19" s="398"/>
      <c r="I19" s="399"/>
    </row>
    <row r="20" spans="1:9" ht="17.25" thickBot="1" x14ac:dyDescent="0.3">
      <c r="A20" s="381" t="s">
        <v>60</v>
      </c>
      <c r="B20" s="382"/>
      <c r="C20" s="382"/>
      <c r="D20" s="382"/>
      <c r="E20" s="382"/>
      <c r="F20" s="382"/>
      <c r="G20" s="382"/>
      <c r="H20" s="382"/>
      <c r="I20" s="383"/>
    </row>
    <row r="21" spans="1:9" ht="96.75" customHeight="1" thickBot="1" x14ac:dyDescent="0.3">
      <c r="A21" s="384" t="s">
        <v>61</v>
      </c>
      <c r="B21" s="385"/>
      <c r="C21" s="386" t="s">
        <v>62</v>
      </c>
      <c r="D21" s="387"/>
      <c r="E21" s="387"/>
      <c r="F21" s="387"/>
      <c r="G21" s="387"/>
      <c r="H21" s="387"/>
      <c r="I21" s="388"/>
    </row>
    <row r="22" spans="1:9" ht="79.5" customHeight="1" thickBot="1" x14ac:dyDescent="0.3">
      <c r="A22" s="389" t="s">
        <v>63</v>
      </c>
      <c r="B22" s="390"/>
      <c r="C22" s="29"/>
      <c r="D22" s="29"/>
      <c r="E22" s="29"/>
      <c r="F22" s="29"/>
      <c r="G22" s="29"/>
      <c r="H22" s="29"/>
      <c r="I22" s="30"/>
    </row>
    <row r="23" spans="1:9" ht="16.5" x14ac:dyDescent="0.25">
      <c r="A23" s="376" t="s">
        <v>64</v>
      </c>
      <c r="B23" s="377"/>
      <c r="C23" s="377"/>
      <c r="D23" s="377"/>
      <c r="E23" s="377"/>
      <c r="F23" s="377"/>
      <c r="G23" s="378"/>
      <c r="H23" s="378"/>
      <c r="I23" s="379"/>
    </row>
    <row r="24" spans="1:9" ht="22.5" customHeight="1" thickBot="1" x14ac:dyDescent="0.3">
      <c r="A24" s="344" t="s">
        <v>191</v>
      </c>
      <c r="B24" s="345"/>
      <c r="C24" s="345"/>
      <c r="D24" s="345"/>
      <c r="E24" s="345"/>
      <c r="F24" s="345"/>
      <c r="G24" s="346"/>
      <c r="H24" s="346"/>
      <c r="I24" s="347"/>
    </row>
    <row r="25" spans="1:9" ht="15.75" thickBot="1" x14ac:dyDescent="0.3"/>
    <row r="26" spans="1:9" ht="16.5" x14ac:dyDescent="0.25">
      <c r="A26" s="746" t="s">
        <v>189</v>
      </c>
      <c r="B26" s="747"/>
      <c r="C26" s="747"/>
      <c r="D26" s="747"/>
      <c r="E26" s="747"/>
      <c r="F26" s="747"/>
      <c r="G26" s="747"/>
      <c r="H26" s="747"/>
      <c r="I26" s="748"/>
    </row>
    <row r="27" spans="1:9" ht="17.25" thickBot="1" x14ac:dyDescent="0.3">
      <c r="A27" s="749" t="s">
        <v>71</v>
      </c>
      <c r="B27" s="750"/>
      <c r="C27" s="750"/>
      <c r="D27" s="689"/>
      <c r="E27" s="689"/>
      <c r="F27" s="689"/>
      <c r="G27" s="689"/>
      <c r="H27" s="689"/>
      <c r="I27" s="751"/>
    </row>
    <row r="28" spans="1:9" ht="33" customHeight="1" x14ac:dyDescent="0.25">
      <c r="A28" s="674" t="s">
        <v>49</v>
      </c>
      <c r="B28" s="675"/>
      <c r="C28" s="675"/>
      <c r="D28" s="410" t="s">
        <v>25</v>
      </c>
      <c r="E28" s="410"/>
      <c r="F28" s="410"/>
      <c r="G28" s="410"/>
      <c r="H28" s="410"/>
      <c r="I28" s="410"/>
    </row>
    <row r="29" spans="1:9" ht="17.25" thickBot="1" x14ac:dyDescent="0.3">
      <c r="A29" s="676"/>
      <c r="B29" s="677"/>
      <c r="C29" s="677"/>
      <c r="D29" s="500" t="s">
        <v>116</v>
      </c>
      <c r="E29" s="500"/>
      <c r="F29" s="500"/>
      <c r="G29" s="752" t="s">
        <v>117</v>
      </c>
      <c r="H29" s="752"/>
      <c r="I29" s="753"/>
    </row>
    <row r="30" spans="1:9" ht="33.75" thickBot="1" x14ac:dyDescent="0.3">
      <c r="A30" s="678"/>
      <c r="B30" s="679"/>
      <c r="C30" s="680"/>
      <c r="D30" s="19" t="s">
        <v>15</v>
      </c>
      <c r="E30" s="19" t="s">
        <v>16</v>
      </c>
      <c r="F30" s="19" t="s">
        <v>7</v>
      </c>
      <c r="G30" s="19" t="s">
        <v>15</v>
      </c>
      <c r="H30" s="19" t="s">
        <v>16</v>
      </c>
      <c r="I30" s="19" t="s">
        <v>7</v>
      </c>
    </row>
    <row r="31" spans="1:9" ht="16.5" customHeight="1" x14ac:dyDescent="0.25">
      <c r="A31" s="653" t="s">
        <v>52</v>
      </c>
      <c r="B31" s="654"/>
      <c r="C31" s="671" t="s">
        <v>22</v>
      </c>
      <c r="D31" s="672"/>
      <c r="E31" s="672"/>
      <c r="F31" s="672"/>
      <c r="G31" s="672"/>
      <c r="H31" s="672"/>
      <c r="I31" s="673"/>
    </row>
    <row r="32" spans="1:9" ht="16.5" x14ac:dyDescent="0.25">
      <c r="A32" s="655"/>
      <c r="B32" s="656"/>
      <c r="C32" s="681" t="s">
        <v>118</v>
      </c>
      <c r="D32" s="665"/>
      <c r="E32" s="665"/>
      <c r="F32" s="682"/>
      <c r="G32" s="682"/>
      <c r="H32" s="682"/>
      <c r="I32" s="666"/>
    </row>
    <row r="33" spans="1:9" ht="17.25" thickBot="1" x14ac:dyDescent="0.3">
      <c r="A33" s="657"/>
      <c r="B33" s="658"/>
      <c r="C33" s="667" t="s">
        <v>73</v>
      </c>
      <c r="D33" s="668"/>
      <c r="E33" s="668"/>
      <c r="F33" s="669"/>
      <c r="G33" s="669"/>
      <c r="H33" s="669"/>
      <c r="I33" s="670"/>
    </row>
    <row r="34" spans="1:9" ht="17.25" thickBot="1" x14ac:dyDescent="0.3">
      <c r="A34" s="109" t="s">
        <v>87</v>
      </c>
      <c r="B34" s="46" t="s">
        <v>75</v>
      </c>
      <c r="C34" s="659" t="s">
        <v>119</v>
      </c>
      <c r="D34" s="660"/>
      <c r="E34" s="660"/>
      <c r="F34" s="660"/>
      <c r="G34" s="660"/>
      <c r="H34" s="660"/>
      <c r="I34" s="661"/>
    </row>
    <row r="35" spans="1:9" ht="50.25" thickBot="1" x14ac:dyDescent="0.3">
      <c r="A35" s="650" t="s">
        <v>76</v>
      </c>
      <c r="B35" s="651"/>
      <c r="C35" s="144" t="s">
        <v>120</v>
      </c>
      <c r="D35" s="46">
        <v>0</v>
      </c>
      <c r="E35" s="46">
        <v>4</v>
      </c>
      <c r="F35" s="46">
        <v>6</v>
      </c>
      <c r="G35" s="46"/>
      <c r="H35" s="46"/>
      <c r="I35" s="46"/>
    </row>
    <row r="36" spans="1:9" ht="17.25" thickBot="1" x14ac:dyDescent="0.3">
      <c r="A36" s="650" t="s">
        <v>79</v>
      </c>
      <c r="B36" s="651"/>
      <c r="C36" s="144"/>
      <c r="D36" s="144"/>
      <c r="E36" s="144"/>
      <c r="F36" s="46"/>
      <c r="G36" s="46"/>
      <c r="H36" s="46"/>
      <c r="I36" s="46"/>
    </row>
    <row r="37" spans="1:9" ht="59.25" customHeight="1" thickBot="1" x14ac:dyDescent="0.3">
      <c r="A37" s="650" t="s">
        <v>80</v>
      </c>
      <c r="B37" s="652"/>
      <c r="C37" s="651"/>
      <c r="D37" s="144"/>
      <c r="E37" s="144"/>
      <c r="F37" s="46"/>
      <c r="G37" s="110" t="e">
        <f>SUM(#REF!)</f>
        <v>#REF!</v>
      </c>
      <c r="H37" s="110" t="e">
        <f>SUM(#REF!)</f>
        <v>#REF!</v>
      </c>
      <c r="I37" s="110" t="e">
        <f>SUM(#REF!)</f>
        <v>#REF!</v>
      </c>
    </row>
    <row r="38" spans="1:9" ht="42" customHeight="1" thickBot="1" x14ac:dyDescent="0.3">
      <c r="A38" s="650" t="s">
        <v>81</v>
      </c>
      <c r="B38" s="651"/>
      <c r="C38" s="111" t="e">
        <f>I37</f>
        <v>#REF!</v>
      </c>
      <c r="D38" s="111"/>
      <c r="E38" s="111"/>
      <c r="F38" s="46"/>
      <c r="G38" s="46"/>
      <c r="H38" s="46"/>
      <c r="I38" s="46"/>
    </row>
    <row r="39" spans="1:9" ht="138.75" customHeight="1" thickBot="1" x14ac:dyDescent="0.3">
      <c r="A39" s="650" t="s">
        <v>82</v>
      </c>
      <c r="B39" s="651"/>
      <c r="C39" s="144"/>
      <c r="D39" s="144"/>
      <c r="E39" s="144"/>
      <c r="F39" s="46"/>
      <c r="G39" s="46"/>
      <c r="H39" s="46"/>
      <c r="I39" s="46"/>
    </row>
    <row r="40" spans="1:9" ht="17.25" thickBot="1" x14ac:dyDescent="0.3">
      <c r="A40" s="683" t="s">
        <v>64</v>
      </c>
      <c r="B40" s="684"/>
      <c r="C40" s="684"/>
      <c r="D40" s="684"/>
      <c r="E40" s="684"/>
      <c r="F40" s="684"/>
      <c r="G40" s="684"/>
      <c r="H40" s="684"/>
      <c r="I40" s="685"/>
    </row>
    <row r="41" spans="1:9" ht="17.25" thickBot="1" x14ac:dyDescent="0.3">
      <c r="A41" s="650" t="s">
        <v>190</v>
      </c>
      <c r="B41" s="652"/>
      <c r="C41" s="652"/>
      <c r="D41" s="652"/>
      <c r="E41" s="652"/>
      <c r="F41" s="652"/>
      <c r="G41" s="652"/>
      <c r="H41" s="652"/>
      <c r="I41" s="651"/>
    </row>
    <row r="42" spans="1:9" ht="17.25" thickBot="1" x14ac:dyDescent="0.3">
      <c r="A42" s="683" t="s">
        <v>65</v>
      </c>
      <c r="B42" s="684"/>
      <c r="C42" s="684"/>
      <c r="D42" s="684"/>
      <c r="E42" s="684"/>
      <c r="F42" s="684"/>
      <c r="G42" s="684"/>
      <c r="H42" s="684"/>
      <c r="I42" s="685"/>
    </row>
    <row r="43" spans="1:9" ht="17.25" thickBot="1" x14ac:dyDescent="0.3">
      <c r="A43" s="650" t="s">
        <v>83</v>
      </c>
      <c r="B43" s="652"/>
      <c r="C43" s="652"/>
      <c r="D43" s="652"/>
      <c r="E43" s="652"/>
      <c r="F43" s="652"/>
      <c r="G43" s="652"/>
      <c r="H43" s="652"/>
      <c r="I43" s="651"/>
    </row>
    <row r="44" spans="1:9" ht="16.5" x14ac:dyDescent="0.25">
      <c r="A44" s="674" t="s">
        <v>49</v>
      </c>
      <c r="B44" s="675"/>
      <c r="C44" s="675"/>
      <c r="D44" s="410" t="s">
        <v>25</v>
      </c>
      <c r="E44" s="410"/>
      <c r="F44" s="410"/>
      <c r="G44" s="410"/>
      <c r="H44" s="410"/>
      <c r="I44" s="410"/>
    </row>
    <row r="45" spans="1:9" ht="16.5" x14ac:dyDescent="0.25">
      <c r="A45" s="676"/>
      <c r="B45" s="677"/>
      <c r="C45" s="677"/>
      <c r="D45" s="500" t="s">
        <v>116</v>
      </c>
      <c r="E45" s="500"/>
      <c r="F45" s="500"/>
      <c r="G45" s="500" t="s">
        <v>117</v>
      </c>
      <c r="H45" s="500"/>
      <c r="I45" s="500"/>
    </row>
    <row r="46" spans="1:9" ht="33.75" thickBot="1" x14ac:dyDescent="0.3">
      <c r="A46" s="678"/>
      <c r="B46" s="679"/>
      <c r="C46" s="680"/>
      <c r="D46" s="19" t="s">
        <v>15</v>
      </c>
      <c r="E46" s="19" t="s">
        <v>16</v>
      </c>
      <c r="F46" s="19" t="s">
        <v>7</v>
      </c>
      <c r="G46" s="19" t="s">
        <v>15</v>
      </c>
      <c r="H46" s="19" t="s">
        <v>16</v>
      </c>
      <c r="I46" s="19" t="s">
        <v>7</v>
      </c>
    </row>
    <row r="47" spans="1:9" ht="16.5" x14ac:dyDescent="0.25">
      <c r="A47" s="653" t="s">
        <v>52</v>
      </c>
      <c r="B47" s="654"/>
      <c r="C47" s="671" t="s">
        <v>22</v>
      </c>
      <c r="D47" s="672"/>
      <c r="E47" s="672"/>
      <c r="F47" s="672"/>
      <c r="G47" s="672"/>
      <c r="H47" s="672"/>
      <c r="I47" s="673"/>
    </row>
    <row r="48" spans="1:9" ht="16.5" x14ac:dyDescent="0.25">
      <c r="A48" s="655"/>
      <c r="B48" s="656"/>
      <c r="C48" s="681" t="s">
        <v>72</v>
      </c>
      <c r="D48" s="665"/>
      <c r="E48" s="665"/>
      <c r="F48" s="682"/>
      <c r="G48" s="682"/>
      <c r="H48" s="682"/>
      <c r="I48" s="666"/>
    </row>
    <row r="49" spans="1:9" ht="17.25" thickBot="1" x14ac:dyDescent="0.3">
      <c r="A49" s="657"/>
      <c r="B49" s="658"/>
      <c r="C49" s="667" t="s">
        <v>73</v>
      </c>
      <c r="D49" s="668"/>
      <c r="E49" s="668"/>
      <c r="F49" s="669"/>
      <c r="G49" s="669"/>
      <c r="H49" s="669"/>
      <c r="I49" s="670"/>
    </row>
    <row r="50" spans="1:9" ht="17.25" thickBot="1" x14ac:dyDescent="0.3">
      <c r="A50" s="109" t="s">
        <v>74</v>
      </c>
      <c r="B50" s="46" t="s">
        <v>75</v>
      </c>
      <c r="C50" s="659" t="s">
        <v>194</v>
      </c>
      <c r="D50" s="660"/>
      <c r="E50" s="660"/>
      <c r="F50" s="660"/>
      <c r="G50" s="660"/>
      <c r="H50" s="660"/>
      <c r="I50" s="661"/>
    </row>
    <row r="51" spans="1:9" ht="66.75" thickBot="1" x14ac:dyDescent="0.3">
      <c r="A51" s="662" t="s">
        <v>76</v>
      </c>
      <c r="B51" s="664"/>
      <c r="C51" s="144" t="s">
        <v>77</v>
      </c>
      <c r="D51" s="46">
        <v>0</v>
      </c>
      <c r="E51" s="46">
        <v>35</v>
      </c>
      <c r="F51" s="46">
        <v>35</v>
      </c>
      <c r="G51" s="46"/>
      <c r="H51" s="46"/>
      <c r="I51" s="46"/>
    </row>
    <row r="52" spans="1:9" ht="50.25" thickBot="1" x14ac:dyDescent="0.3">
      <c r="A52" s="659"/>
      <c r="B52" s="661"/>
      <c r="C52" s="144" t="s">
        <v>78</v>
      </c>
      <c r="D52" s="46">
        <v>0</v>
      </c>
      <c r="E52" s="46">
        <v>13500</v>
      </c>
      <c r="F52" s="46">
        <v>13500</v>
      </c>
      <c r="G52" s="46"/>
      <c r="H52" s="46"/>
      <c r="I52" s="46"/>
    </row>
    <row r="53" spans="1:9" ht="17.25" thickBot="1" x14ac:dyDescent="0.3">
      <c r="A53" s="650" t="s">
        <v>79</v>
      </c>
      <c r="B53" s="651"/>
      <c r="C53" s="144"/>
      <c r="D53" s="144"/>
      <c r="E53" s="144"/>
      <c r="F53" s="46"/>
      <c r="G53" s="46"/>
      <c r="H53" s="46"/>
      <c r="I53" s="46"/>
    </row>
    <row r="54" spans="1:9" ht="54" customHeight="1" thickBot="1" x14ac:dyDescent="0.3">
      <c r="A54" s="650" t="s">
        <v>80</v>
      </c>
      <c r="B54" s="652"/>
      <c r="C54" s="651"/>
      <c r="D54" s="144"/>
      <c r="E54" s="144"/>
      <c r="F54" s="46"/>
      <c r="G54" s="147" t="e">
        <f>SUM(#REF!)</f>
        <v>#REF!</v>
      </c>
      <c r="H54" s="147" t="e">
        <f>SUM(#REF!)</f>
        <v>#REF!</v>
      </c>
      <c r="I54" s="147" t="e">
        <f>SUM(#REF!)</f>
        <v>#REF!</v>
      </c>
    </row>
    <row r="55" spans="1:9" ht="32.25" customHeight="1" thickBot="1" x14ac:dyDescent="0.3">
      <c r="A55" s="650" t="s">
        <v>81</v>
      </c>
      <c r="B55" s="651"/>
      <c r="C55" s="111" t="e">
        <f>I54</f>
        <v>#REF!</v>
      </c>
      <c r="D55" s="152"/>
      <c r="E55" s="152"/>
      <c r="F55" s="46"/>
      <c r="G55" s="46"/>
      <c r="H55" s="46"/>
      <c r="I55" s="46"/>
    </row>
    <row r="56" spans="1:9" ht="121.5" customHeight="1" thickBot="1" x14ac:dyDescent="0.3">
      <c r="A56" s="650" t="s">
        <v>82</v>
      </c>
      <c r="B56" s="651"/>
      <c r="C56" s="144"/>
      <c r="D56" s="144"/>
      <c r="E56" s="144"/>
      <c r="F56" s="46"/>
      <c r="G56" s="46"/>
      <c r="H56" s="46"/>
      <c r="I56" s="46"/>
    </row>
    <row r="57" spans="1:9" ht="17.25" thickBot="1" x14ac:dyDescent="0.3">
      <c r="A57" s="683" t="s">
        <v>64</v>
      </c>
      <c r="B57" s="684"/>
      <c r="C57" s="684"/>
      <c r="D57" s="684"/>
      <c r="E57" s="684"/>
      <c r="F57" s="684"/>
      <c r="G57" s="684"/>
      <c r="H57" s="684"/>
      <c r="I57" s="685"/>
    </row>
    <row r="58" spans="1:9" ht="17.25" thickBot="1" x14ac:dyDescent="0.3">
      <c r="A58" s="650" t="s">
        <v>190</v>
      </c>
      <c r="B58" s="652"/>
      <c r="C58" s="652"/>
      <c r="D58" s="652"/>
      <c r="E58" s="652"/>
      <c r="F58" s="652"/>
      <c r="G58" s="652"/>
      <c r="H58" s="652"/>
      <c r="I58" s="651"/>
    </row>
    <row r="59" spans="1:9" ht="17.25" thickBot="1" x14ac:dyDescent="0.3">
      <c r="A59" s="683" t="s">
        <v>65</v>
      </c>
      <c r="B59" s="684"/>
      <c r="C59" s="684"/>
      <c r="D59" s="684"/>
      <c r="E59" s="684"/>
      <c r="F59" s="684"/>
      <c r="G59" s="684"/>
      <c r="H59" s="684"/>
      <c r="I59" s="685"/>
    </row>
    <row r="60" spans="1:9" ht="17.25" thickBot="1" x14ac:dyDescent="0.3">
      <c r="A60" s="650" t="s">
        <v>83</v>
      </c>
      <c r="B60" s="652"/>
      <c r="C60" s="652"/>
      <c r="D60" s="652"/>
      <c r="E60" s="652"/>
      <c r="F60" s="652"/>
      <c r="G60" s="652"/>
      <c r="H60" s="652"/>
      <c r="I60" s="651"/>
    </row>
    <row r="61" spans="1:9" ht="16.5" x14ac:dyDescent="0.25">
      <c r="A61" s="317" t="s">
        <v>52</v>
      </c>
      <c r="B61" s="318"/>
      <c r="C61" s="321" t="s">
        <v>22</v>
      </c>
      <c r="D61" s="322"/>
      <c r="E61" s="322"/>
      <c r="F61" s="322"/>
      <c r="G61" s="322"/>
      <c r="H61" s="322"/>
      <c r="I61" s="323"/>
    </row>
    <row r="62" spans="1:9" ht="16.5" customHeight="1" x14ac:dyDescent="0.25">
      <c r="A62" s="319"/>
      <c r="B62" s="320"/>
      <c r="C62" s="451" t="s">
        <v>123</v>
      </c>
      <c r="D62" s="452"/>
      <c r="E62" s="452"/>
      <c r="F62" s="452"/>
      <c r="G62" s="452"/>
      <c r="H62" s="452"/>
      <c r="I62" s="453"/>
    </row>
    <row r="63" spans="1:9" ht="16.5" x14ac:dyDescent="0.25">
      <c r="A63" s="327" t="s">
        <v>110</v>
      </c>
      <c r="B63" s="368" t="s">
        <v>75</v>
      </c>
      <c r="C63" s="451" t="s">
        <v>56</v>
      </c>
      <c r="D63" s="452"/>
      <c r="E63" s="452"/>
      <c r="F63" s="452"/>
      <c r="G63" s="452"/>
      <c r="H63" s="452"/>
      <c r="I63" s="453"/>
    </row>
    <row r="64" spans="1:9" ht="17.25" thickBot="1" x14ac:dyDescent="0.3">
      <c r="A64" s="427"/>
      <c r="B64" s="426"/>
      <c r="C64" s="454" t="s">
        <v>124</v>
      </c>
      <c r="D64" s="455"/>
      <c r="E64" s="455"/>
      <c r="F64" s="455"/>
      <c r="G64" s="455"/>
      <c r="H64" s="455"/>
      <c r="I64" s="456"/>
    </row>
    <row r="65" spans="1:9" ht="33" x14ac:dyDescent="0.25">
      <c r="A65" s="348" t="s">
        <v>76</v>
      </c>
      <c r="B65" s="349"/>
      <c r="C65" s="47" t="s">
        <v>125</v>
      </c>
      <c r="D65" s="78">
        <v>3</v>
      </c>
      <c r="E65" s="78">
        <v>3</v>
      </c>
      <c r="F65" s="78">
        <v>3</v>
      </c>
      <c r="G65" s="79"/>
      <c r="H65" s="79"/>
      <c r="I65" s="50"/>
    </row>
    <row r="66" spans="1:9" ht="17.25" thickBot="1" x14ac:dyDescent="0.3">
      <c r="A66" s="350" t="s">
        <v>79</v>
      </c>
      <c r="B66" s="351"/>
      <c r="C66" s="51"/>
      <c r="D66" s="51"/>
      <c r="E66" s="51"/>
      <c r="F66" s="52"/>
      <c r="G66" s="53"/>
      <c r="H66" s="53"/>
      <c r="I66" s="54"/>
    </row>
    <row r="67" spans="1:9" ht="60.75" customHeight="1" thickBot="1" x14ac:dyDescent="0.3">
      <c r="A67" s="352" t="s">
        <v>91</v>
      </c>
      <c r="B67" s="353"/>
      <c r="C67" s="353"/>
      <c r="D67" s="55"/>
      <c r="E67" s="55"/>
      <c r="F67" s="56"/>
      <c r="G67" s="80" t="e">
        <f>SUM(#REF!)</f>
        <v>#REF!</v>
      </c>
      <c r="H67" s="80" t="e">
        <f>SUM(#REF!)</f>
        <v>#REF!</v>
      </c>
      <c r="I67" s="80" t="e">
        <f>SUM(#REF!)</f>
        <v>#REF!</v>
      </c>
    </row>
    <row r="68" spans="1:9" ht="57.75" customHeight="1" thickBot="1" x14ac:dyDescent="0.3">
      <c r="A68" s="445" t="s">
        <v>92</v>
      </c>
      <c r="B68" s="446"/>
      <c r="C68" s="81" t="e">
        <f>I67</f>
        <v>#REF!</v>
      </c>
      <c r="D68" s="81"/>
      <c r="E68" s="81"/>
      <c r="F68" s="56"/>
      <c r="G68" s="59"/>
      <c r="H68" s="59"/>
      <c r="I68" s="60"/>
    </row>
    <row r="69" spans="1:9" ht="139.5" customHeight="1" thickBot="1" x14ac:dyDescent="0.3">
      <c r="A69" s="445" t="s">
        <v>93</v>
      </c>
      <c r="B69" s="446"/>
      <c r="C69" s="61"/>
      <c r="D69" s="61"/>
      <c r="E69" s="61"/>
      <c r="F69" s="56"/>
      <c r="G69" s="59"/>
      <c r="H69" s="59"/>
      <c r="I69" s="60"/>
    </row>
    <row r="70" spans="1:9" ht="16.5" x14ac:dyDescent="0.25">
      <c r="A70" s="376" t="s">
        <v>64</v>
      </c>
      <c r="B70" s="377"/>
      <c r="C70" s="377"/>
      <c r="D70" s="377"/>
      <c r="E70" s="377"/>
      <c r="F70" s="377"/>
      <c r="G70" s="378"/>
      <c r="H70" s="378"/>
      <c r="I70" s="379"/>
    </row>
    <row r="71" spans="1:9" ht="17.25" thickBot="1" x14ac:dyDescent="0.3">
      <c r="A71" s="344" t="s">
        <v>195</v>
      </c>
      <c r="B71" s="345"/>
      <c r="C71" s="345"/>
      <c r="D71" s="345"/>
      <c r="E71" s="345"/>
      <c r="F71" s="345"/>
      <c r="G71" s="346"/>
      <c r="H71" s="346"/>
      <c r="I71" s="347"/>
    </row>
    <row r="72" spans="1:9" ht="16.5" x14ac:dyDescent="0.25">
      <c r="A72" s="376" t="s">
        <v>65</v>
      </c>
      <c r="B72" s="377"/>
      <c r="C72" s="377"/>
      <c r="D72" s="377"/>
      <c r="E72" s="377"/>
      <c r="F72" s="377"/>
      <c r="G72" s="378"/>
      <c r="H72" s="378"/>
      <c r="I72" s="379"/>
    </row>
    <row r="73" spans="1:9" ht="17.25" thickBot="1" x14ac:dyDescent="0.3">
      <c r="A73" s="344" t="s">
        <v>83</v>
      </c>
      <c r="B73" s="345"/>
      <c r="C73" s="345"/>
      <c r="D73" s="345"/>
      <c r="E73" s="345"/>
      <c r="F73" s="345"/>
      <c r="G73" s="346"/>
      <c r="H73" s="346"/>
      <c r="I73" s="347"/>
    </row>
    <row r="74" spans="1:9" ht="16.5" x14ac:dyDescent="0.25">
      <c r="A74" s="284" t="s">
        <v>52</v>
      </c>
      <c r="B74" s="285"/>
      <c r="C74" s="288" t="s">
        <v>22</v>
      </c>
      <c r="D74" s="289"/>
      <c r="E74" s="289"/>
      <c r="F74" s="289"/>
      <c r="G74" s="289"/>
      <c r="H74" s="289"/>
      <c r="I74" s="290"/>
    </row>
    <row r="75" spans="1:9" ht="16.5" x14ac:dyDescent="0.25">
      <c r="A75" s="286"/>
      <c r="B75" s="287"/>
      <c r="C75" s="291" t="s">
        <v>159</v>
      </c>
      <c r="D75" s="292"/>
      <c r="E75" s="292"/>
      <c r="F75" s="292"/>
      <c r="G75" s="292"/>
      <c r="H75" s="292"/>
      <c r="I75" s="293"/>
    </row>
    <row r="76" spans="1:9" ht="16.5" x14ac:dyDescent="0.25">
      <c r="A76" s="294" t="s">
        <v>136</v>
      </c>
      <c r="B76" s="296" t="s">
        <v>75</v>
      </c>
      <c r="C76" s="314" t="s">
        <v>56</v>
      </c>
      <c r="D76" s="315"/>
      <c r="E76" s="315"/>
      <c r="F76" s="315"/>
      <c r="G76" s="315"/>
      <c r="H76" s="315"/>
      <c r="I76" s="316"/>
    </row>
    <row r="77" spans="1:9" ht="17.25" thickBot="1" x14ac:dyDescent="0.3">
      <c r="A77" s="295"/>
      <c r="B77" s="297"/>
      <c r="C77" s="298" t="s">
        <v>193</v>
      </c>
      <c r="D77" s="299"/>
      <c r="E77" s="299"/>
      <c r="F77" s="299"/>
      <c r="G77" s="299"/>
      <c r="H77" s="299"/>
      <c r="I77" s="300"/>
    </row>
    <row r="78" spans="1:9" ht="41.25" customHeight="1" x14ac:dyDescent="0.25">
      <c r="A78" s="311" t="s">
        <v>76</v>
      </c>
      <c r="B78" s="312"/>
      <c r="C78" s="96" t="s">
        <v>125</v>
      </c>
      <c r="D78" s="97">
        <v>0</v>
      </c>
      <c r="E78" s="97">
        <v>2</v>
      </c>
      <c r="F78" s="97">
        <v>2</v>
      </c>
      <c r="G78" s="98"/>
      <c r="H78" s="98"/>
      <c r="I78" s="99"/>
    </row>
    <row r="79" spans="1:9" ht="17.25" thickBot="1" x14ac:dyDescent="0.3">
      <c r="A79" s="309" t="s">
        <v>79</v>
      </c>
      <c r="B79" s="310"/>
      <c r="C79" s="100"/>
      <c r="D79" s="100"/>
      <c r="E79" s="100"/>
      <c r="F79" s="37"/>
      <c r="G79" s="101"/>
      <c r="H79" s="101"/>
      <c r="I79" s="38"/>
    </row>
    <row r="80" spans="1:9" ht="55.5" customHeight="1" thickBot="1" x14ac:dyDescent="0.3">
      <c r="A80" s="301" t="s">
        <v>91</v>
      </c>
      <c r="B80" s="302"/>
      <c r="C80" s="302"/>
      <c r="D80" s="142"/>
      <c r="E80" s="142"/>
      <c r="F80" s="69"/>
      <c r="G80" s="102" t="e">
        <f>SUM(#REF!)</f>
        <v>#REF!</v>
      </c>
      <c r="H80" s="102" t="e">
        <f>SUM(#REF!)</f>
        <v>#REF!</v>
      </c>
      <c r="I80" s="102" t="e">
        <f>SUM(#REF!)</f>
        <v>#REF!</v>
      </c>
    </row>
    <row r="81" spans="1:9" ht="61.5" customHeight="1" thickBot="1" x14ac:dyDescent="0.3">
      <c r="A81" s="303" t="s">
        <v>92</v>
      </c>
      <c r="B81" s="304"/>
      <c r="C81" s="103" t="e">
        <f>I80</f>
        <v>#REF!</v>
      </c>
      <c r="D81" s="103"/>
      <c r="E81" s="103"/>
      <c r="F81" s="69"/>
      <c r="G81" s="72"/>
      <c r="H81" s="72"/>
      <c r="I81" s="68"/>
    </row>
    <row r="82" spans="1:9" ht="131.25" customHeight="1" thickBot="1" x14ac:dyDescent="0.3">
      <c r="A82" s="303" t="s">
        <v>93</v>
      </c>
      <c r="B82" s="304"/>
      <c r="C82" s="136"/>
      <c r="D82" s="136"/>
      <c r="E82" s="136"/>
      <c r="F82" s="69"/>
      <c r="G82" s="72"/>
      <c r="H82" s="72"/>
      <c r="I82" s="68"/>
    </row>
    <row r="83" spans="1:9" ht="16.5" x14ac:dyDescent="0.25">
      <c r="A83" s="305" t="s">
        <v>64</v>
      </c>
      <c r="B83" s="306"/>
      <c r="C83" s="306"/>
      <c r="D83" s="306"/>
      <c r="E83" s="306"/>
      <c r="F83" s="306"/>
      <c r="G83" s="307"/>
      <c r="H83" s="307"/>
      <c r="I83" s="308"/>
    </row>
    <row r="84" spans="1:9" ht="23.25" customHeight="1" thickBot="1" x14ac:dyDescent="0.3">
      <c r="A84" s="280" t="s">
        <v>196</v>
      </c>
      <c r="B84" s="281"/>
      <c r="C84" s="281"/>
      <c r="D84" s="281"/>
      <c r="E84" s="281"/>
      <c r="F84" s="281"/>
      <c r="G84" s="282"/>
      <c r="H84" s="282"/>
      <c r="I84" s="283"/>
    </row>
    <row r="85" spans="1:9" ht="16.5" x14ac:dyDescent="0.25">
      <c r="A85" s="305" t="s">
        <v>65</v>
      </c>
      <c r="B85" s="306"/>
      <c r="C85" s="306"/>
      <c r="D85" s="306"/>
      <c r="E85" s="306"/>
      <c r="F85" s="306"/>
      <c r="G85" s="307"/>
      <c r="H85" s="307"/>
      <c r="I85" s="308"/>
    </row>
    <row r="86" spans="1:9" ht="24.75" customHeight="1" thickBot="1" x14ac:dyDescent="0.3">
      <c r="A86" s="280" t="s">
        <v>83</v>
      </c>
      <c r="B86" s="281"/>
      <c r="C86" s="281"/>
      <c r="D86" s="281"/>
      <c r="E86" s="281"/>
      <c r="F86" s="281"/>
      <c r="G86" s="282"/>
      <c r="H86" s="282"/>
      <c r="I86" s="283"/>
    </row>
    <row r="87" spans="1:9" s="36" customFormat="1" ht="16.5" x14ac:dyDescent="0.25">
      <c r="A87" s="284" t="s">
        <v>52</v>
      </c>
      <c r="B87" s="285"/>
      <c r="C87" s="314" t="s">
        <v>22</v>
      </c>
      <c r="D87" s="315"/>
      <c r="E87" s="315"/>
      <c r="F87" s="315"/>
      <c r="G87" s="315"/>
      <c r="H87" s="315"/>
      <c r="I87" s="316"/>
    </row>
    <row r="88" spans="1:9" s="36" customFormat="1" ht="16.5" x14ac:dyDescent="0.25">
      <c r="A88" s="286"/>
      <c r="B88" s="287"/>
      <c r="C88" s="646" t="s">
        <v>334</v>
      </c>
      <c r="D88" s="647"/>
      <c r="E88" s="647"/>
      <c r="F88" s="648"/>
      <c r="G88" s="648"/>
      <c r="H88" s="648"/>
      <c r="I88" s="649"/>
    </row>
    <row r="89" spans="1:9" s="36" customFormat="1" ht="16.5" x14ac:dyDescent="0.25">
      <c r="A89" s="294" t="s">
        <v>151</v>
      </c>
      <c r="B89" s="296" t="s">
        <v>96</v>
      </c>
      <c r="C89" s="314" t="s">
        <v>56</v>
      </c>
      <c r="D89" s="315"/>
      <c r="E89" s="315"/>
      <c r="F89" s="315"/>
      <c r="G89" s="315"/>
      <c r="H89" s="315"/>
      <c r="I89" s="316"/>
    </row>
    <row r="90" spans="1:9" s="36" customFormat="1" ht="32.25" customHeight="1" thickBot="1" x14ac:dyDescent="0.3">
      <c r="A90" s="294"/>
      <c r="B90" s="296"/>
      <c r="C90" s="646" t="s">
        <v>296</v>
      </c>
      <c r="D90" s="647"/>
      <c r="E90" s="647"/>
      <c r="F90" s="648"/>
      <c r="G90" s="648"/>
      <c r="H90" s="648"/>
      <c r="I90" s="649"/>
    </row>
    <row r="91" spans="1:9" s="36" customFormat="1" ht="50.25" customHeight="1" thickBot="1" x14ac:dyDescent="0.3">
      <c r="A91" s="303" t="s">
        <v>98</v>
      </c>
      <c r="B91" s="304"/>
      <c r="C91" s="65" t="s">
        <v>297</v>
      </c>
      <c r="D91" s="67">
        <v>16</v>
      </c>
      <c r="E91" s="67"/>
      <c r="F91" s="66"/>
      <c r="G91" s="72"/>
      <c r="H91" s="72"/>
      <c r="I91" s="68"/>
    </row>
    <row r="92" spans="1:9" s="36" customFormat="1" ht="41.25" customHeight="1" thickBot="1" x14ac:dyDescent="0.3">
      <c r="A92" s="303" t="s">
        <v>100</v>
      </c>
      <c r="B92" s="304"/>
      <c r="C92" s="65"/>
      <c r="D92" s="69" t="s">
        <v>58</v>
      </c>
      <c r="E92" s="69" t="s">
        <v>58</v>
      </c>
      <c r="F92" s="69" t="s">
        <v>58</v>
      </c>
      <c r="G92" s="1" t="e">
        <f>#REF!</f>
        <v>#REF!</v>
      </c>
      <c r="H92" s="1" t="e">
        <f>#REF!</f>
        <v>#REF!</v>
      </c>
      <c r="I92" s="1" t="e">
        <f>#REF!</f>
        <v>#REF!</v>
      </c>
    </row>
    <row r="93" spans="1:9" s="36" customFormat="1" ht="17.25" thickBot="1" x14ac:dyDescent="0.3">
      <c r="A93" s="303" t="s">
        <v>101</v>
      </c>
      <c r="B93" s="460"/>
      <c r="C93" s="304"/>
      <c r="D93" s="71"/>
      <c r="E93" s="71"/>
      <c r="F93" s="69"/>
      <c r="G93" s="72"/>
      <c r="H93" s="72"/>
      <c r="I93" s="68"/>
    </row>
    <row r="94" spans="1:9" s="36" customFormat="1" ht="16.5" x14ac:dyDescent="0.25">
      <c r="A94" s="461" t="s">
        <v>102</v>
      </c>
      <c r="B94" s="462"/>
      <c r="C94" s="462"/>
      <c r="D94" s="462"/>
      <c r="E94" s="462"/>
      <c r="F94" s="462"/>
      <c r="G94" s="462"/>
      <c r="H94" s="462"/>
      <c r="I94" s="463"/>
    </row>
    <row r="95" spans="1:9" s="36" customFormat="1" ht="17.25" thickBot="1" x14ac:dyDescent="0.3">
      <c r="A95" s="457" t="s">
        <v>276</v>
      </c>
      <c r="B95" s="458"/>
      <c r="C95" s="458"/>
      <c r="D95" s="458"/>
      <c r="E95" s="458"/>
      <c r="F95" s="458"/>
      <c r="G95" s="458"/>
      <c r="H95" s="458"/>
      <c r="I95" s="459"/>
    </row>
    <row r="96" spans="1:9" s="36" customFormat="1" ht="16.5" x14ac:dyDescent="0.25">
      <c r="A96" s="305" t="s">
        <v>64</v>
      </c>
      <c r="B96" s="306"/>
      <c r="C96" s="306"/>
      <c r="D96" s="306"/>
      <c r="E96" s="306"/>
      <c r="F96" s="306"/>
      <c r="G96" s="307"/>
      <c r="H96" s="307"/>
      <c r="I96" s="308"/>
    </row>
    <row r="97" spans="1:9" s="36" customFormat="1" ht="15" customHeight="1" thickBot="1" x14ac:dyDescent="0.3">
      <c r="A97" s="280" t="s">
        <v>104</v>
      </c>
      <c r="B97" s="281"/>
      <c r="C97" s="281"/>
      <c r="D97" s="281"/>
      <c r="E97" s="281"/>
      <c r="F97" s="281"/>
      <c r="G97" s="282"/>
      <c r="H97" s="282"/>
      <c r="I97" s="283"/>
    </row>
    <row r="98" spans="1:9" s="36" customFormat="1" ht="16.5" x14ac:dyDescent="0.25">
      <c r="A98" s="305" t="s">
        <v>65</v>
      </c>
      <c r="B98" s="306"/>
      <c r="C98" s="306"/>
      <c r="D98" s="306"/>
      <c r="E98" s="306"/>
      <c r="F98" s="306"/>
      <c r="G98" s="307"/>
      <c r="H98" s="307"/>
      <c r="I98" s="308"/>
    </row>
    <row r="99" spans="1:9" s="36" customFormat="1" ht="48.75" customHeight="1" thickBot="1" x14ac:dyDescent="0.3">
      <c r="A99" s="280" t="s">
        <v>105</v>
      </c>
      <c r="B99" s="281"/>
      <c r="C99" s="281"/>
      <c r="D99" s="281"/>
      <c r="E99" s="281"/>
      <c r="F99" s="281"/>
      <c r="G99" s="282"/>
      <c r="H99" s="282"/>
      <c r="I99" s="283"/>
    </row>
    <row r="100" spans="1:9" ht="16.5" x14ac:dyDescent="0.25">
      <c r="A100" s="305" t="s">
        <v>65</v>
      </c>
      <c r="B100" s="306"/>
      <c r="C100" s="306"/>
      <c r="D100" s="306"/>
      <c r="E100" s="306"/>
      <c r="F100" s="306"/>
      <c r="G100" s="307"/>
      <c r="H100" s="307"/>
      <c r="I100" s="308"/>
    </row>
    <row r="101" spans="1:9" ht="17.25" thickBot="1" x14ac:dyDescent="0.3">
      <c r="A101" s="280" t="s">
        <v>83</v>
      </c>
      <c r="B101" s="281"/>
      <c r="C101" s="281"/>
      <c r="D101" s="281"/>
      <c r="E101" s="281"/>
      <c r="F101" s="281"/>
      <c r="G101" s="282"/>
      <c r="H101" s="282"/>
      <c r="I101" s="283"/>
    </row>
    <row r="102" spans="1:9" ht="16.5" x14ac:dyDescent="0.25">
      <c r="A102" s="317" t="s">
        <v>52</v>
      </c>
      <c r="B102" s="318"/>
      <c r="C102" s="321" t="s">
        <v>22</v>
      </c>
      <c r="D102" s="322"/>
      <c r="E102" s="322"/>
      <c r="F102" s="322"/>
      <c r="G102" s="322"/>
      <c r="H102" s="322"/>
      <c r="I102" s="323"/>
    </row>
    <row r="103" spans="1:9" ht="16.5" x14ac:dyDescent="0.25">
      <c r="A103" s="319"/>
      <c r="B103" s="320"/>
      <c r="C103" s="431" t="s">
        <v>338</v>
      </c>
      <c r="D103" s="432"/>
      <c r="E103" s="432"/>
      <c r="F103" s="432"/>
      <c r="G103" s="432"/>
      <c r="H103" s="432"/>
      <c r="I103" s="433"/>
    </row>
    <row r="104" spans="1:9" ht="16.5" x14ac:dyDescent="0.25">
      <c r="A104" s="327" t="s">
        <v>136</v>
      </c>
      <c r="B104" s="368" t="s">
        <v>75</v>
      </c>
      <c r="C104" s="451" t="s">
        <v>56</v>
      </c>
      <c r="D104" s="452"/>
      <c r="E104" s="452"/>
      <c r="F104" s="452"/>
      <c r="G104" s="452"/>
      <c r="H104" s="452"/>
      <c r="I104" s="453"/>
    </row>
    <row r="105" spans="1:9" ht="17.25" thickBot="1" x14ac:dyDescent="0.3">
      <c r="A105" s="427"/>
      <c r="B105" s="426"/>
      <c r="C105" s="454" t="s">
        <v>337</v>
      </c>
      <c r="D105" s="455"/>
      <c r="E105" s="455"/>
      <c r="F105" s="455"/>
      <c r="G105" s="455"/>
      <c r="H105" s="455"/>
      <c r="I105" s="456"/>
    </row>
    <row r="106" spans="1:9" ht="66" x14ac:dyDescent="0.25">
      <c r="A106" s="348" t="s">
        <v>76</v>
      </c>
      <c r="B106" s="349"/>
      <c r="C106" s="47" t="s">
        <v>89</v>
      </c>
      <c r="D106" s="78">
        <v>26</v>
      </c>
      <c r="E106" s="78">
        <v>26</v>
      </c>
      <c r="F106" s="78">
        <v>26</v>
      </c>
      <c r="G106" s="49"/>
      <c r="H106" s="49"/>
      <c r="I106" s="50"/>
    </row>
    <row r="107" spans="1:9" ht="83.25" thickBot="1" x14ac:dyDescent="0.3">
      <c r="A107" s="350" t="s">
        <v>79</v>
      </c>
      <c r="B107" s="351"/>
      <c r="C107" s="51" t="s">
        <v>90</v>
      </c>
      <c r="D107" s="51"/>
      <c r="E107" s="51"/>
      <c r="F107" s="52">
        <v>100</v>
      </c>
      <c r="G107" s="53"/>
      <c r="H107" s="53"/>
      <c r="I107" s="54"/>
    </row>
    <row r="108" spans="1:9" ht="60" customHeight="1" thickBot="1" x14ac:dyDescent="0.3">
      <c r="A108" s="352" t="s">
        <v>91</v>
      </c>
      <c r="B108" s="353"/>
      <c r="C108" s="353"/>
      <c r="D108" s="55"/>
      <c r="E108" s="55"/>
      <c r="F108" s="56"/>
      <c r="G108" s="57" t="e">
        <f>#REF!</f>
        <v>#REF!</v>
      </c>
      <c r="H108" s="57" t="e">
        <f>#REF!</f>
        <v>#REF!</v>
      </c>
      <c r="I108" s="57" t="e">
        <f>#REF!</f>
        <v>#REF!</v>
      </c>
    </row>
    <row r="109" spans="1:9" ht="58.5" customHeight="1" thickBot="1" x14ac:dyDescent="0.3">
      <c r="A109" s="445" t="s">
        <v>92</v>
      </c>
      <c r="B109" s="446"/>
      <c r="C109" s="57" t="e">
        <f>I108</f>
        <v>#REF!</v>
      </c>
      <c r="D109" s="58"/>
      <c r="E109" s="58"/>
      <c r="F109" s="56"/>
      <c r="G109" s="59"/>
      <c r="H109" s="59"/>
      <c r="I109" s="60"/>
    </row>
    <row r="110" spans="1:9" ht="132.75" customHeight="1" thickBot="1" x14ac:dyDescent="0.3">
      <c r="A110" s="445" t="s">
        <v>93</v>
      </c>
      <c r="B110" s="446"/>
      <c r="C110" s="61"/>
      <c r="D110" s="61"/>
      <c r="E110" s="61"/>
      <c r="F110" s="56"/>
      <c r="G110" s="59"/>
      <c r="H110" s="59"/>
      <c r="I110" s="60"/>
    </row>
    <row r="111" spans="1:9" ht="16.5" x14ac:dyDescent="0.25">
      <c r="A111" s="376" t="s">
        <v>64</v>
      </c>
      <c r="B111" s="377"/>
      <c r="C111" s="377"/>
      <c r="D111" s="377"/>
      <c r="E111" s="377"/>
      <c r="F111" s="377"/>
      <c r="G111" s="378"/>
      <c r="H111" s="378"/>
      <c r="I111" s="379"/>
    </row>
    <row r="112" spans="1:9" ht="17.25" thickBot="1" x14ac:dyDescent="0.3">
      <c r="A112" s="344" t="s">
        <v>298</v>
      </c>
      <c r="B112" s="345"/>
      <c r="C112" s="345"/>
      <c r="D112" s="345"/>
      <c r="E112" s="345"/>
      <c r="F112" s="345"/>
      <c r="G112" s="346"/>
      <c r="H112" s="346"/>
      <c r="I112" s="347"/>
    </row>
    <row r="113" spans="1:9" ht="16.5" x14ac:dyDescent="0.25">
      <c r="A113" s="376" t="s">
        <v>65</v>
      </c>
      <c r="B113" s="377"/>
      <c r="C113" s="377"/>
      <c r="D113" s="377"/>
      <c r="E113" s="377"/>
      <c r="F113" s="377"/>
      <c r="G113" s="378"/>
      <c r="H113" s="378"/>
      <c r="I113" s="379"/>
    </row>
    <row r="114" spans="1:9" ht="17.25" thickBot="1" x14ac:dyDescent="0.3">
      <c r="A114" s="344" t="s">
        <v>83</v>
      </c>
      <c r="B114" s="345"/>
      <c r="C114" s="345"/>
      <c r="D114" s="345"/>
      <c r="E114" s="345"/>
      <c r="F114" s="345"/>
      <c r="G114" s="346"/>
      <c r="H114" s="346"/>
      <c r="I114" s="347"/>
    </row>
    <row r="115" spans="1:9" s="36" customFormat="1" ht="16.5" x14ac:dyDescent="0.25">
      <c r="A115" s="715" t="s">
        <v>52</v>
      </c>
      <c r="B115" s="716"/>
      <c r="C115" s="719" t="s">
        <v>22</v>
      </c>
      <c r="D115" s="720"/>
      <c r="E115" s="720"/>
      <c r="F115" s="720"/>
      <c r="G115" s="720"/>
      <c r="H115" s="720"/>
      <c r="I115" s="721"/>
    </row>
    <row r="116" spans="1:9" s="36" customFormat="1" ht="16.5" x14ac:dyDescent="0.25">
      <c r="A116" s="717"/>
      <c r="B116" s="718"/>
      <c r="C116" s="739" t="s">
        <v>155</v>
      </c>
      <c r="D116" s="740"/>
      <c r="E116" s="740"/>
      <c r="F116" s="740"/>
      <c r="G116" s="740"/>
      <c r="H116" s="740"/>
      <c r="I116" s="741"/>
    </row>
    <row r="117" spans="1:9" s="36" customFormat="1" ht="16.5" x14ac:dyDescent="0.25">
      <c r="A117" s="742" t="s">
        <v>151</v>
      </c>
      <c r="B117" s="708" t="s">
        <v>96</v>
      </c>
      <c r="C117" s="709" t="s">
        <v>56</v>
      </c>
      <c r="D117" s="710"/>
      <c r="E117" s="710"/>
      <c r="F117" s="710"/>
      <c r="G117" s="710"/>
      <c r="H117" s="710"/>
      <c r="I117" s="711"/>
    </row>
    <row r="118" spans="1:9" s="36" customFormat="1" ht="17.25" thickBot="1" x14ac:dyDescent="0.3">
      <c r="A118" s="742"/>
      <c r="B118" s="708"/>
      <c r="C118" s="712" t="s">
        <v>333</v>
      </c>
      <c r="D118" s="713"/>
      <c r="E118" s="713"/>
      <c r="F118" s="713"/>
      <c r="G118" s="713"/>
      <c r="H118" s="713"/>
      <c r="I118" s="714"/>
    </row>
    <row r="119" spans="1:9" s="36" customFormat="1" ht="33.75" thickBot="1" x14ac:dyDescent="0.3">
      <c r="A119" s="725" t="s">
        <v>98</v>
      </c>
      <c r="B119" s="726"/>
      <c r="C119" s="65" t="s">
        <v>99</v>
      </c>
      <c r="D119" s="105">
        <v>1</v>
      </c>
      <c r="E119" s="105">
        <v>1</v>
      </c>
      <c r="F119" s="104">
        <v>1</v>
      </c>
      <c r="G119" s="90"/>
      <c r="H119" s="90"/>
      <c r="I119" s="91"/>
    </row>
    <row r="120" spans="1:9" s="36" customFormat="1" ht="18.75" thickBot="1" x14ac:dyDescent="0.3">
      <c r="A120" s="725" t="s">
        <v>100</v>
      </c>
      <c r="B120" s="726"/>
      <c r="C120" s="92"/>
      <c r="D120" s="89" t="s">
        <v>58</v>
      </c>
      <c r="E120" s="89" t="s">
        <v>58</v>
      </c>
      <c r="F120" s="89" t="s">
        <v>58</v>
      </c>
      <c r="G120" s="92" t="e">
        <f>#REF!</f>
        <v>#REF!</v>
      </c>
      <c r="H120" s="92" t="e">
        <f>#REF!</f>
        <v>#REF!</v>
      </c>
      <c r="I120" s="92" t="e">
        <f>#REF!</f>
        <v>#REF!</v>
      </c>
    </row>
    <row r="121" spans="1:9" s="36" customFormat="1" ht="17.25" thickBot="1" x14ac:dyDescent="0.3">
      <c r="A121" s="725" t="s">
        <v>101</v>
      </c>
      <c r="B121" s="727"/>
      <c r="C121" s="726"/>
      <c r="D121" s="138"/>
      <c r="E121" s="138"/>
      <c r="F121" s="89"/>
      <c r="G121" s="90"/>
      <c r="H121" s="90"/>
      <c r="I121" s="91"/>
    </row>
    <row r="122" spans="1:9" s="36" customFormat="1" ht="16.5" x14ac:dyDescent="0.25">
      <c r="A122" s="722" t="s">
        <v>102</v>
      </c>
      <c r="B122" s="723"/>
      <c r="C122" s="723"/>
      <c r="D122" s="723"/>
      <c r="E122" s="723"/>
      <c r="F122" s="723"/>
      <c r="G122" s="723"/>
      <c r="H122" s="723"/>
      <c r="I122" s="724"/>
    </row>
    <row r="123" spans="1:9" s="36" customFormat="1" ht="17.25" thickBot="1" x14ac:dyDescent="0.3">
      <c r="A123" s="728" t="s">
        <v>184</v>
      </c>
      <c r="B123" s="729"/>
      <c r="C123" s="729"/>
      <c r="D123" s="729"/>
      <c r="E123" s="729"/>
      <c r="F123" s="729"/>
      <c r="G123" s="729"/>
      <c r="H123" s="729"/>
      <c r="I123" s="730"/>
    </row>
    <row r="124" spans="1:9" s="36" customFormat="1" ht="16.5" x14ac:dyDescent="0.25">
      <c r="A124" s="731" t="s">
        <v>64</v>
      </c>
      <c r="B124" s="732"/>
      <c r="C124" s="732"/>
      <c r="D124" s="732"/>
      <c r="E124" s="732"/>
      <c r="F124" s="732"/>
      <c r="G124" s="733"/>
      <c r="H124" s="733"/>
      <c r="I124" s="734"/>
    </row>
    <row r="125" spans="1:9" s="36" customFormat="1" ht="17.25" thickBot="1" x14ac:dyDescent="0.3">
      <c r="A125" s="735" t="s">
        <v>104</v>
      </c>
      <c r="B125" s="736"/>
      <c r="C125" s="736"/>
      <c r="D125" s="736"/>
      <c r="E125" s="736"/>
      <c r="F125" s="736"/>
      <c r="G125" s="737"/>
      <c r="H125" s="737"/>
      <c r="I125" s="738"/>
    </row>
    <row r="126" spans="1:9" s="36" customFormat="1" ht="16.5" x14ac:dyDescent="0.25">
      <c r="A126" s="731" t="s">
        <v>65</v>
      </c>
      <c r="B126" s="732"/>
      <c r="C126" s="732"/>
      <c r="D126" s="732"/>
      <c r="E126" s="732"/>
      <c r="F126" s="732"/>
      <c r="G126" s="733"/>
      <c r="H126" s="733"/>
      <c r="I126" s="734"/>
    </row>
    <row r="127" spans="1:9" s="36" customFormat="1" ht="17.25" thickBot="1" x14ac:dyDescent="0.3">
      <c r="A127" s="735" t="s">
        <v>156</v>
      </c>
      <c r="B127" s="736"/>
      <c r="C127" s="736"/>
      <c r="D127" s="736"/>
      <c r="E127" s="736"/>
      <c r="F127" s="736"/>
      <c r="G127" s="737"/>
      <c r="H127" s="737"/>
      <c r="I127" s="738"/>
    </row>
    <row r="130" spans="9:9" x14ac:dyDescent="0.25">
      <c r="I130" s="157"/>
    </row>
  </sheetData>
  <mergeCells count="143"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21:C121"/>
    <mergeCell ref="A122:I122"/>
    <mergeCell ref="A123:I123"/>
    <mergeCell ref="A124:I124"/>
    <mergeCell ref="A119:B119"/>
    <mergeCell ref="A120:B120"/>
    <mergeCell ref="A15:A16"/>
    <mergeCell ref="A21:B21"/>
    <mergeCell ref="A20:I20"/>
    <mergeCell ref="A8:I8"/>
    <mergeCell ref="A125:I125"/>
    <mergeCell ref="A36:B36"/>
    <mergeCell ref="A28:C30"/>
    <mergeCell ref="A18:I18"/>
    <mergeCell ref="A19:I19"/>
    <mergeCell ref="D28:I28"/>
    <mergeCell ref="D29:F29"/>
    <mergeCell ref="G29:I29"/>
    <mergeCell ref="A41:I41"/>
    <mergeCell ref="B15:B16"/>
    <mergeCell ref="A35:B35"/>
    <mergeCell ref="C33:I33"/>
    <mergeCell ref="C34:I34"/>
    <mergeCell ref="A44:C46"/>
    <mergeCell ref="D44:I44"/>
    <mergeCell ref="D45:F45"/>
    <mergeCell ref="G45:I45"/>
    <mergeCell ref="A37:C37"/>
    <mergeCell ref="A38:B38"/>
    <mergeCell ref="A39:B39"/>
    <mergeCell ref="A24:I24"/>
    <mergeCell ref="A40:I40"/>
    <mergeCell ref="A31:B33"/>
    <mergeCell ref="C31:I31"/>
    <mergeCell ref="C32:I32"/>
    <mergeCell ref="A42:I42"/>
    <mergeCell ref="A43:I43"/>
    <mergeCell ref="A1:I1"/>
    <mergeCell ref="A3:I3"/>
    <mergeCell ref="A26:I26"/>
    <mergeCell ref="A27:I27"/>
    <mergeCell ref="C13:I13"/>
    <mergeCell ref="C14:I14"/>
    <mergeCell ref="C21:I21"/>
    <mergeCell ref="A22:B22"/>
    <mergeCell ref="A6:I6"/>
    <mergeCell ref="A23:I23"/>
    <mergeCell ref="A10:C12"/>
    <mergeCell ref="D10:I10"/>
    <mergeCell ref="C16:I16"/>
    <mergeCell ref="A17:B17"/>
    <mergeCell ref="D11:F11"/>
    <mergeCell ref="G11:I11"/>
    <mergeCell ref="A13:B14"/>
    <mergeCell ref="A57:I57"/>
    <mergeCell ref="A47:B49"/>
    <mergeCell ref="C47:I47"/>
    <mergeCell ref="C48:I48"/>
    <mergeCell ref="C49:I49"/>
    <mergeCell ref="A55:B55"/>
    <mergeCell ref="A56:B56"/>
    <mergeCell ref="A59:I59"/>
    <mergeCell ref="A60:I60"/>
    <mergeCell ref="A53:B53"/>
    <mergeCell ref="A54:C54"/>
    <mergeCell ref="A58:I58"/>
    <mergeCell ref="C50:I50"/>
    <mergeCell ref="A51:B52"/>
    <mergeCell ref="C63:I63"/>
    <mergeCell ref="C64:I64"/>
    <mergeCell ref="A61:B62"/>
    <mergeCell ref="C61:I61"/>
    <mergeCell ref="C62:I62"/>
    <mergeCell ref="A65:B65"/>
    <mergeCell ref="A66:B66"/>
    <mergeCell ref="A63:A64"/>
    <mergeCell ref="B63:B64"/>
    <mergeCell ref="A70:I70"/>
    <mergeCell ref="A86:I86"/>
    <mergeCell ref="A78:B78"/>
    <mergeCell ref="A79:B79"/>
    <mergeCell ref="A80:C80"/>
    <mergeCell ref="A91:B91"/>
    <mergeCell ref="A92:B92"/>
    <mergeCell ref="A67:C67"/>
    <mergeCell ref="A68:B68"/>
    <mergeCell ref="A69:B69"/>
    <mergeCell ref="A74:B75"/>
    <mergeCell ref="C74:I74"/>
    <mergeCell ref="C75:I75"/>
    <mergeCell ref="A81:B81"/>
    <mergeCell ref="A82:B82"/>
    <mergeCell ref="A83:I83"/>
    <mergeCell ref="A76:A77"/>
    <mergeCell ref="B76:B77"/>
    <mergeCell ref="A73:I73"/>
    <mergeCell ref="A71:I71"/>
    <mergeCell ref="A72:I72"/>
    <mergeCell ref="C76:I76"/>
    <mergeCell ref="C77:I77"/>
    <mergeCell ref="A87:B88"/>
    <mergeCell ref="C87:I87"/>
    <mergeCell ref="C88:I88"/>
    <mergeCell ref="A89:A90"/>
    <mergeCell ref="B89:B90"/>
    <mergeCell ref="C89:I89"/>
    <mergeCell ref="C90:I90"/>
    <mergeCell ref="A84:I84"/>
    <mergeCell ref="A85:I85"/>
    <mergeCell ref="A99:I99"/>
    <mergeCell ref="A100:I100"/>
    <mergeCell ref="A93:C93"/>
    <mergeCell ref="A94:I94"/>
    <mergeCell ref="A95:I95"/>
    <mergeCell ref="A96:I96"/>
    <mergeCell ref="A109:B109"/>
    <mergeCell ref="A110:B110"/>
    <mergeCell ref="A112:I112"/>
    <mergeCell ref="A101:I101"/>
    <mergeCell ref="A102:B103"/>
    <mergeCell ref="C102:I102"/>
    <mergeCell ref="C103:I103"/>
    <mergeCell ref="A97:I97"/>
    <mergeCell ref="A98:I98"/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111:I111"/>
  </mergeCells>
  <phoneticPr fontId="0" type="noConversion"/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Aragatsotn</vt:lpstr>
      <vt:lpstr>Aragac crag</vt:lpstr>
      <vt:lpstr>Ararat crag</vt:lpstr>
      <vt:lpstr>Lori cra</vt:lpstr>
      <vt:lpstr>Armavir crag</vt:lpstr>
      <vt:lpstr>Gexarquniq</vt:lpstr>
      <vt:lpstr>Gexarq cra</vt:lpstr>
      <vt:lpstr>Lori crag</vt:lpstr>
      <vt:lpstr>Kotayq crag</vt:lpstr>
      <vt:lpstr>Shirak crag</vt:lpstr>
      <vt:lpstr>Syunik crag</vt:lpstr>
      <vt:lpstr>Vayoc dzor crag</vt:lpstr>
      <vt:lpstr>ԸՆԴԱՄԵՆԸ</vt:lpstr>
      <vt:lpstr>Tavush crag</vt:lpstr>
      <vt:lpstr>Gnum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2013-12-11T06:19:09Z</dcterms:modified>
</cp:coreProperties>
</file>