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rpinem\Desktop\downlods\Naxagic\"/>
    </mc:Choice>
  </mc:AlternateContent>
  <bookViews>
    <workbookView xWindow="0" yWindow="0" windowWidth="20640" windowHeight="11760" tabRatio="423" activeTab="3"/>
  </bookViews>
  <sheets>
    <sheet name="1" sheetId="44" r:id="rId1"/>
    <sheet name="2" sheetId="42" r:id="rId2"/>
    <sheet name="3" sheetId="43" r:id="rId3"/>
    <sheet name="4" sheetId="41" r:id="rId4"/>
  </sheets>
  <definedNames>
    <definedName name="AgencyCode" localSheetId="0">#REF!</definedName>
    <definedName name="AgencyCode" localSheetId="1">#REF!</definedName>
    <definedName name="AgencyCode">#REF!</definedName>
    <definedName name="AgencyName" localSheetId="1">#REF!</definedName>
    <definedName name="AgencyName">#REF!</definedName>
    <definedName name="Functional1" localSheetId="1">#REF!</definedName>
    <definedName name="Functional1">#REF!</definedName>
    <definedName name="PANature" localSheetId="1">#REF!</definedName>
    <definedName name="PANature">#REF!</definedName>
    <definedName name="PAType" localSheetId="1">#REF!</definedName>
    <definedName name="PAType">#REF!</definedName>
    <definedName name="Performance2" localSheetId="1">#REF!</definedName>
    <definedName name="Performance2">#REF!</definedName>
    <definedName name="PerformanceType" localSheetId="1">#REF!</definedName>
    <definedName name="PerformanceType">#REF!</definedName>
    <definedName name="_xlnm.Print_Titles" localSheetId="0">'1'!#REF!</definedName>
    <definedName name="_xlnm.Print_Titles" localSheetId="1">'2'!$7:$8</definedName>
  </definedNames>
  <calcPr calcId="162913"/>
</workbook>
</file>

<file path=xl/calcChain.xml><?xml version="1.0" encoding="utf-8"?>
<calcChain xmlns="http://schemas.openxmlformats.org/spreadsheetml/2006/main">
  <c r="E34" i="41" l="1"/>
  <c r="E33" i="41"/>
  <c r="E32" i="41"/>
  <c r="E31" i="41"/>
  <c r="E30" i="41"/>
  <c r="E29" i="41"/>
  <c r="D43" i="44" l="1"/>
  <c r="D37" i="44" s="1"/>
  <c r="H55" i="42" l="1"/>
  <c r="H37" i="42" s="1"/>
  <c r="G48" i="42"/>
  <c r="G46" i="42" s="1"/>
  <c r="G35" i="42"/>
  <c r="G33" i="42" s="1"/>
  <c r="G31" i="42" s="1"/>
  <c r="G29" i="42" s="1"/>
  <c r="H35" i="42" l="1"/>
  <c r="H33" i="42" s="1"/>
  <c r="H31" i="42" s="1"/>
  <c r="H29" i="42" s="1"/>
  <c r="H28" i="42"/>
  <c r="H50" i="42"/>
  <c r="H48" i="42" s="1"/>
  <c r="H46" i="42" s="1"/>
  <c r="H53" i="42"/>
  <c r="H51" i="42" s="1"/>
  <c r="G53" i="42"/>
  <c r="G26" i="42"/>
  <c r="G24" i="42" s="1"/>
  <c r="G22" i="42" s="1"/>
  <c r="G20" i="42" s="1"/>
  <c r="G16" i="42" s="1"/>
  <c r="G14" i="42" s="1"/>
  <c r="G12" i="42" s="1"/>
  <c r="H44" i="42" l="1"/>
  <c r="H42" i="42" s="1"/>
  <c r="H40" i="42" s="1"/>
  <c r="H38" i="42" s="1"/>
  <c r="H26" i="42" s="1"/>
  <c r="H24" i="42" s="1"/>
  <c r="H22" i="42" s="1"/>
  <c r="H20" i="42" s="1"/>
  <c r="H18" i="42" s="1"/>
  <c r="H16" i="42" s="1"/>
  <c r="H14" i="42" s="1"/>
  <c r="H12" i="42" s="1"/>
  <c r="H10" i="42" s="1"/>
  <c r="G51" i="42"/>
  <c r="G44" i="42" s="1"/>
  <c r="G42" i="42" l="1"/>
  <c r="G40" i="42" s="1"/>
  <c r="G38" i="42" s="1"/>
  <c r="G10" i="42" s="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D22" i="44" l="1"/>
  <c r="D16" i="44" s="1"/>
  <c r="D10" i="44" s="1"/>
  <c r="D30" i="44" l="1"/>
</calcChain>
</file>

<file path=xl/sharedStrings.xml><?xml version="1.0" encoding="utf-8"?>
<sst xmlns="http://schemas.openxmlformats.org/spreadsheetml/2006/main" count="265" uniqueCount="138">
  <si>
    <t xml:space="preserve">ՀՀ կառավարության  2019 թվականի </t>
  </si>
  <si>
    <t>______________ ի    ___Ն որոշման</t>
  </si>
  <si>
    <t>Հավելված 1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</si>
  <si>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</si>
  <si>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</si>
  <si>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</si>
  <si>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</si>
  <si>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</si>
  <si>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</si>
  <si>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</si>
  <si>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</si>
  <si>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</si>
  <si>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</si>
  <si>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>այդ թվում` ըստ կատարողների</t>
  </si>
  <si>
    <t>Ծրագիր</t>
  </si>
  <si>
    <t>Միջոցառում</t>
  </si>
  <si>
    <t xml:space="preserve"> ՄԱՍ 2. ՊԵՏԱԿԱՆ ՄԱՐՄՆԻ ԳԾՈՎ ԱՐԴՅՈՒՆՔԱՅԻՆ (ԿԱՏԱՐՈՂԱԿԱՆ) ՑՈՒՑԱՆԻՇՆԵՐԸ </t>
  </si>
  <si>
    <t>ՀՀ կառավարության  2019 թվականի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</si>
  <si>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</si>
  <si>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</si>
  <si>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</si>
  <si>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</si>
  <si>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</si>
  <si>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</si>
  <si>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Գումարը
(հազար դրամով)</t>
  </si>
  <si>
    <t>ՀՀ ՏԱՐԱԾՔԱՅԻՆ ԿԱՌԱՎԱՐՄԱՆ ԵՎ ԵՆԹԱԿԱՌՈՒՑՎԱԾՔՆԵՐԻ ՆԱԽԱՐԱՐՈՒԹՅՈՒՆ</t>
  </si>
  <si>
    <t>ՀՀ տարածքային կառավարման և ենթակառուցվածքների նախարարություն</t>
  </si>
  <si>
    <t xml:space="preserve"> Ճանապարհային տրանսպորտ</t>
  </si>
  <si>
    <t xml:space="preserve">ՀՀ կառավարության 2019 թվականի
-ի  N       -Ն որոշման 
</t>
  </si>
  <si>
    <t xml:space="preserve"> 1049 </t>
  </si>
  <si>
    <t xml:space="preserve"> Ճանապարհային ցանցի բարելավում </t>
  </si>
  <si>
    <t>Ցուցանիշների փոփոխությունը (ավելացումները նշված են դրական նշանով, իսկ նվազեցումները` փակագծերում)</t>
  </si>
  <si>
    <t>Բաժին N 04</t>
  </si>
  <si>
    <t>Խումբ N 05</t>
  </si>
  <si>
    <t>Դաս N 01</t>
  </si>
  <si>
    <t xml:space="preserve"> ՄԱՍ I. ԱՇԽԱՏԱՆՔՆԵՐ</t>
  </si>
  <si>
    <t>ՀԱՅԱՍՏԱՆԻ ՀԱՆՐԱՊԵՏՈՒԹՅԱՆ ԿԱՌԱՎԱՐՈՒԹՅԱՆ 2018 ԹՎԱԿԱՆԻ ԴԵԿՏԵՄԲԵՐԻ 27-Ի N 1515-Ն ՈՐՈՇՄԱՆ N 12 ՀԱՎԵԼՎԱԾՈՒՄ ԿԱՏԱՐՎՈՂ ՓՈՓՈԽՈՒԹՅՈՒՆՆԵՐԸ ԵՎ ԼՐԱՑՈՒՄՆԵՐԸ</t>
  </si>
  <si>
    <t xml:space="preserve"> Կամուրջներ </t>
  </si>
  <si>
    <t xml:space="preserve"> Միջպետական և հանրապետական նշանակության ավտոճանապարհների պահպանման և անվտանգ երթևեկության ծառայություններ</t>
  </si>
  <si>
    <t xml:space="preserve"> 11001 </t>
  </si>
  <si>
    <t xml:space="preserve"> Միջպետական և հանրապետական նշանակության ավտոճանապարհների պահպանման և անվտանգ երթևեկության ծառայություններ </t>
  </si>
  <si>
    <t xml:space="preserve"> Հողային պաստառի՝ երթևեկելի մասի՝ արհեստական կառույցների և կահավորման տարրերի նորմատիվ մակարդակում պահպանում և շահագործում_x000D_
 </t>
  </si>
  <si>
    <t xml:space="preserve"> Ծառայությունների մատուցում </t>
  </si>
  <si>
    <t xml:space="preserve"> Միջոցառումն իրականացնողի անվանումը </t>
  </si>
  <si>
    <t xml:space="preserve"> Պարբերական պահպանման/ միջին նորոգման ենթակա ճանապարհների երկարությունը, կիլոմետր </t>
  </si>
  <si>
    <t xml:space="preserve"> Ամառային պահպանման ենթակա ավտոճանապարհների ընդհանուր երկարությունը (ոչ կուտակային ցուցանիշ), կիլոմետր </t>
  </si>
  <si>
    <t xml:space="preserve"> Ձմեռային  պահպանման ենթակա ավտոճանապարհների ընդհանուր երկարությունը (ոչ կուտակային ցուցանիշ), կիլոմետր </t>
  </si>
  <si>
    <t xml:space="preserve"> Մետաղական արգելափակոցների պահպանման և վնասված  հատվածների վերականգնման ընդհանուր երկարությունը (ոչ կուտակային  ցուցանիշ), կիլոմետր, </t>
  </si>
  <si>
    <t xml:space="preserve"> Ընդհանուր օգտագործման ավտոմոբիլային ճանապարհների վրա գտնվող և առանձին պահպանման հանձնվող տրանսպորտային օբյեկտների ընթացիկ պահպանում (ոչ կուտակային ցուցանիշ), հատ, այդ թվում՛ </t>
  </si>
  <si>
    <t xml:space="preserve"> Թունելներ </t>
  </si>
  <si>
    <t xml:space="preserve"> Բավարար պահպանության մակարդակով ճանապարհների տեսակարար կշիռը տվյալ կարգի ճանապարհների նկատմամբ, տոկոս </t>
  </si>
  <si>
    <t xml:space="preserve"> Սպասարկման միջին կշռված տոկոսը (տոկոս) </t>
  </si>
  <si>
    <t xml:space="preserve"> ՀՀ տարածքային  կառավարման և ենթակառուցվածքների նախարարություն, մրցութային կարգով ընտրված կազմակերպություններ </t>
  </si>
  <si>
    <t>1049   11001</t>
  </si>
  <si>
    <t xml:space="preserve">ՀԱՅԱՍՏԱՆԻ ՀԱՆՐԱՊԵՏՈՒԹՅԱՆ ԿԱՌԱՎԱՐՈՒԹՅԱՆ 2018 ԹՎԱԿԱՆԻ ԴԵԿՏԵՄԲԵՐԻ 27-Ի N 1515-Ն ՈՐՈՇՄԱՆ N 11 ԵՎ 11.1 ՀԱՎԵԼՎԱԾՆԵՐԻ N 11.8 ԵՎ 11.1.8 ԱՂՅՈՒՍԱԿՆԵՐՈՒՄ ԿԱՏԱՐՎՈՂ ՓՈՓՈԽՈՒԹՅՈՒՆՆԵՐԸ </t>
  </si>
  <si>
    <t>«ՀԱՅԱՍՏԱՆԻ ՀԱՆՐԱՊԵՏՈՒԹՅԱՆ 2019 ԹՎԱԿԱՆԻ ՊԵՏԱԿԱՆ ԲՅՈՒՋԵԻ ՄԱՍԻՆ» ՀԱՅԱՍՏԱՆԻ ՀԱՆՐԱՊԵՏՈՒԹՅԱՆ ՕՐԵՆՔԻ N 1 ՀԱՎԵԼՎԱԾԻ N 2 ԱՂՅՈՒՍԱԿՈՒՄ ԿԱՏԱՐՎՈՂ ՎԵՐԱԲԱՇԽՈՒՄԸ ԵՎ ՀԱՅԱՍՏԱՆԻ ՀԱՆՐԱՊԵՏՈՒԹՅԱՆ ԿԱՌԱՎԱՐՈՒԹՅԱՆ 2018 ԹՎԱԿԱՆԻ ԴԵԿՏԵՄԲԵՐԻ 27-Ի N 1515-Ն ՈՐՈՇՄԱՆ N 5 ՀԱՎԵԼՎԱԾԻ N 1 ԱՂՅՈՒՍԱԿՈՒՄ ԿԱՏԱՐՎՈՂ ՓՈՓՈԽՈՒԹՅՈՒՆՆԵՐԸ</t>
  </si>
  <si>
    <t>հազար  դրամներով</t>
  </si>
  <si>
    <t>Ծրագրային դասիչը</t>
  </si>
  <si>
    <t xml:space="preserve"> Բյուջետային գլխավոր կարգադրիչների, ծրագրերի և միջոցառումների անվանումները</t>
  </si>
  <si>
    <t xml:space="preserve"> 1049</t>
  </si>
  <si>
    <t xml:space="preserve"> Ծրագրի անվանումը`</t>
  </si>
  <si>
    <t xml:space="preserve"> Ճանապարհային ցանցի բարելավում</t>
  </si>
  <si>
    <t xml:space="preserve"> Ծրագրի նպատակը`</t>
  </si>
  <si>
    <t xml:space="preserve"> Ճանապարհային ցանցի բարելավում և անվտանգ երթևեկության ապահովում</t>
  </si>
  <si>
    <t xml:space="preserve"> Վերջնական արդյունքի նկարագրությունը`</t>
  </si>
  <si>
    <t xml:space="preserve"> Ճանապարհների ծածկի որակի և փոխադրումների արդյունավետության բարելավում՝ ճանապարհների վիճակով պայմանավորված պատահարների նվազում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</si>
  <si>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</si>
  <si>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</si>
  <si>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</si>
  <si>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Հողային պաստառի՝ երթևեկելի մասի՝ արհեստական կառույցների և կահավորման տարրերի նորմատիվ մակարդակում պահպանում և շահագործում_x000D_</t>
  </si>
  <si>
    <t xml:space="preserve"> Միջոցառման տեսակը</t>
  </si>
  <si>
    <t xml:space="preserve"> Ծառայությունների մատուցում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</si>
  <si>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</si>
  <si>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</si>
  <si>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</si>
  <si>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</si>
  <si>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</si>
  <si>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</si>
  <si>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>Հավելված 4</t>
  </si>
  <si>
    <t>Հավելված N3</t>
  </si>
  <si>
    <t>Հավելված 2</t>
  </si>
  <si>
    <t>դրամ</t>
  </si>
  <si>
    <t>ճանապարհների պահպանման աշխատանքներ</t>
  </si>
  <si>
    <t>45231176/1</t>
  </si>
  <si>
    <t>ՄԱ</t>
  </si>
  <si>
    <t>45231176/24</t>
  </si>
  <si>
    <t>ՀԲՄ</t>
  </si>
  <si>
    <t>45231176/28</t>
  </si>
  <si>
    <t>45231176/23</t>
  </si>
  <si>
    <t>45231176/18</t>
  </si>
  <si>
    <t>45231176/15</t>
  </si>
  <si>
    <t>45231176/6</t>
  </si>
  <si>
    <t>45231176/8</t>
  </si>
  <si>
    <t>45231176/19</t>
  </si>
  <si>
    <t>45231176/16</t>
  </si>
  <si>
    <t>45231176/11</t>
  </si>
  <si>
    <t>45231176/10</t>
  </si>
  <si>
    <t>45231176/7</t>
  </si>
  <si>
    <t>45231176/4</t>
  </si>
  <si>
    <t>45231176/9</t>
  </si>
  <si>
    <t>45231176/14</t>
  </si>
  <si>
    <t>45231176/27</t>
  </si>
  <si>
    <t>Ցուցանիշների փոփոխությունը 
(ավելացումները նշված են դրական նշանով, իսկ նվազեցումները` փակագծերում) Գումարը</t>
  </si>
  <si>
    <t>ՀԱՅԱՍՏԱՆԻ ՀԱՆՐԱՊԵՏՈՒԹՅԱՆ ԿԱՌԱՎԱՐՈՒԹՅԱՆ 2018 ԹՎԱԿԱՆԻ ԴԵԿՏԵՄԲԵՐԻ 27-Ի N 1515-Ն ՈՐՈՇՄԱՆ N 3 ԵՎ N 4 ՀԱՎԵԼՎԱԾՆԵՐՈՒՄ ԿԱՏԱՐՎՈՂ ՓՈՓՈԽՈՒԹՅՈՒՆՆԵՐԸ ԵՎ  ԼՐԱՑՈՒՄՆԵՐԸ</t>
  </si>
  <si>
    <t>հազար դրամներով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</si>
  <si>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</si>
  <si>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</si>
  <si>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հատկացումների գլխավոր կարգադրիչների, ծրագրերի, միջոցառումների և միջոցառումները կատարող պետական մարմինների անվանումները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</si>
  <si>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</si>
  <si>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</si>
  <si>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</si>
  <si>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</si>
  <si>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</si>
  <si>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</si>
  <si>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Ինն ամիս</t>
  </si>
  <si>
    <t xml:space="preserve"> Տարի</t>
  </si>
  <si>
    <t xml:space="preserve"> ԸՆԴԱՄԵՆԸ ԾԱԽՍԵՐ</t>
  </si>
  <si>
    <t xml:space="preserve"> այդ թվում`</t>
  </si>
  <si>
    <t xml:space="preserve"> 05</t>
  </si>
  <si>
    <t xml:space="preserve"> 01</t>
  </si>
  <si>
    <t>այդ թվում` բյուջետային ծախսերի տնտեսագիտական դասակարգման հոդվածների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</si>
  <si>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</si>
  <si>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</si>
  <si>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</si>
  <si>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11001</t>
  </si>
  <si>
    <t xml:space="preserve"> - Պահուստային միջոցներ</t>
  </si>
  <si>
    <t xml:space="preserve">Ցուցանիշների փոփոխությունը 
(ավելացումները նշված են դրական նշանով) </t>
  </si>
  <si>
    <t xml:space="preserve"> Ինն ամիս </t>
  </si>
  <si>
    <t xml:space="preserve"> Տարի </t>
  </si>
  <si>
    <t>04</t>
  </si>
  <si>
    <t xml:space="preserve"> ՏՆՏԵՍԱԿԱՆ ՀԱՐԱԲԵՐՈՒԹՅՈՒՆՆԵՐ</t>
  </si>
  <si>
    <t xml:space="preserve"> Տրանսպորտ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</si>
  <si>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</si>
  <si>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</si>
  <si>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ԸՆԹԱՑԻԿ ԾԱԽՍԵՐ</t>
  </si>
  <si>
    <t xml:space="preserve"> Ընթացիկ նորոգում և պահպանում (ծառայություններ և նյութեր)</t>
  </si>
  <si>
    <t xml:space="preserve"> - Շենքերի և կառույցների ընթացիկ նորոգում և պահպանում</t>
  </si>
  <si>
    <t xml:space="preserve"> ԾԱՌԱՅՈՒԹՅՈՒՆՆԵՐԻ ԵՎ ԱՊՐԱՆՔՆԵՐԻ ՁԵՌՔԲԵՐՈՒՄ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</si>
</sst>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#,##0.0;\(##,##0.0\);\-"/>
    <numFmt numFmtId="165" formatCode="#,##0.0_);\(#,##0.0\)"/>
    <numFmt numFmtId="166" formatCode="_(* #,##0.0_);_(* \(#,##0.0\);_(* &quot;-&quot;??_);_(@_)"/>
    <numFmt numFmtId="167" formatCode="_-* #,##0.00\ _₽_-;\-* #,##0.00\ _₽_-;_-* &quot;-&quot;??\ _₽_-;_-@_-"/>
    <numFmt numFmtId="168" formatCode="_(* #,##0_);_(* \(#,##0\);_(* &quot;-&quot;??_);_(@_)"/>
  </numFmts>
  <fonts count="31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0"/>
      <name val="GHEA Grapalat"/>
      <family val="3"/>
    </font>
    <font>
      <sz val="8"/>
      <name val="GHEA Grapalat"/>
      <family val="2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b/>
      <sz val="10"/>
      <color indexed="8"/>
      <name val="GHEA Grapalat"/>
      <family val="3"/>
    </font>
    <font>
      <b/>
      <sz val="11"/>
      <name val="GHEA Grapalat"/>
      <family val="3"/>
    </font>
    <font>
      <b/>
      <sz val="8"/>
      <name val="GHEA Grapalat"/>
      <family val="2"/>
    </font>
    <font>
      <sz val="10"/>
      <name val="Arial Armenian"/>
      <family val="2"/>
    </font>
    <font>
      <sz val="12"/>
      <color theme="1"/>
      <name val="GHEA Grapalat"/>
      <family val="3"/>
    </font>
    <font>
      <b/>
      <sz val="10"/>
      <name val="GHEA Grapalat"/>
      <family val="2"/>
    </font>
    <font>
      <i/>
      <sz val="10"/>
      <name val="GHEA Grapalat"/>
      <family val="3"/>
    </font>
    <font>
      <sz val="10"/>
      <color indexed="8"/>
      <name val="GHEA Grapalat"/>
      <family val="3"/>
    </font>
    <font>
      <sz val="10"/>
      <color rgb="FF000000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GHEA Grapalat"/>
      <family val="3"/>
    </font>
    <font>
      <i/>
      <sz val="8"/>
      <name val="GHEA Grapalat"/>
      <family val="3"/>
    </font>
    <font>
      <sz val="11"/>
      <name val="GHEA Grapalat"/>
      <family val="3"/>
    </font>
    <font>
      <b/>
      <sz val="11"/>
      <color rgb="FF000000"/>
      <name val="GHEA Grapalat"/>
      <family val="3"/>
    </font>
    <font>
      <sz val="11"/>
      <name val="GHEA Grapalat"/>
      <family val="2"/>
    </font>
    <font>
      <b/>
      <sz val="11"/>
      <name val="GHEA Grapalat"/>
      <family val="2"/>
    </font>
    <font>
      <i/>
      <sz val="11"/>
      <name val="GHEA Grapalat"/>
      <family val="2"/>
    </font>
    <font>
      <sz val="11"/>
      <color theme="1"/>
      <name val="GHEA Grapalat"/>
      <family val="2"/>
    </font>
    <font>
      <sz val="10"/>
      <name val="GHEA Grapala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 style="thin">
        <color indexed="0"/>
      </bottom>
      <diagonal/>
    </border>
  </borders>
  <cellStyleXfs count="1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4" fontId="8" fillId="0" borderId="0" applyFill="0" applyBorder="0" applyProtection="0">
      <alignment horizontal="right" vertical="top"/>
    </xf>
    <xf numFmtId="43" fontId="5" fillId="0" borderId="0" applyFont="0" applyFill="0" applyBorder="0" applyAlignment="0" applyProtection="0"/>
    <xf numFmtId="0" fontId="8" fillId="0" borderId="0">
      <alignment horizontal="left" vertical="top" wrapText="1"/>
    </xf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4" fillId="0" borderId="0" applyFill="0" applyBorder="0" applyProtection="0">
      <alignment horizontal="right" vertical="top"/>
    </xf>
  </cellStyleXfs>
  <cellXfs count="147">
    <xf numFmtId="0" fontId="0" fillId="0" borderId="0" xfId="0"/>
    <xf numFmtId="0" fontId="11" fillId="0" borderId="0" xfId="9" applyFont="1" applyAlignment="1">
      <alignment vertical="center" wrapText="1"/>
    </xf>
    <xf numFmtId="49" fontId="7" fillId="0" borderId="0" xfId="9" applyNumberFormat="1" applyFont="1" applyFill="1" applyAlignment="1">
      <alignment horizontal="center" vertical="center" wrapText="1"/>
    </xf>
    <xf numFmtId="0" fontId="11" fillId="0" borderId="0" xfId="9" applyFont="1" applyAlignment="1">
      <alignment horizontal="center" vertical="center" wrapText="1"/>
    </xf>
    <xf numFmtId="165" fontId="11" fillId="0" borderId="0" xfId="9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0" fillId="0" borderId="0" xfId="8" applyFont="1" applyAlignment="1">
      <alignment horizontal="left" vertical="top" wrapText="1"/>
    </xf>
    <xf numFmtId="0" fontId="13" fillId="0" borderId="0" xfId="9" applyNumberFormat="1" applyFont="1" applyFill="1" applyAlignment="1">
      <alignment horizontal="center" vertical="center" wrapText="1"/>
    </xf>
    <xf numFmtId="0" fontId="9" fillId="0" borderId="0" xfId="9" applyFont="1" applyAlignment="1">
      <alignment horizontal="left" vertical="top" wrapText="1"/>
    </xf>
    <xf numFmtId="0" fontId="7" fillId="0" borderId="0" xfId="9" applyFont="1" applyAlignment="1">
      <alignment horizontal="right" vertical="top" wrapText="1"/>
    </xf>
    <xf numFmtId="166" fontId="16" fillId="0" borderId="0" xfId="7" applyNumberFormat="1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7" fillId="0" borderId="6" xfId="9" applyFont="1" applyBorder="1" applyAlignment="1">
      <alignment horizontal="left" vertical="top" wrapText="1"/>
    </xf>
    <xf numFmtId="0" fontId="18" fillId="0" borderId="6" xfId="9" applyFont="1" applyBorder="1" applyAlignment="1">
      <alignment horizontal="left" vertical="top" wrapText="1"/>
    </xf>
    <xf numFmtId="0" fontId="9" fillId="0" borderId="6" xfId="9" applyFont="1" applyBorder="1" applyAlignment="1">
      <alignment horizontal="left" vertical="top" wrapText="1"/>
    </xf>
    <xf numFmtId="166" fontId="18" fillId="0" borderId="6" xfId="7" applyNumberFormat="1" applyFont="1" applyBorder="1" applyAlignment="1">
      <alignment horizontal="center" vertical="top" wrapText="1"/>
    </xf>
    <xf numFmtId="0" fontId="7" fillId="0" borderId="0" xfId="9" applyFont="1" applyBorder="1" applyAlignment="1">
      <alignment vertical="top" wrapText="1"/>
    </xf>
    <xf numFmtId="0" fontId="18" fillId="0" borderId="0" xfId="9" applyFont="1" applyBorder="1" applyAlignment="1">
      <alignment vertical="top" wrapText="1"/>
    </xf>
    <xf numFmtId="0" fontId="7" fillId="0" borderId="6" xfId="9" applyFont="1" applyBorder="1" applyAlignment="1">
      <alignment vertical="top" wrapText="1"/>
    </xf>
    <xf numFmtId="0" fontId="18" fillId="0" borderId="6" xfId="9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vertical="top" wrapText="1"/>
    </xf>
    <xf numFmtId="0" fontId="6" fillId="0" borderId="0" xfId="0" applyFont="1" applyAlignment="1">
      <alignment vertical="center" wrapText="1"/>
    </xf>
    <xf numFmtId="166" fontId="20" fillId="0" borderId="6" xfId="7" applyNumberFormat="1" applyFont="1" applyBorder="1" applyAlignment="1">
      <alignment horizontal="center" vertical="center" wrapText="1"/>
    </xf>
    <xf numFmtId="166" fontId="21" fillId="0" borderId="6" xfId="7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center" vertical="center" wrapText="1"/>
    </xf>
    <xf numFmtId="166" fontId="6" fillId="0" borderId="6" xfId="7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vertical="center" wrapText="1"/>
    </xf>
    <xf numFmtId="168" fontId="6" fillId="0" borderId="6" xfId="7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0" fontId="17" fillId="0" borderId="0" xfId="8" applyFont="1" applyAlignment="1">
      <alignment horizontal="right" vertical="center" wrapText="1"/>
    </xf>
    <xf numFmtId="0" fontId="7" fillId="0" borderId="0" xfId="8" applyFont="1" applyAlignment="1">
      <alignment vertical="center" wrapText="1"/>
    </xf>
    <xf numFmtId="0" fontId="10" fillId="0" borderId="0" xfId="8" applyFont="1" applyAlignment="1">
      <alignment vertical="center" wrapText="1"/>
    </xf>
    <xf numFmtId="0" fontId="13" fillId="0" borderId="0" xfId="9" applyNumberFormat="1" applyFont="1" applyFill="1" applyAlignment="1">
      <alignment vertical="center"/>
    </xf>
    <xf numFmtId="165" fontId="9" fillId="0" borderId="0" xfId="9" applyNumberFormat="1" applyFont="1" applyFill="1" applyAlignment="1">
      <alignment horizontal="center" vertical="center"/>
    </xf>
    <xf numFmtId="165" fontId="7" fillId="0" borderId="0" xfId="9" applyNumberFormat="1" applyFont="1" applyFill="1" applyAlignment="1">
      <alignment horizontal="center" vertical="center" wrapText="1"/>
    </xf>
    <xf numFmtId="165" fontId="9" fillId="0" borderId="0" xfId="9" applyNumberFormat="1" applyFont="1" applyFill="1" applyBorder="1" applyAlignment="1">
      <alignment vertical="center"/>
    </xf>
    <xf numFmtId="0" fontId="22" fillId="0" borderId="0" xfId="0" applyFont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164" fontId="24" fillId="0" borderId="11" xfId="6" applyNumberFormat="1" applyFont="1" applyBorder="1" applyAlignment="1">
      <alignment horizontal="right" vertical="top"/>
    </xf>
    <xf numFmtId="165" fontId="22" fillId="0" borderId="11" xfId="0" applyNumberFormat="1" applyFont="1" applyBorder="1" applyAlignment="1">
      <alignment horizontal="right" vertical="top" wrapText="1"/>
    </xf>
    <xf numFmtId="164" fontId="13" fillId="0" borderId="11" xfId="13" applyNumberFormat="1" applyFont="1" applyBorder="1" applyAlignment="1">
      <alignment horizontal="right" vertical="top"/>
    </xf>
    <xf numFmtId="164" fontId="24" fillId="0" borderId="11" xfId="6" applyNumberFormat="1" applyFont="1" applyBorder="1" applyAlignment="1">
      <alignment vertical="top"/>
    </xf>
    <xf numFmtId="164" fontId="22" fillId="0" borderId="11" xfId="0" applyNumberFormat="1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164" fontId="22" fillId="0" borderId="11" xfId="0" applyNumberFormat="1" applyFont="1" applyBorder="1" applyAlignment="1">
      <alignment horizontal="right" vertical="center" wrapText="1"/>
    </xf>
    <xf numFmtId="168" fontId="20" fillId="0" borderId="6" xfId="7" applyNumberFormat="1" applyFont="1" applyBorder="1" applyAlignment="1">
      <alignment vertical="center" wrapText="1"/>
    </xf>
    <xf numFmtId="49" fontId="19" fillId="0" borderId="1" xfId="9" applyNumberFormat="1" applyFont="1" applyFill="1" applyBorder="1" applyAlignment="1">
      <alignment horizontal="center" vertical="center" textRotation="90" wrapText="1"/>
    </xf>
    <xf numFmtId="0" fontId="26" fillId="0" borderId="0" xfId="8" applyFont="1" applyAlignment="1">
      <alignment horizontal="center" vertical="center" wrapText="1"/>
    </xf>
    <xf numFmtId="0" fontId="27" fillId="0" borderId="0" xfId="8" applyFont="1" applyAlignment="1">
      <alignment vertical="center" wrapText="1"/>
    </xf>
    <xf numFmtId="0" fontId="26" fillId="0" borderId="0" xfId="8" applyFont="1" applyAlignment="1">
      <alignment horizontal="left" vertical="center" wrapText="1"/>
    </xf>
    <xf numFmtId="0" fontId="27" fillId="0" borderId="0" xfId="8" applyFont="1" applyAlignment="1">
      <alignment horizontal="left" vertical="center" wrapText="1"/>
    </xf>
    <xf numFmtId="0" fontId="27" fillId="0" borderId="0" xfId="8" applyFont="1" applyAlignment="1">
      <alignment horizontal="center" vertical="center" wrapText="1"/>
    </xf>
    <xf numFmtId="0" fontId="26" fillId="0" borderId="6" xfId="8" applyFont="1" applyBorder="1" applyAlignment="1">
      <alignment horizontal="center" vertical="center" wrapText="1"/>
    </xf>
    <xf numFmtId="0" fontId="26" fillId="0" borderId="5" xfId="8" applyFont="1" applyBorder="1" applyAlignment="1">
      <alignment horizontal="center" vertical="center" wrapText="1"/>
    </xf>
    <xf numFmtId="0" fontId="27" fillId="0" borderId="6" xfId="8" applyFont="1" applyBorder="1" applyAlignment="1">
      <alignment horizontal="left" vertical="center" wrapText="1"/>
    </xf>
    <xf numFmtId="164" fontId="27" fillId="0" borderId="6" xfId="13" applyNumberFormat="1" applyFont="1" applyBorder="1" applyAlignment="1">
      <alignment horizontal="right" vertical="center"/>
    </xf>
    <xf numFmtId="0" fontId="26" fillId="0" borderId="6" xfId="8" applyFont="1" applyBorder="1" applyAlignment="1">
      <alignment horizontal="left" vertical="center" wrapText="1"/>
    </xf>
    <xf numFmtId="0" fontId="27" fillId="0" borderId="6" xfId="8" quotePrefix="1" applyFont="1" applyBorder="1" applyAlignment="1">
      <alignment horizontal="center" vertical="center" wrapText="1"/>
    </xf>
    <xf numFmtId="0" fontId="27" fillId="0" borderId="6" xfId="8" applyFont="1" applyBorder="1" applyAlignment="1">
      <alignment horizontal="center" vertical="center" wrapText="1"/>
    </xf>
    <xf numFmtId="0" fontId="27" fillId="0" borderId="6" xfId="8" applyFont="1" applyFill="1" applyBorder="1" applyAlignment="1">
      <alignment horizontal="left" vertical="center" wrapText="1"/>
    </xf>
    <xf numFmtId="164" fontId="26" fillId="0" borderId="6" xfId="6" applyNumberFormat="1" applyFont="1" applyBorder="1" applyAlignment="1">
      <alignment horizontal="right" vertical="center"/>
    </xf>
    <xf numFmtId="0" fontId="28" fillId="0" borderId="6" xfId="8" applyFont="1" applyBorder="1" applyAlignment="1">
      <alignment horizontal="center" vertical="center" wrapText="1"/>
    </xf>
    <xf numFmtId="164" fontId="28" fillId="0" borderId="6" xfId="6" applyNumberFormat="1" applyFont="1" applyBorder="1" applyAlignment="1">
      <alignment horizontal="right" vertical="center"/>
    </xf>
    <xf numFmtId="0" fontId="28" fillId="0" borderId="0" xfId="8" applyFont="1" applyAlignment="1">
      <alignment horizontal="left" vertical="center" wrapText="1"/>
    </xf>
    <xf numFmtId="164" fontId="26" fillId="0" borderId="5" xfId="6" applyNumberFormat="1" applyFont="1" applyBorder="1" applyAlignment="1">
      <alignment horizontal="right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49" fontId="27" fillId="2" borderId="6" xfId="0" applyNumberFormat="1" applyFont="1" applyFill="1" applyBorder="1" applyAlignment="1">
      <alignment horizontal="center" vertical="center" wrapText="1"/>
    </xf>
    <xf numFmtId="165" fontId="26" fillId="2" borderId="6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 vertical="center" wrapText="1"/>
    </xf>
    <xf numFmtId="0" fontId="30" fillId="0" borderId="6" xfId="8" applyFont="1" applyBorder="1" applyAlignment="1">
      <alignment horizontal="center" vertical="center" wrapText="1"/>
    </xf>
    <xf numFmtId="0" fontId="30" fillId="0" borderId="5" xfId="8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6" fontId="30" fillId="0" borderId="19" xfId="7" applyNumberFormat="1" applyFont="1" applyBorder="1" applyAlignment="1">
      <alignment horizontal="center" vertical="center" wrapText="1"/>
    </xf>
    <xf numFmtId="49" fontId="27" fillId="0" borderId="6" xfId="8" quotePrefix="1" applyNumberFormat="1" applyFont="1" applyBorder="1" applyAlignment="1">
      <alignment horizontal="center" vertical="center" wrapText="1"/>
    </xf>
    <xf numFmtId="0" fontId="26" fillId="0" borderId="19" xfId="8" applyFont="1" applyBorder="1" applyAlignment="1">
      <alignment vertical="center"/>
    </xf>
    <xf numFmtId="0" fontId="13" fillId="0" borderId="19" xfId="8" applyFont="1" applyBorder="1" applyAlignment="1">
      <alignment horizontal="center" vertical="center"/>
    </xf>
    <xf numFmtId="0" fontId="26" fillId="0" borderId="19" xfId="8" applyFont="1" applyBorder="1" applyAlignment="1">
      <alignment horizontal="center" vertical="center" wrapText="1"/>
    </xf>
    <xf numFmtId="0" fontId="26" fillId="0" borderId="19" xfId="8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top" wrapText="1"/>
    </xf>
    <xf numFmtId="49" fontId="19" fillId="0" borderId="19" xfId="9" applyNumberFormat="1" applyFont="1" applyFill="1" applyBorder="1" applyAlignment="1">
      <alignment horizontal="center" vertical="center" textRotation="90" wrapText="1"/>
    </xf>
    <xf numFmtId="0" fontId="22" fillId="0" borderId="9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 wrapText="1"/>
    </xf>
    <xf numFmtId="0" fontId="7" fillId="0" borderId="0" xfId="8" applyFont="1" applyAlignment="1">
      <alignment horizontal="right" vertical="center" wrapText="1"/>
    </xf>
    <xf numFmtId="0" fontId="13" fillId="0" borderId="0" xfId="9" applyNumberFormat="1" applyFont="1" applyFill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0" fillId="0" borderId="5" xfId="8" applyFont="1" applyBorder="1" applyAlignment="1">
      <alignment horizontal="center" vertical="center" wrapText="1"/>
    </xf>
    <xf numFmtId="0" fontId="30" fillId="0" borderId="7" xfId="8" applyFont="1" applyBorder="1" applyAlignment="1">
      <alignment horizontal="center" vertical="center" wrapText="1"/>
    </xf>
    <xf numFmtId="165" fontId="30" fillId="0" borderId="3" xfId="8" applyNumberFormat="1" applyFont="1" applyBorder="1" applyAlignment="1">
      <alignment horizontal="center" vertical="center" wrapText="1"/>
    </xf>
    <xf numFmtId="165" fontId="30" fillId="0" borderId="4" xfId="8" applyNumberFormat="1" applyFont="1" applyBorder="1" applyAlignment="1">
      <alignment horizontal="center" vertical="center" wrapText="1"/>
    </xf>
    <xf numFmtId="0" fontId="17" fillId="0" borderId="0" xfId="8" applyFont="1" applyAlignment="1">
      <alignment horizontal="right" vertical="center" wrapText="1"/>
    </xf>
    <xf numFmtId="0" fontId="26" fillId="0" borderId="0" xfId="8" applyFont="1" applyAlignment="1">
      <alignment horizontal="right" vertical="center" wrapText="1"/>
    </xf>
    <xf numFmtId="0" fontId="27" fillId="0" borderId="0" xfId="8" applyFont="1" applyAlignment="1">
      <alignment horizontal="center" vertical="center" wrapText="1"/>
    </xf>
    <xf numFmtId="0" fontId="30" fillId="0" borderId="8" xfId="8" applyFont="1" applyBorder="1" applyAlignment="1">
      <alignment horizontal="right" wrapText="1"/>
    </xf>
    <xf numFmtId="0" fontId="30" fillId="0" borderId="3" xfId="8" applyFont="1" applyBorder="1" applyAlignment="1">
      <alignment horizontal="center" vertical="center" wrapText="1"/>
    </xf>
    <xf numFmtId="0" fontId="30" fillId="0" borderId="16" xfId="8" applyFont="1" applyBorder="1" applyAlignment="1">
      <alignment horizontal="center" vertical="center" wrapText="1"/>
    </xf>
    <xf numFmtId="0" fontId="30" fillId="0" borderId="4" xfId="8" applyFont="1" applyBorder="1" applyAlignment="1">
      <alignment horizontal="center" vertical="center" wrapText="1"/>
    </xf>
    <xf numFmtId="166" fontId="30" fillId="0" borderId="3" xfId="7" applyNumberFormat="1" applyFont="1" applyBorder="1" applyAlignment="1">
      <alignment horizontal="center" vertical="top" wrapText="1"/>
    </xf>
    <xf numFmtId="166" fontId="30" fillId="0" borderId="4" xfId="7" applyNumberFormat="1" applyFont="1" applyBorder="1" applyAlignment="1">
      <alignment horizontal="center" vertical="top" wrapText="1"/>
    </xf>
    <xf numFmtId="2" fontId="7" fillId="4" borderId="0" xfId="9" applyNumberFormat="1" applyFont="1" applyFill="1" applyAlignment="1">
      <alignment horizontal="righ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0" borderId="0" xfId="9" applyFont="1" applyBorder="1" applyAlignment="1">
      <alignment horizontal="center" vertical="top" wrapText="1"/>
    </xf>
    <xf numFmtId="0" fontId="7" fillId="0" borderId="0" xfId="9" applyFont="1" applyBorder="1" applyAlignment="1">
      <alignment horizontal="left" vertical="top" wrapText="1"/>
    </xf>
    <xf numFmtId="0" fontId="7" fillId="0" borderId="8" xfId="9" applyFont="1" applyBorder="1" applyAlignment="1">
      <alignment horizontal="left" vertical="top" wrapText="1"/>
    </xf>
    <xf numFmtId="0" fontId="9" fillId="0" borderId="6" xfId="9" applyFont="1" applyBorder="1" applyAlignment="1">
      <alignment horizontal="center" vertical="top" wrapText="1"/>
    </xf>
    <xf numFmtId="166" fontId="18" fillId="0" borderId="5" xfId="7" applyNumberFormat="1" applyFont="1" applyBorder="1" applyAlignment="1">
      <alignment horizontal="center" vertical="top" wrapText="1"/>
    </xf>
    <xf numFmtId="166" fontId="18" fillId="0" borderId="2" xfId="7" applyNumberFormat="1" applyFont="1" applyBorder="1" applyAlignment="1">
      <alignment horizontal="center" vertical="top" wrapText="1"/>
    </xf>
    <xf numFmtId="166" fontId="18" fillId="0" borderId="7" xfId="7" applyNumberFormat="1" applyFont="1" applyBorder="1" applyAlignment="1">
      <alignment horizontal="center" vertical="top" wrapText="1"/>
    </xf>
    <xf numFmtId="0" fontId="18" fillId="0" borderId="6" xfId="9" applyFont="1" applyBorder="1" applyAlignment="1">
      <alignment horizontal="left" vertical="top" wrapText="1"/>
    </xf>
    <xf numFmtId="0" fontId="9" fillId="0" borderId="6" xfId="9" applyFont="1" applyBorder="1" applyAlignment="1">
      <alignment horizontal="left" vertical="top" wrapText="1"/>
    </xf>
    <xf numFmtId="0" fontId="20" fillId="3" borderId="13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7" fillId="0" borderId="0" xfId="8" applyFont="1" applyAlignment="1">
      <alignment horizontal="right" vertical="top" wrapText="1"/>
    </xf>
    <xf numFmtId="0" fontId="25" fillId="0" borderId="6" xfId="0" applyFont="1" applyBorder="1" applyAlignment="1">
      <alignment vertical="center" wrapText="1"/>
    </xf>
    <xf numFmtId="166" fontId="20" fillId="0" borderId="6" xfId="7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166" fontId="6" fillId="0" borderId="6" xfId="7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9" xfId="0" applyFont="1" applyBorder="1" applyAlignment="1">
      <alignment vertical="center" wrapText="1"/>
    </xf>
    <xf numFmtId="168" fontId="20" fillId="0" borderId="19" xfId="7" applyNumberFormat="1" applyFont="1" applyBorder="1" applyAlignment="1">
      <alignment vertical="center" wrapText="1"/>
    </xf>
    <xf numFmtId="168" fontId="6" fillId="0" borderId="19" xfId="7" applyNumberFormat="1" applyFont="1" applyBorder="1" applyAlignment="1">
      <alignment horizontal="center" vertical="center" wrapText="1"/>
    </xf>
    <xf numFmtId="166" fontId="6" fillId="0" borderId="19" xfId="7" applyNumberFormat="1" applyFont="1" applyBorder="1" applyAlignment="1">
      <alignment horizontal="center" vertical="center" wrapText="1"/>
    </xf>
    <xf numFmtId="165" fontId="6" fillId="0" borderId="6" xfId="7" applyNumberFormat="1" applyFont="1" applyBorder="1" applyAlignment="1">
      <alignment horizontal="right" vertical="center" wrapText="1"/>
    </xf>
  </cellXfs>
  <cellStyles count="14">
    <cellStyle name="Comma" xfId="7" builtinId="3"/>
    <cellStyle name="Comma 2" xfId="10"/>
    <cellStyle name="Comma 3" xfId="12"/>
    <cellStyle name="Normal" xfId="0" builtinId="0"/>
    <cellStyle name="Normal 10" xfId="4"/>
    <cellStyle name="Normal 2" xfId="1"/>
    <cellStyle name="Normal 3" xfId="3"/>
    <cellStyle name="Normal 4" xfId="5"/>
    <cellStyle name="Normal 5" xfId="9"/>
    <cellStyle name="Normal 8" xfId="8"/>
    <cellStyle name="Percent 2" xfId="2"/>
    <cellStyle name="Percent 3" xfId="11"/>
    <cellStyle name="SN_241" xfId="6"/>
    <cellStyle name="SN_b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>
      <selection activeCell="A4" sqref="A4:D4"/>
    </sheetView>
  </sheetViews>
  <sheetFormatPr defaultRowHeight="17.25" x14ac:dyDescent="0.25"/>
  <cols>
    <col min="1" max="1" width="6.5703125" style="3" bestFit="1" customWidth="1"/>
    <col min="2" max="2" width="6.7109375" style="3" bestFit="1" customWidth="1"/>
    <col min="3" max="3" width="72" style="1" customWidth="1"/>
    <col min="4" max="4" width="19.7109375" style="4" customWidth="1"/>
    <col min="5" max="5" width="12.85546875" style="4" bestFit="1" customWidth="1"/>
    <col min="6" max="6" width="13.5703125" style="4" customWidth="1"/>
    <col min="7" max="8" width="15.5703125" style="4" customWidth="1"/>
    <col min="9" max="9" width="7.28515625" style="1" customWidth="1"/>
    <col min="10" max="10" width="12.85546875" style="1" bestFit="1" customWidth="1"/>
    <col min="11" max="11" width="13.85546875" style="1" bestFit="1" customWidth="1"/>
    <col min="12" max="13" width="9.140625" style="1"/>
    <col min="14" max="14" width="19.42578125" style="1" customWidth="1"/>
    <col min="15" max="16384" width="9.140625" style="1"/>
  </cols>
  <sheetData>
    <row r="1" spans="1:9" ht="16.5" customHeight="1" x14ac:dyDescent="0.25">
      <c r="A1" s="98" t="s">
        <v>2</v>
      </c>
      <c r="B1" s="98"/>
      <c r="C1" s="98"/>
      <c r="D1" s="98"/>
      <c r="E1" s="37"/>
      <c r="F1" s="37"/>
      <c r="G1" s="37"/>
      <c r="H1" s="37"/>
      <c r="I1" s="38"/>
    </row>
    <row r="2" spans="1:9" ht="16.5" customHeight="1" x14ac:dyDescent="0.25">
      <c r="A2" s="98" t="s">
        <v>0</v>
      </c>
      <c r="B2" s="98"/>
      <c r="C2" s="98"/>
      <c r="D2" s="98"/>
      <c r="E2" s="37"/>
      <c r="F2" s="37"/>
      <c r="G2" s="37"/>
      <c r="H2" s="37"/>
      <c r="I2" s="38"/>
    </row>
    <row r="3" spans="1:9" ht="16.5" customHeight="1" x14ac:dyDescent="0.25">
      <c r="A3" s="98" t="s">
        <v>1</v>
      </c>
      <c r="B3" s="98"/>
      <c r="C3" s="98"/>
      <c r="D3" s="98"/>
      <c r="E3" s="37"/>
      <c r="F3" s="37"/>
      <c r="G3" s="37"/>
      <c r="H3" s="37"/>
      <c r="I3" s="38"/>
    </row>
    <row r="4" spans="1:9" ht="93" customHeight="1" x14ac:dyDescent="0.25">
      <c r="A4" s="99" t="s">
        <v>55</v>
      </c>
      <c r="B4" s="99"/>
      <c r="C4" s="99"/>
      <c r="D4" s="99"/>
      <c r="E4" s="39"/>
      <c r="F4" s="39"/>
      <c r="G4" s="39"/>
      <c r="H4" s="39"/>
    </row>
    <row r="5" spans="1:9" ht="17.25" customHeight="1" x14ac:dyDescent="0.25">
      <c r="A5" s="2"/>
      <c r="B5" s="2"/>
      <c r="C5" s="7"/>
      <c r="D5" s="40" t="s">
        <v>56</v>
      </c>
      <c r="E5" s="41"/>
      <c r="F5" s="41"/>
      <c r="G5" s="42"/>
      <c r="H5" s="42"/>
    </row>
    <row r="6" spans="1:9" s="43" customFormat="1" ht="69.75" customHeight="1" x14ac:dyDescent="0.25">
      <c r="A6" s="100" t="s">
        <v>57</v>
      </c>
      <c r="B6" s="101"/>
      <c r="C6" s="104" t="s">
        <v>58</v>
      </c>
      <c r="D6" s="102" t="s">
        <v>102</v>
      </c>
    </row>
    <row r="7" spans="1:9" s="43" customFormat="1" ht="43.5" customHeight="1" x14ac:dyDescent="0.25">
      <c r="A7" s="55" t="s">
        <v>14</v>
      </c>
      <c r="B7" s="55" t="s">
        <v>15</v>
      </c>
      <c r="C7" s="105"/>
      <c r="D7" s="103"/>
    </row>
    <row r="8" spans="1:9" s="43" customFormat="1" ht="43.5" customHeight="1" x14ac:dyDescent="0.25">
      <c r="A8" s="94"/>
      <c r="B8" s="94"/>
      <c r="C8" s="92" t="s">
        <v>26</v>
      </c>
      <c r="D8" s="85"/>
    </row>
    <row r="9" spans="1:9" s="43" customFormat="1" ht="16.5" x14ac:dyDescent="0.25">
      <c r="A9" s="93" t="s">
        <v>59</v>
      </c>
      <c r="B9" s="93"/>
      <c r="C9" s="45" t="s">
        <v>60</v>
      </c>
      <c r="D9" s="46"/>
    </row>
    <row r="10" spans="1:9" s="43" customFormat="1" ht="16.5" x14ac:dyDescent="0.25">
      <c r="A10" s="44"/>
      <c r="B10" s="44"/>
      <c r="C10" s="44" t="s">
        <v>61</v>
      </c>
      <c r="D10" s="47">
        <f>+D16+D22</f>
        <v>0</v>
      </c>
    </row>
    <row r="11" spans="1:9" s="43" customFormat="1" ht="16.5" x14ac:dyDescent="0.25">
      <c r="A11" s="44"/>
      <c r="B11" s="44"/>
      <c r="C11" s="45" t="s">
        <v>62</v>
      </c>
      <c r="D11" s="44"/>
    </row>
    <row r="12" spans="1:9" s="43" customFormat="1" ht="33" x14ac:dyDescent="0.25">
      <c r="A12" s="44"/>
      <c r="B12" s="44"/>
      <c r="C12" s="44" t="s">
        <v>63</v>
      </c>
      <c r="D12" s="44"/>
    </row>
    <row r="13" spans="1:9" s="43" customFormat="1" ht="16.5" x14ac:dyDescent="0.25">
      <c r="A13" s="44"/>
      <c r="B13" s="44"/>
      <c r="C13" s="45" t="s">
        <v>64</v>
      </c>
      <c r="D13" s="44"/>
    </row>
    <row r="14" spans="1:9" s="43" customFormat="1" ht="49.5" x14ac:dyDescent="0.25">
      <c r="A14" s="44"/>
      <c r="B14" s="44"/>
      <c r="C14" s="44" t="s">
        <v>65</v>
      </c>
      <c r="D14" s="44"/>
    </row>
    <row r="15" spans="1:9" s="43" customFormat="1" ht="19.5" customHeight="1" x14ac:dyDescent="0.25">
      <c r="A15" s="95" t="s">
        <v>66</v>
      </c>
      <c r="B15" s="96"/>
      <c r="C15" s="96"/>
      <c r="D15" s="97"/>
    </row>
    <row r="16" spans="1:9" s="43" customFormat="1" ht="16.5" x14ac:dyDescent="0.25">
      <c r="A16" s="44"/>
      <c r="B16" s="44">
        <v>11001</v>
      </c>
      <c r="C16" s="45" t="s">
        <v>67</v>
      </c>
      <c r="D16" s="46">
        <f>-D22</f>
        <v>-1709463.6</v>
      </c>
    </row>
    <row r="17" spans="1:4" s="43" customFormat="1" ht="53.25" customHeight="1" x14ac:dyDescent="0.25">
      <c r="A17" s="44"/>
      <c r="B17" s="44"/>
      <c r="C17" s="44" t="s">
        <v>38</v>
      </c>
      <c r="D17" s="44"/>
    </row>
    <row r="18" spans="1:4" s="43" customFormat="1" ht="16.5" x14ac:dyDescent="0.25">
      <c r="A18" s="44"/>
      <c r="B18" s="44"/>
      <c r="C18" s="45" t="s">
        <v>68</v>
      </c>
      <c r="D18" s="44"/>
    </row>
    <row r="19" spans="1:4" s="43" customFormat="1" ht="49.5" x14ac:dyDescent="0.25">
      <c r="A19" s="44"/>
      <c r="B19" s="44"/>
      <c r="C19" s="44" t="s">
        <v>69</v>
      </c>
      <c r="D19" s="44"/>
    </row>
    <row r="20" spans="1:4" s="43" customFormat="1" ht="16.5" x14ac:dyDescent="0.25">
      <c r="A20" s="44"/>
      <c r="B20" s="44"/>
      <c r="C20" s="45" t="s">
        <v>70</v>
      </c>
      <c r="D20" s="44"/>
    </row>
    <row r="21" spans="1:4" s="43" customFormat="1" ht="16.5" x14ac:dyDescent="0.25">
      <c r="A21" s="44"/>
      <c r="B21" s="44"/>
      <c r="C21" s="44" t="s">
        <v>71</v>
      </c>
      <c r="D21" s="44"/>
    </row>
    <row r="22" spans="1:4" s="43" customFormat="1" ht="16.5" x14ac:dyDescent="0.25">
      <c r="A22" s="44"/>
      <c r="B22" s="44">
        <v>11001</v>
      </c>
      <c r="C22" s="45" t="s">
        <v>67</v>
      </c>
      <c r="D22" s="46">
        <f>+D37</f>
        <v>1709463.6</v>
      </c>
    </row>
    <row r="23" spans="1:4" s="43" customFormat="1" ht="49.5" x14ac:dyDescent="0.25">
      <c r="A23" s="44"/>
      <c r="B23" s="44"/>
      <c r="C23" s="44" t="s">
        <v>38</v>
      </c>
      <c r="D23" s="44"/>
    </row>
    <row r="24" spans="1:4" s="43" customFormat="1" ht="16.5" x14ac:dyDescent="0.25">
      <c r="A24" s="44"/>
      <c r="B24" s="44"/>
      <c r="C24" s="45" t="s">
        <v>68</v>
      </c>
      <c r="D24" s="44"/>
    </row>
    <row r="25" spans="1:4" s="43" customFormat="1" ht="49.5" x14ac:dyDescent="0.25">
      <c r="A25" s="44"/>
      <c r="B25" s="44"/>
      <c r="C25" s="44" t="s">
        <v>69</v>
      </c>
      <c r="D25" s="44"/>
    </row>
    <row r="26" spans="1:4" s="43" customFormat="1" ht="16.5" x14ac:dyDescent="0.25">
      <c r="A26" s="44"/>
      <c r="B26" s="44"/>
      <c r="C26" s="45" t="s">
        <v>70</v>
      </c>
      <c r="D26" s="44"/>
    </row>
    <row r="27" spans="1:4" s="43" customFormat="1" ht="16.5" x14ac:dyDescent="0.25">
      <c r="A27" s="44"/>
      <c r="B27" s="44"/>
      <c r="C27" s="44" t="s">
        <v>71</v>
      </c>
      <c r="D27" s="44"/>
    </row>
    <row r="28" spans="1:4" s="43" customFormat="1" ht="25.5" customHeight="1" x14ac:dyDescent="0.25">
      <c r="A28" s="44"/>
      <c r="B28" s="44"/>
      <c r="C28" s="84" t="s">
        <v>72</v>
      </c>
      <c r="D28" s="48"/>
    </row>
    <row r="29" spans="1:4" s="43" customFormat="1" ht="16.5" x14ac:dyDescent="0.25">
      <c r="A29" s="44" t="s">
        <v>73</v>
      </c>
      <c r="B29" s="44"/>
      <c r="C29" s="45" t="s">
        <v>60</v>
      </c>
      <c r="D29" s="49"/>
    </row>
    <row r="30" spans="1:4" s="43" customFormat="1" ht="16.5" x14ac:dyDescent="0.25">
      <c r="A30" s="44"/>
      <c r="B30" s="44"/>
      <c r="C30" s="44" t="s">
        <v>74</v>
      </c>
      <c r="D30" s="50">
        <f>+D37+D43</f>
        <v>0</v>
      </c>
    </row>
    <row r="31" spans="1:4" s="43" customFormat="1" ht="16.5" x14ac:dyDescent="0.25">
      <c r="A31" s="44"/>
      <c r="B31" s="44"/>
      <c r="C31" s="45" t="s">
        <v>62</v>
      </c>
      <c r="D31" s="51"/>
    </row>
    <row r="32" spans="1:4" s="43" customFormat="1" ht="33" x14ac:dyDescent="0.25">
      <c r="A32" s="44"/>
      <c r="B32" s="44"/>
      <c r="C32" s="44" t="s">
        <v>75</v>
      </c>
      <c r="D32" s="52"/>
    </row>
    <row r="33" spans="1:4" s="43" customFormat="1" ht="16.5" x14ac:dyDescent="0.25">
      <c r="A33" s="44"/>
      <c r="B33" s="44"/>
      <c r="C33" s="45" t="s">
        <v>64</v>
      </c>
      <c r="D33" s="52"/>
    </row>
    <row r="34" spans="1:4" s="43" customFormat="1" ht="33" x14ac:dyDescent="0.25">
      <c r="A34" s="44"/>
      <c r="B34" s="44"/>
      <c r="C34" s="44" t="s">
        <v>76</v>
      </c>
      <c r="D34" s="52"/>
    </row>
    <row r="35" spans="1:4" s="43" customFormat="1" ht="15" customHeight="1" x14ac:dyDescent="0.25">
      <c r="A35" s="95" t="s">
        <v>66</v>
      </c>
      <c r="B35" s="96"/>
      <c r="C35" s="96"/>
      <c r="D35" s="97"/>
    </row>
    <row r="36" spans="1:4" s="43" customFormat="1" ht="16.5" x14ac:dyDescent="0.25">
      <c r="A36" s="44"/>
      <c r="B36" s="44">
        <v>11001</v>
      </c>
      <c r="C36" s="45" t="s">
        <v>67</v>
      </c>
      <c r="D36" s="46"/>
    </row>
    <row r="37" spans="1:4" s="43" customFormat="1" ht="15" customHeight="1" x14ac:dyDescent="0.25">
      <c r="A37" s="44"/>
      <c r="B37" s="44"/>
      <c r="C37" s="44" t="s">
        <v>74</v>
      </c>
      <c r="D37" s="53">
        <f>-D43</f>
        <v>1709463.6</v>
      </c>
    </row>
    <row r="38" spans="1:4" s="43" customFormat="1" ht="16.5" x14ac:dyDescent="0.25">
      <c r="A38" s="44"/>
      <c r="B38" s="44"/>
      <c r="C38" s="45" t="s">
        <v>68</v>
      </c>
      <c r="D38" s="44"/>
    </row>
    <row r="39" spans="1:4" s="43" customFormat="1" ht="66" x14ac:dyDescent="0.25">
      <c r="A39" s="44"/>
      <c r="B39" s="44"/>
      <c r="C39" s="44" t="s">
        <v>77</v>
      </c>
      <c r="D39" s="44"/>
    </row>
    <row r="40" spans="1:4" s="43" customFormat="1" ht="16.5" x14ac:dyDescent="0.25">
      <c r="A40" s="44"/>
      <c r="B40" s="44"/>
      <c r="C40" s="45" t="s">
        <v>70</v>
      </c>
      <c r="D40" s="44"/>
    </row>
    <row r="41" spans="1:4" s="43" customFormat="1" ht="16.5" x14ac:dyDescent="0.25">
      <c r="A41" s="44"/>
      <c r="B41" s="44"/>
      <c r="C41" s="44" t="s">
        <v>71</v>
      </c>
      <c r="D41" s="44"/>
    </row>
    <row r="42" spans="1:4" s="43" customFormat="1" ht="16.5" x14ac:dyDescent="0.25">
      <c r="A42" s="44"/>
      <c r="B42" s="44">
        <v>11001</v>
      </c>
      <c r="C42" s="45" t="s">
        <v>67</v>
      </c>
      <c r="D42" s="46"/>
    </row>
    <row r="43" spans="1:4" s="43" customFormat="1" ht="15" customHeight="1" x14ac:dyDescent="0.25">
      <c r="A43" s="44"/>
      <c r="B43" s="44"/>
      <c r="C43" s="44" t="s">
        <v>74</v>
      </c>
      <c r="D43" s="53">
        <f>-1709463.6</f>
        <v>-1709463.6</v>
      </c>
    </row>
    <row r="44" spans="1:4" s="43" customFormat="1" ht="16.5" x14ac:dyDescent="0.25">
      <c r="A44" s="44"/>
      <c r="B44" s="44"/>
      <c r="C44" s="45" t="s">
        <v>68</v>
      </c>
      <c r="D44" s="44"/>
    </row>
    <row r="45" spans="1:4" s="43" customFormat="1" ht="66" x14ac:dyDescent="0.25">
      <c r="A45" s="44"/>
      <c r="B45" s="44"/>
      <c r="C45" s="44" t="s">
        <v>77</v>
      </c>
      <c r="D45" s="44"/>
    </row>
    <row r="46" spans="1:4" s="43" customFormat="1" ht="16.5" x14ac:dyDescent="0.25">
      <c r="A46" s="44"/>
      <c r="B46" s="44"/>
      <c r="C46" s="45" t="s">
        <v>70</v>
      </c>
      <c r="D46" s="44"/>
    </row>
    <row r="47" spans="1:4" s="43" customFormat="1" ht="16.5" x14ac:dyDescent="0.25">
      <c r="A47" s="44"/>
      <c r="B47" s="44"/>
      <c r="C47" s="44" t="s">
        <v>71</v>
      </c>
      <c r="D47" s="44"/>
    </row>
  </sheetData>
  <mergeCells count="9">
    <mergeCell ref="A35:D35"/>
    <mergeCell ref="A1:D1"/>
    <mergeCell ref="A2:D2"/>
    <mergeCell ref="A3:D3"/>
    <mergeCell ref="A4:D4"/>
    <mergeCell ref="A6:B6"/>
    <mergeCell ref="A15:D15"/>
    <mergeCell ref="D6:D7"/>
    <mergeCell ref="C6:C7"/>
  </mergeCells>
  <printOptions horizontalCentered="1"/>
  <pageMargins left="0.17" right="0.17" top="0.28999999999999998" bottom="0.46" header="0.17" footer="0.18"/>
  <pageSetup paperSize="9" scale="93" firstPageNumber="236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F31" sqref="F31"/>
    </sheetView>
  </sheetViews>
  <sheetFormatPr defaultRowHeight="16.5" x14ac:dyDescent="0.25"/>
  <cols>
    <col min="1" max="3" width="9.140625" style="56" customWidth="1"/>
    <col min="4" max="4" width="11.28515625" style="56" customWidth="1"/>
    <col min="5" max="5" width="10.85546875" style="56" customWidth="1"/>
    <col min="6" max="6" width="70" style="58" customWidth="1"/>
    <col min="7" max="7" width="21.7109375" style="58" customWidth="1"/>
    <col min="8" max="8" width="20.42578125" style="58" customWidth="1"/>
    <col min="9" max="16384" width="9.140625" style="58"/>
  </cols>
  <sheetData>
    <row r="1" spans="1:8" ht="17.25" customHeight="1" x14ac:dyDescent="0.25">
      <c r="B1" s="57"/>
      <c r="C1" s="57"/>
      <c r="D1" s="57"/>
      <c r="E1" s="57"/>
      <c r="F1" s="57"/>
      <c r="G1" s="36"/>
      <c r="H1" s="36" t="s">
        <v>80</v>
      </c>
    </row>
    <row r="2" spans="1:8" ht="17.25" customHeight="1" x14ac:dyDescent="0.25">
      <c r="B2" s="57"/>
      <c r="C2" s="57"/>
      <c r="D2" s="57"/>
      <c r="E2" s="57"/>
      <c r="F2" s="57"/>
      <c r="G2" s="110" t="s">
        <v>0</v>
      </c>
      <c r="H2" s="110"/>
    </row>
    <row r="3" spans="1:8" ht="17.25" customHeight="1" x14ac:dyDescent="0.25">
      <c r="B3" s="57"/>
      <c r="C3" s="57"/>
      <c r="D3" s="57"/>
      <c r="E3" s="57"/>
      <c r="F3" s="57"/>
      <c r="G3" s="110" t="s">
        <v>1</v>
      </c>
      <c r="H3" s="110"/>
    </row>
    <row r="4" spans="1:8" x14ac:dyDescent="0.25">
      <c r="A4" s="111"/>
      <c r="B4" s="111"/>
      <c r="C4" s="111"/>
      <c r="D4" s="111"/>
      <c r="E4" s="111"/>
      <c r="F4" s="111"/>
      <c r="G4" s="111"/>
      <c r="H4" s="111"/>
    </row>
    <row r="5" spans="1:8" s="59" customFormat="1" ht="48" customHeight="1" x14ac:dyDescent="0.25">
      <c r="A5" s="112" t="s">
        <v>103</v>
      </c>
      <c r="B5" s="112"/>
      <c r="C5" s="112"/>
      <c r="D5" s="112"/>
      <c r="E5" s="112"/>
      <c r="F5" s="112"/>
      <c r="G5" s="112"/>
      <c r="H5" s="112"/>
    </row>
    <row r="6" spans="1:8" s="59" customFormat="1" x14ac:dyDescent="0.25">
      <c r="A6" s="60"/>
      <c r="B6" s="60"/>
      <c r="C6" s="60"/>
      <c r="D6" s="60"/>
      <c r="E6" s="60"/>
      <c r="F6" s="60"/>
      <c r="G6" s="60"/>
      <c r="H6" s="60"/>
    </row>
    <row r="7" spans="1:8" x14ac:dyDescent="0.25">
      <c r="G7" s="113" t="s">
        <v>104</v>
      </c>
      <c r="H7" s="113"/>
    </row>
    <row r="8" spans="1:8" ht="48.75" customHeight="1" x14ac:dyDescent="0.25">
      <c r="A8" s="114" t="s">
        <v>105</v>
      </c>
      <c r="B8" s="115"/>
      <c r="C8" s="116"/>
      <c r="D8" s="114" t="s">
        <v>106</v>
      </c>
      <c r="E8" s="116"/>
      <c r="F8" s="106" t="s">
        <v>107</v>
      </c>
      <c r="G8" s="108" t="s">
        <v>108</v>
      </c>
      <c r="H8" s="109"/>
    </row>
    <row r="9" spans="1:8" ht="34.5" customHeight="1" x14ac:dyDescent="0.25">
      <c r="A9" s="82" t="s">
        <v>109</v>
      </c>
      <c r="B9" s="82" t="s">
        <v>110</v>
      </c>
      <c r="C9" s="82" t="s">
        <v>111</v>
      </c>
      <c r="D9" s="82" t="s">
        <v>112</v>
      </c>
      <c r="E9" s="82" t="s">
        <v>113</v>
      </c>
      <c r="F9" s="107"/>
      <c r="G9" s="83" t="s">
        <v>114</v>
      </c>
      <c r="H9" s="83" t="s">
        <v>115</v>
      </c>
    </row>
    <row r="10" spans="1:8" x14ac:dyDescent="0.25">
      <c r="A10" s="61"/>
      <c r="B10" s="61"/>
      <c r="C10" s="61"/>
      <c r="D10" s="61"/>
      <c r="E10" s="61"/>
      <c r="F10" s="63" t="s">
        <v>116</v>
      </c>
      <c r="G10" s="64">
        <f t="shared" ref="G10" si="0">G12+G38</f>
        <v>0</v>
      </c>
      <c r="H10" s="64">
        <f>H12+H38</f>
        <v>0</v>
      </c>
    </row>
    <row r="11" spans="1:8" x14ac:dyDescent="0.25">
      <c r="A11" s="61"/>
      <c r="B11" s="61"/>
      <c r="C11" s="61"/>
      <c r="D11" s="61"/>
      <c r="E11" s="61"/>
      <c r="F11" s="45" t="s">
        <v>117</v>
      </c>
      <c r="G11" s="65"/>
      <c r="H11" s="65"/>
    </row>
    <row r="12" spans="1:8" x14ac:dyDescent="0.25">
      <c r="A12" s="87" t="s">
        <v>129</v>
      </c>
      <c r="B12" s="61"/>
      <c r="C12" s="61"/>
      <c r="D12" s="61"/>
      <c r="E12" s="61"/>
      <c r="F12" s="63" t="s">
        <v>130</v>
      </c>
      <c r="G12" s="64">
        <f t="shared" ref="G12:H12" si="1">G14</f>
        <v>0</v>
      </c>
      <c r="H12" s="64">
        <f t="shared" si="1"/>
        <v>0</v>
      </c>
    </row>
    <row r="13" spans="1:8" x14ac:dyDescent="0.25">
      <c r="A13" s="61"/>
      <c r="B13" s="61"/>
      <c r="C13" s="61"/>
      <c r="D13" s="61"/>
      <c r="E13" s="61"/>
      <c r="F13" s="45" t="s">
        <v>117</v>
      </c>
      <c r="G13" s="65"/>
      <c r="H13" s="65"/>
    </row>
    <row r="14" spans="1:8" x14ac:dyDescent="0.25">
      <c r="A14" s="61"/>
      <c r="B14" s="67" t="s">
        <v>118</v>
      </c>
      <c r="C14" s="61"/>
      <c r="D14" s="61"/>
      <c r="E14" s="61"/>
      <c r="F14" s="63" t="s">
        <v>131</v>
      </c>
      <c r="G14" s="64">
        <f t="shared" ref="G14:H14" si="2">G16</f>
        <v>0</v>
      </c>
      <c r="H14" s="64">
        <f t="shared" si="2"/>
        <v>0</v>
      </c>
    </row>
    <row r="15" spans="1:8" x14ac:dyDescent="0.25">
      <c r="A15" s="61"/>
      <c r="B15" s="61"/>
      <c r="C15" s="61"/>
      <c r="D15" s="61"/>
      <c r="E15" s="61"/>
      <c r="F15" s="45" t="s">
        <v>117</v>
      </c>
      <c r="G15" s="65"/>
      <c r="H15" s="65"/>
    </row>
    <row r="16" spans="1:8" x14ac:dyDescent="0.25">
      <c r="A16" s="61"/>
      <c r="B16" s="61"/>
      <c r="C16" s="66" t="s">
        <v>119</v>
      </c>
      <c r="D16" s="61"/>
      <c r="E16" s="61"/>
      <c r="F16" s="63" t="s">
        <v>27</v>
      </c>
      <c r="G16" s="64">
        <f t="shared" ref="G16" si="3">G20</f>
        <v>0</v>
      </c>
      <c r="H16" s="64">
        <f>+H18</f>
        <v>0</v>
      </c>
    </row>
    <row r="17" spans="1:8" x14ac:dyDescent="0.25">
      <c r="A17" s="61"/>
      <c r="B17" s="61"/>
      <c r="C17" s="61"/>
      <c r="D17" s="61"/>
      <c r="E17" s="61"/>
      <c r="F17" s="45" t="s">
        <v>117</v>
      </c>
      <c r="G17" s="65"/>
      <c r="H17" s="65"/>
    </row>
    <row r="18" spans="1:8" x14ac:dyDescent="0.25">
      <c r="A18" s="90"/>
      <c r="B18" s="90"/>
      <c r="C18" s="90"/>
      <c r="D18" s="89">
        <v>1049</v>
      </c>
      <c r="E18" s="90"/>
      <c r="F18" s="68" t="s">
        <v>61</v>
      </c>
      <c r="G18" s="91"/>
      <c r="H18" s="64">
        <f>-H20-H29</f>
        <v>0</v>
      </c>
    </row>
    <row r="19" spans="1:8" x14ac:dyDescent="0.25">
      <c r="A19" s="90"/>
      <c r="B19" s="90"/>
      <c r="C19" s="90"/>
      <c r="D19" s="90"/>
      <c r="E19" s="90"/>
      <c r="F19" s="45" t="s">
        <v>117</v>
      </c>
      <c r="G19" s="91"/>
      <c r="H19" s="91"/>
    </row>
    <row r="20" spans="1:8" ht="49.5" x14ac:dyDescent="0.25">
      <c r="A20" s="88"/>
      <c r="B20" s="88"/>
      <c r="C20" s="88"/>
      <c r="D20" s="89"/>
      <c r="E20" s="89">
        <v>11001</v>
      </c>
      <c r="F20" s="68" t="s">
        <v>38</v>
      </c>
      <c r="G20" s="64">
        <f t="shared" ref="G20:H20" si="4">G22</f>
        <v>0</v>
      </c>
      <c r="H20" s="64">
        <f t="shared" si="4"/>
        <v>-1709463.6</v>
      </c>
    </row>
    <row r="21" spans="1:8" x14ac:dyDescent="0.25">
      <c r="A21" s="61"/>
      <c r="B21" s="61"/>
      <c r="C21" s="61"/>
      <c r="D21" s="61"/>
      <c r="E21" s="61"/>
      <c r="F21" s="45" t="s">
        <v>132</v>
      </c>
      <c r="G21" s="65"/>
      <c r="H21" s="65"/>
    </row>
    <row r="22" spans="1:8" ht="33" x14ac:dyDescent="0.25">
      <c r="A22" s="61"/>
      <c r="B22" s="61"/>
      <c r="C22" s="61"/>
      <c r="D22" s="61"/>
      <c r="E22" s="61"/>
      <c r="F22" s="68" t="s">
        <v>26</v>
      </c>
      <c r="G22" s="69">
        <f t="shared" ref="G22:H22" si="5">G24</f>
        <v>0</v>
      </c>
      <c r="H22" s="69">
        <f t="shared" si="5"/>
        <v>-1709463.6</v>
      </c>
    </row>
    <row r="23" spans="1:8" x14ac:dyDescent="0.25">
      <c r="A23" s="61"/>
      <c r="B23" s="61"/>
      <c r="C23" s="61"/>
      <c r="D23" s="61"/>
      <c r="E23" s="61"/>
      <c r="F23" s="45" t="s">
        <v>133</v>
      </c>
      <c r="G23" s="69"/>
      <c r="H23" s="69"/>
    </row>
    <row r="24" spans="1:8" x14ac:dyDescent="0.25">
      <c r="A24" s="61"/>
      <c r="B24" s="61"/>
      <c r="C24" s="61"/>
      <c r="D24" s="61"/>
      <c r="E24" s="61"/>
      <c r="F24" s="44" t="s">
        <v>116</v>
      </c>
      <c r="G24" s="69">
        <f t="shared" ref="G24:H24" si="6">G26</f>
        <v>0</v>
      </c>
      <c r="H24" s="69">
        <f t="shared" si="6"/>
        <v>-1709463.6</v>
      </c>
    </row>
    <row r="25" spans="1:8" x14ac:dyDescent="0.25">
      <c r="A25" s="61"/>
      <c r="B25" s="61"/>
      <c r="C25" s="61"/>
      <c r="D25" s="61"/>
      <c r="E25" s="61"/>
      <c r="F25" s="44" t="s">
        <v>134</v>
      </c>
      <c r="G25" s="69"/>
      <c r="H25" s="69"/>
    </row>
    <row r="26" spans="1:8" s="72" customFormat="1" x14ac:dyDescent="0.25">
      <c r="A26" s="70"/>
      <c r="B26" s="70"/>
      <c r="C26" s="70"/>
      <c r="D26" s="70"/>
      <c r="E26" s="70"/>
      <c r="F26" s="44" t="s">
        <v>137</v>
      </c>
      <c r="G26" s="71">
        <f t="shared" ref="G26:H26" si="7">G28</f>
        <v>0</v>
      </c>
      <c r="H26" s="71">
        <f t="shared" si="7"/>
        <v>-1709463.6</v>
      </c>
    </row>
    <row r="27" spans="1:8" x14ac:dyDescent="0.25">
      <c r="A27" s="61"/>
      <c r="B27" s="61"/>
      <c r="C27" s="61"/>
      <c r="D27" s="61"/>
      <c r="E27" s="61"/>
      <c r="F27" s="44" t="s">
        <v>135</v>
      </c>
      <c r="G27" s="69"/>
      <c r="H27" s="69"/>
    </row>
    <row r="28" spans="1:8" x14ac:dyDescent="0.25">
      <c r="A28" s="61"/>
      <c r="B28" s="61"/>
      <c r="C28" s="61"/>
      <c r="D28" s="61"/>
      <c r="E28" s="61"/>
      <c r="F28" s="44" t="s">
        <v>136</v>
      </c>
      <c r="G28" s="69">
        <v>0</v>
      </c>
      <c r="H28" s="69">
        <f>-H37</f>
        <v>-1709463.6</v>
      </c>
    </row>
    <row r="29" spans="1:8" ht="49.5" x14ac:dyDescent="0.25">
      <c r="A29" s="88"/>
      <c r="B29" s="88"/>
      <c r="C29" s="88"/>
      <c r="D29" s="89"/>
      <c r="E29" s="89">
        <v>11001</v>
      </c>
      <c r="F29" s="68" t="s">
        <v>38</v>
      </c>
      <c r="G29" s="64">
        <f t="shared" ref="G29:H29" si="8">G31</f>
        <v>0</v>
      </c>
      <c r="H29" s="64">
        <f t="shared" si="8"/>
        <v>1709463.6</v>
      </c>
    </row>
    <row r="30" spans="1:8" x14ac:dyDescent="0.25">
      <c r="A30" s="61"/>
      <c r="B30" s="61"/>
      <c r="C30" s="61"/>
      <c r="D30" s="61"/>
      <c r="E30" s="61"/>
      <c r="F30" s="45" t="s">
        <v>132</v>
      </c>
      <c r="G30" s="65"/>
      <c r="H30" s="65"/>
    </row>
    <row r="31" spans="1:8" ht="33" x14ac:dyDescent="0.25">
      <c r="A31" s="61"/>
      <c r="B31" s="61"/>
      <c r="C31" s="61"/>
      <c r="D31" s="61"/>
      <c r="E31" s="61"/>
      <c r="F31" s="68" t="s">
        <v>26</v>
      </c>
      <c r="G31" s="69">
        <f t="shared" ref="G31:H31" si="9">G33</f>
        <v>0</v>
      </c>
      <c r="H31" s="69">
        <f t="shared" si="9"/>
        <v>1709463.6</v>
      </c>
    </row>
    <row r="32" spans="1:8" x14ac:dyDescent="0.25">
      <c r="A32" s="61"/>
      <c r="B32" s="61"/>
      <c r="C32" s="61"/>
      <c r="D32" s="61"/>
      <c r="E32" s="61"/>
      <c r="F32" s="45" t="s">
        <v>133</v>
      </c>
      <c r="G32" s="69"/>
      <c r="H32" s="69"/>
    </row>
    <row r="33" spans="1:8" x14ac:dyDescent="0.25">
      <c r="A33" s="61"/>
      <c r="B33" s="61"/>
      <c r="C33" s="61"/>
      <c r="D33" s="61"/>
      <c r="E33" s="61"/>
      <c r="F33" s="44" t="s">
        <v>116</v>
      </c>
      <c r="G33" s="69">
        <f t="shared" ref="G33:H33" si="10">G35</f>
        <v>0</v>
      </c>
      <c r="H33" s="69">
        <f t="shared" si="10"/>
        <v>1709463.6</v>
      </c>
    </row>
    <row r="34" spans="1:8" x14ac:dyDescent="0.25">
      <c r="A34" s="61"/>
      <c r="B34" s="61"/>
      <c r="C34" s="61"/>
      <c r="D34" s="61"/>
      <c r="E34" s="61"/>
      <c r="F34" s="44" t="s">
        <v>134</v>
      </c>
      <c r="G34" s="69"/>
      <c r="H34" s="69"/>
    </row>
    <row r="35" spans="1:8" s="72" customFormat="1" x14ac:dyDescent="0.25">
      <c r="A35" s="70"/>
      <c r="B35" s="70"/>
      <c r="C35" s="70"/>
      <c r="D35" s="70"/>
      <c r="E35" s="70"/>
      <c r="F35" s="44" t="s">
        <v>137</v>
      </c>
      <c r="G35" s="71">
        <f t="shared" ref="G35:H35" si="11">G37</f>
        <v>0</v>
      </c>
      <c r="H35" s="71">
        <f t="shared" si="11"/>
        <v>1709463.6</v>
      </c>
    </row>
    <row r="36" spans="1:8" x14ac:dyDescent="0.25">
      <c r="A36" s="61"/>
      <c r="B36" s="61"/>
      <c r="C36" s="61"/>
      <c r="D36" s="61"/>
      <c r="E36" s="61"/>
      <c r="F36" s="44" t="s">
        <v>135</v>
      </c>
      <c r="G36" s="69"/>
      <c r="H36" s="69"/>
    </row>
    <row r="37" spans="1:8" x14ac:dyDescent="0.25">
      <c r="A37" s="61"/>
      <c r="B37" s="61"/>
      <c r="C37" s="61"/>
      <c r="D37" s="61"/>
      <c r="E37" s="61"/>
      <c r="F37" s="44" t="s">
        <v>136</v>
      </c>
      <c r="G37" s="69">
        <v>0</v>
      </c>
      <c r="H37" s="69">
        <f>-H55</f>
        <v>1709463.6</v>
      </c>
    </row>
    <row r="38" spans="1:8" ht="33" x14ac:dyDescent="0.25">
      <c r="A38" s="67" t="s">
        <v>121</v>
      </c>
      <c r="B38" s="61"/>
      <c r="C38" s="61"/>
      <c r="D38" s="61"/>
      <c r="E38" s="61"/>
      <c r="F38" s="63" t="s">
        <v>122</v>
      </c>
      <c r="G38" s="64">
        <f t="shared" ref="G38:H38" si="12">G40</f>
        <v>0</v>
      </c>
      <c r="H38" s="64">
        <f t="shared" si="12"/>
        <v>0</v>
      </c>
    </row>
    <row r="39" spans="1:8" x14ac:dyDescent="0.25">
      <c r="A39" s="61"/>
      <c r="B39" s="61"/>
      <c r="C39" s="61"/>
      <c r="D39" s="61"/>
      <c r="E39" s="61"/>
      <c r="F39" s="45" t="s">
        <v>117</v>
      </c>
      <c r="G39" s="65"/>
      <c r="H39" s="65"/>
    </row>
    <row r="40" spans="1:8" x14ac:dyDescent="0.25">
      <c r="A40" s="61"/>
      <c r="B40" s="67" t="s">
        <v>119</v>
      </c>
      <c r="C40" s="61"/>
      <c r="D40" s="61"/>
      <c r="E40" s="61"/>
      <c r="F40" s="63" t="s">
        <v>123</v>
      </c>
      <c r="G40" s="64">
        <f t="shared" ref="G40:H40" si="13">G42</f>
        <v>0</v>
      </c>
      <c r="H40" s="64">
        <f t="shared" si="13"/>
        <v>0</v>
      </c>
    </row>
    <row r="41" spans="1:8" x14ac:dyDescent="0.25">
      <c r="A41" s="61"/>
      <c r="B41" s="61"/>
      <c r="C41" s="61"/>
      <c r="D41" s="61"/>
      <c r="E41" s="61"/>
      <c r="F41" s="45" t="s">
        <v>117</v>
      </c>
      <c r="G41" s="65"/>
      <c r="H41" s="65"/>
    </row>
    <row r="42" spans="1:8" x14ac:dyDescent="0.25">
      <c r="A42" s="61"/>
      <c r="B42" s="61"/>
      <c r="C42" s="67" t="s">
        <v>119</v>
      </c>
      <c r="D42" s="61"/>
      <c r="E42" s="61"/>
      <c r="F42" s="63" t="s">
        <v>74</v>
      </c>
      <c r="G42" s="64">
        <f>+G44</f>
        <v>0</v>
      </c>
      <c r="H42" s="64">
        <f>+H44</f>
        <v>0</v>
      </c>
    </row>
    <row r="43" spans="1:8" x14ac:dyDescent="0.25">
      <c r="A43" s="61"/>
      <c r="B43" s="61"/>
      <c r="C43" s="61"/>
      <c r="D43" s="61"/>
      <c r="E43" s="61"/>
      <c r="F43" s="45" t="s">
        <v>117</v>
      </c>
      <c r="G43" s="65"/>
      <c r="H43" s="65"/>
    </row>
    <row r="44" spans="1:8" x14ac:dyDescent="0.25">
      <c r="A44" s="61"/>
      <c r="B44" s="61"/>
      <c r="C44" s="61"/>
      <c r="D44" s="89" t="s">
        <v>73</v>
      </c>
      <c r="E44" s="90"/>
      <c r="F44" s="68" t="s">
        <v>74</v>
      </c>
      <c r="G44" s="69">
        <f>G51</f>
        <v>0</v>
      </c>
      <c r="H44" s="69">
        <f>-H46-H51</f>
        <v>0</v>
      </c>
    </row>
    <row r="45" spans="1:8" x14ac:dyDescent="0.25">
      <c r="A45" s="62"/>
      <c r="B45" s="62"/>
      <c r="C45" s="62"/>
      <c r="D45" s="90"/>
      <c r="E45" s="90"/>
      <c r="F45" s="45" t="s">
        <v>117</v>
      </c>
      <c r="G45" s="73"/>
      <c r="H45" s="73"/>
    </row>
    <row r="46" spans="1:8" x14ac:dyDescent="0.25">
      <c r="A46" s="61"/>
      <c r="B46" s="61"/>
      <c r="C46" s="61"/>
      <c r="D46" s="89"/>
      <c r="E46" s="89" t="s">
        <v>124</v>
      </c>
      <c r="F46" s="68" t="s">
        <v>74</v>
      </c>
      <c r="G46" s="69">
        <f t="shared" ref="G46:H46" si="14">G48</f>
        <v>0</v>
      </c>
      <c r="H46" s="69">
        <f t="shared" si="14"/>
        <v>1709463.6</v>
      </c>
    </row>
    <row r="47" spans="1:8" x14ac:dyDescent="0.25">
      <c r="A47" s="61"/>
      <c r="B47" s="61"/>
      <c r="C47" s="61"/>
      <c r="D47" s="61"/>
      <c r="E47" s="61"/>
      <c r="F47" s="45" t="s">
        <v>13</v>
      </c>
      <c r="G47" s="69"/>
      <c r="H47" s="69"/>
    </row>
    <row r="48" spans="1:8" s="72" customFormat="1" x14ac:dyDescent="0.25">
      <c r="A48" s="70"/>
      <c r="B48" s="70"/>
      <c r="C48" s="70"/>
      <c r="D48" s="61"/>
      <c r="E48" s="61"/>
      <c r="F48" s="68" t="s">
        <v>72</v>
      </c>
      <c r="G48" s="71">
        <f t="shared" ref="G48:H48" si="15">G50</f>
        <v>0</v>
      </c>
      <c r="H48" s="71">
        <f t="shared" si="15"/>
        <v>1709463.6</v>
      </c>
    </row>
    <row r="49" spans="1:8" s="78" customFormat="1" x14ac:dyDescent="0.25">
      <c r="A49" s="74"/>
      <c r="B49" s="75"/>
      <c r="C49" s="76"/>
      <c r="D49" s="89"/>
      <c r="E49" s="89"/>
      <c r="F49" s="45" t="s">
        <v>120</v>
      </c>
      <c r="G49" s="77"/>
      <c r="H49" s="77"/>
    </row>
    <row r="50" spans="1:8" s="78" customFormat="1" x14ac:dyDescent="0.25">
      <c r="A50" s="74"/>
      <c r="B50" s="75"/>
      <c r="C50" s="76"/>
      <c r="D50" s="89"/>
      <c r="E50" s="89"/>
      <c r="F50" s="81" t="s">
        <v>125</v>
      </c>
      <c r="G50" s="77"/>
      <c r="H50" s="77">
        <f>-H55</f>
        <v>1709463.6</v>
      </c>
    </row>
    <row r="51" spans="1:8" x14ac:dyDescent="0.25">
      <c r="A51" s="61"/>
      <c r="B51" s="61"/>
      <c r="C51" s="61"/>
      <c r="D51" s="89"/>
      <c r="E51" s="89" t="s">
        <v>124</v>
      </c>
      <c r="F51" s="68" t="s">
        <v>74</v>
      </c>
      <c r="G51" s="69">
        <f t="shared" ref="G51:H51" si="16">G53</f>
        <v>0</v>
      </c>
      <c r="H51" s="69">
        <f t="shared" si="16"/>
        <v>-1709463.6</v>
      </c>
    </row>
    <row r="52" spans="1:8" x14ac:dyDescent="0.25">
      <c r="A52" s="61"/>
      <c r="B52" s="61"/>
      <c r="C52" s="61"/>
      <c r="D52" s="89"/>
      <c r="E52" s="61"/>
      <c r="F52" s="45" t="s">
        <v>13</v>
      </c>
      <c r="G52" s="69"/>
      <c r="H52" s="69"/>
    </row>
    <row r="53" spans="1:8" s="72" customFormat="1" x14ac:dyDescent="0.25">
      <c r="A53" s="70"/>
      <c r="B53" s="70"/>
      <c r="C53" s="70"/>
      <c r="D53" s="70"/>
      <c r="E53" s="61"/>
      <c r="F53" s="68" t="s">
        <v>72</v>
      </c>
      <c r="G53" s="71">
        <f t="shared" ref="G53:H53" si="17">G55</f>
        <v>0</v>
      </c>
      <c r="H53" s="71">
        <f t="shared" si="17"/>
        <v>-1709463.6</v>
      </c>
    </row>
    <row r="54" spans="1:8" s="78" customFormat="1" x14ac:dyDescent="0.25">
      <c r="A54" s="74"/>
      <c r="B54" s="75"/>
      <c r="C54" s="76"/>
      <c r="D54" s="76"/>
      <c r="E54" s="76"/>
      <c r="F54" s="45" t="s">
        <v>120</v>
      </c>
      <c r="G54" s="77"/>
      <c r="H54" s="77"/>
    </row>
    <row r="55" spans="1:8" s="78" customFormat="1" x14ac:dyDescent="0.25">
      <c r="A55" s="74"/>
      <c r="B55" s="75"/>
      <c r="C55" s="76"/>
      <c r="D55" s="79"/>
      <c r="E55" s="80"/>
      <c r="F55" s="81" t="s">
        <v>125</v>
      </c>
      <c r="G55" s="77"/>
      <c r="H55" s="53">
        <f>-1709463.6</f>
        <v>-1709463.6</v>
      </c>
    </row>
  </sheetData>
  <mergeCells count="9">
    <mergeCell ref="F8:F9"/>
    <mergeCell ref="G8:H8"/>
    <mergeCell ref="G2:H2"/>
    <mergeCell ref="G3:H3"/>
    <mergeCell ref="A4:H4"/>
    <mergeCell ref="A5:H5"/>
    <mergeCell ref="G7:H7"/>
    <mergeCell ref="A8:C8"/>
    <mergeCell ref="D8:E8"/>
  </mergeCells>
  <printOptions horizontalCentered="1"/>
  <pageMargins left="0.17" right="0.17" top="0.28999999999999998" bottom="0.46" header="0.17" footer="0.18"/>
  <pageSetup paperSize="9" scale="93" firstPageNumber="236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zoomScaleSheetLayoutView="100" workbookViewId="0">
      <selection activeCell="B11" sqref="B11"/>
    </sheetView>
  </sheetViews>
  <sheetFormatPr defaultRowHeight="13.5" x14ac:dyDescent="0.25"/>
  <cols>
    <col min="1" max="1" width="28.5703125" style="8" customWidth="1"/>
    <col min="2" max="2" width="54.140625" style="8" customWidth="1"/>
    <col min="3" max="3" width="18" style="8" customWidth="1"/>
    <col min="4" max="4" width="17.140625" style="8" customWidth="1"/>
    <col min="5" max="16384" width="9.140625" style="8"/>
  </cols>
  <sheetData>
    <row r="1" spans="1:6" ht="14.25" x14ac:dyDescent="0.25">
      <c r="D1" s="9" t="s">
        <v>79</v>
      </c>
    </row>
    <row r="2" spans="1:6" ht="47.25" customHeight="1" x14ac:dyDescent="0.25">
      <c r="C2" s="119" t="s">
        <v>28</v>
      </c>
      <c r="D2" s="119"/>
    </row>
    <row r="3" spans="1:6" ht="48.75" customHeight="1" x14ac:dyDescent="0.25">
      <c r="A3" s="120" t="s">
        <v>54</v>
      </c>
      <c r="B3" s="120"/>
      <c r="C3" s="120"/>
      <c r="D3" s="120"/>
    </row>
    <row r="5" spans="1:6" ht="22.5" customHeight="1" x14ac:dyDescent="0.25">
      <c r="A5" s="121" t="s">
        <v>25</v>
      </c>
      <c r="B5" s="121"/>
      <c r="C5" s="121"/>
      <c r="D5" s="121"/>
    </row>
    <row r="6" spans="1:6" ht="14.25" x14ac:dyDescent="0.25">
      <c r="A6" s="122" t="s">
        <v>16</v>
      </c>
      <c r="B6" s="122"/>
      <c r="C6" s="122"/>
      <c r="D6" s="122"/>
    </row>
    <row r="7" spans="1:6" ht="14.25" x14ac:dyDescent="0.25">
      <c r="A7" s="12" t="s">
        <v>3</v>
      </c>
      <c r="B7" s="18" t="s">
        <v>4</v>
      </c>
      <c r="C7" s="16"/>
      <c r="D7" s="16"/>
    </row>
    <row r="8" spans="1:6" x14ac:dyDescent="0.25">
      <c r="A8" s="13" t="s">
        <v>29</v>
      </c>
      <c r="B8" s="19" t="s">
        <v>30</v>
      </c>
      <c r="C8" s="17"/>
      <c r="D8" s="17"/>
    </row>
    <row r="9" spans="1:6" ht="14.25" x14ac:dyDescent="0.25">
      <c r="A9" s="123" t="s">
        <v>5</v>
      </c>
      <c r="B9" s="123"/>
      <c r="C9" s="123"/>
      <c r="D9" s="123"/>
    </row>
    <row r="10" spans="1:6" ht="42.75" customHeight="1" x14ac:dyDescent="0.25">
      <c r="A10" s="14" t="s">
        <v>6</v>
      </c>
      <c r="B10" s="13" t="s">
        <v>29</v>
      </c>
      <c r="C10" s="117" t="s">
        <v>126</v>
      </c>
      <c r="D10" s="118"/>
      <c r="E10" s="20"/>
      <c r="F10" s="20"/>
    </row>
    <row r="11" spans="1:6" x14ac:dyDescent="0.25">
      <c r="A11" s="14" t="s">
        <v>7</v>
      </c>
      <c r="B11" s="13" t="s">
        <v>39</v>
      </c>
      <c r="C11" s="86" t="s">
        <v>127</v>
      </c>
      <c r="D11" s="86" t="s">
        <v>128</v>
      </c>
      <c r="E11" s="21"/>
      <c r="F11" s="21"/>
    </row>
    <row r="12" spans="1:6" ht="40.5" x14ac:dyDescent="0.25">
      <c r="A12" s="14" t="s">
        <v>8</v>
      </c>
      <c r="B12" s="13" t="s">
        <v>40</v>
      </c>
      <c r="C12" s="125"/>
      <c r="D12" s="125"/>
      <c r="E12" s="22"/>
      <c r="F12" s="22"/>
    </row>
    <row r="13" spans="1:6" ht="45" customHeight="1" x14ac:dyDescent="0.25">
      <c r="A13" s="14" t="s">
        <v>9</v>
      </c>
      <c r="B13" s="13" t="s">
        <v>41</v>
      </c>
      <c r="C13" s="126"/>
      <c r="D13" s="126"/>
      <c r="E13" s="22"/>
      <c r="F13" s="22"/>
    </row>
    <row r="14" spans="1:6" x14ac:dyDescent="0.25">
      <c r="A14" s="14" t="s">
        <v>10</v>
      </c>
      <c r="B14" s="13" t="s">
        <v>42</v>
      </c>
      <c r="C14" s="126"/>
      <c r="D14" s="126"/>
      <c r="E14" s="22"/>
      <c r="F14" s="22"/>
    </row>
    <row r="15" spans="1:6" ht="40.5" x14ac:dyDescent="0.25">
      <c r="A15" s="14" t="s">
        <v>43</v>
      </c>
      <c r="B15" s="13" t="s">
        <v>52</v>
      </c>
      <c r="C15" s="127"/>
      <c r="D15" s="127"/>
      <c r="E15" s="22"/>
      <c r="F15" s="22"/>
    </row>
    <row r="16" spans="1:6" x14ac:dyDescent="0.25">
      <c r="A16" s="124" t="s">
        <v>11</v>
      </c>
      <c r="B16" s="124"/>
      <c r="C16" s="15"/>
      <c r="D16" s="15"/>
      <c r="E16" s="22"/>
      <c r="F16" s="22"/>
    </row>
    <row r="17" spans="1:6" ht="29.25" customHeight="1" x14ac:dyDescent="0.25">
      <c r="A17" s="128" t="s">
        <v>44</v>
      </c>
      <c r="B17" s="128"/>
      <c r="C17" s="15"/>
      <c r="D17" s="15">
        <v>34.409999999999997</v>
      </c>
      <c r="E17" s="23"/>
      <c r="F17" s="23"/>
    </row>
    <row r="18" spans="1:6" ht="29.25" customHeight="1" x14ac:dyDescent="0.25">
      <c r="A18" s="128" t="s">
        <v>45</v>
      </c>
      <c r="B18" s="128"/>
      <c r="C18" s="15"/>
      <c r="D18" s="15"/>
      <c r="E18" s="23"/>
      <c r="F18" s="23"/>
    </row>
    <row r="19" spans="1:6" ht="29.25" customHeight="1" x14ac:dyDescent="0.25">
      <c r="A19" s="128" t="s">
        <v>46</v>
      </c>
      <c r="B19" s="128"/>
      <c r="C19" s="15"/>
      <c r="D19" s="15"/>
      <c r="E19" s="23"/>
      <c r="F19" s="23"/>
    </row>
    <row r="20" spans="1:6" ht="29.25" customHeight="1" x14ac:dyDescent="0.25">
      <c r="A20" s="128" t="s">
        <v>47</v>
      </c>
      <c r="B20" s="128"/>
      <c r="C20" s="15"/>
      <c r="D20" s="15"/>
      <c r="E20" s="23"/>
      <c r="F20" s="23"/>
    </row>
    <row r="21" spans="1:6" ht="44.25" customHeight="1" x14ac:dyDescent="0.25">
      <c r="A21" s="128" t="s">
        <v>48</v>
      </c>
      <c r="B21" s="128"/>
      <c r="C21" s="15"/>
      <c r="D21" s="15"/>
      <c r="E21" s="23"/>
      <c r="F21" s="23"/>
    </row>
    <row r="22" spans="1:6" ht="17.25" customHeight="1" x14ac:dyDescent="0.25">
      <c r="A22" s="128" t="s">
        <v>37</v>
      </c>
      <c r="B22" s="128"/>
      <c r="C22" s="15"/>
      <c r="D22" s="15"/>
      <c r="E22" s="23"/>
      <c r="F22" s="23"/>
    </row>
    <row r="23" spans="1:6" ht="17.25" customHeight="1" x14ac:dyDescent="0.25">
      <c r="A23" s="128" t="s">
        <v>49</v>
      </c>
      <c r="B23" s="128"/>
      <c r="C23" s="15"/>
      <c r="D23" s="15"/>
      <c r="E23" s="23"/>
      <c r="F23" s="23"/>
    </row>
    <row r="24" spans="1:6" ht="30" customHeight="1" x14ac:dyDescent="0.25">
      <c r="A24" s="128" t="s">
        <v>50</v>
      </c>
      <c r="B24" s="128"/>
      <c r="C24" s="15"/>
      <c r="D24" s="15"/>
      <c r="E24" s="23"/>
      <c r="F24" s="23"/>
    </row>
    <row r="25" spans="1:6" ht="15.75" customHeight="1" x14ac:dyDescent="0.25">
      <c r="A25" s="128" t="s">
        <v>51</v>
      </c>
      <c r="B25" s="128"/>
      <c r="C25" s="15"/>
      <c r="D25" s="15"/>
      <c r="E25" s="23"/>
      <c r="F25" s="23"/>
    </row>
    <row r="26" spans="1:6" ht="21" customHeight="1" x14ac:dyDescent="0.25">
      <c r="A26" s="129" t="s">
        <v>12</v>
      </c>
      <c r="B26" s="129"/>
      <c r="C26" s="15">
        <v>0</v>
      </c>
      <c r="D26" s="15">
        <v>0</v>
      </c>
      <c r="E26" s="23"/>
      <c r="F26" s="23"/>
    </row>
  </sheetData>
  <mergeCells count="19">
    <mergeCell ref="A24:B24"/>
    <mergeCell ref="A25:B25"/>
    <mergeCell ref="A26:B26"/>
    <mergeCell ref="A19:B19"/>
    <mergeCell ref="A20:B20"/>
    <mergeCell ref="A21:B21"/>
    <mergeCell ref="A22:B22"/>
    <mergeCell ref="A23:B23"/>
    <mergeCell ref="A16:B16"/>
    <mergeCell ref="D12:D15"/>
    <mergeCell ref="C12:C15"/>
    <mergeCell ref="A17:B17"/>
    <mergeCell ref="A18:B18"/>
    <mergeCell ref="C10:D10"/>
    <mergeCell ref="C2:D2"/>
    <mergeCell ref="A3:D3"/>
    <mergeCell ref="A5:D5"/>
    <mergeCell ref="A6:D6"/>
    <mergeCell ref="A9:D9"/>
  </mergeCells>
  <pageMargins left="0.7" right="0.7" top="0.75" bottom="0.75" header="0.3" footer="0.3"/>
  <pageSetup paperSize="9" scale="53" orientation="landscape" r:id="rId1"/>
  <ignoredErrors>
    <ignoredError sqref="B10:B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L15" sqref="L15"/>
    </sheetView>
  </sheetViews>
  <sheetFormatPr defaultRowHeight="17.25" x14ac:dyDescent="0.25"/>
  <cols>
    <col min="1" max="1" width="15.28515625" style="11" customWidth="1"/>
    <col min="2" max="2" width="20.28515625" style="5" customWidth="1"/>
    <col min="3" max="3" width="12" style="5" customWidth="1"/>
    <col min="4" max="4" width="16.7109375" style="5" customWidth="1"/>
    <col min="5" max="5" width="19.7109375" style="10" customWidth="1"/>
    <col min="6" max="6" width="16.42578125" style="10" customWidth="1"/>
    <col min="7" max="7" width="24.28515625" style="10" customWidth="1"/>
    <col min="8" max="9" width="9.140625" style="5"/>
    <col min="10" max="10" width="19.140625" style="5" bestFit="1" customWidth="1"/>
    <col min="11" max="16384" width="9.140625" style="5"/>
  </cols>
  <sheetData>
    <row r="1" spans="1:9" s="6" customFormat="1" ht="17.25" customHeight="1" x14ac:dyDescent="0.25">
      <c r="A1" s="135" t="s">
        <v>78</v>
      </c>
      <c r="B1" s="135"/>
      <c r="C1" s="135"/>
      <c r="D1" s="135"/>
      <c r="E1" s="135"/>
      <c r="F1" s="135"/>
      <c r="G1" s="135"/>
    </row>
    <row r="2" spans="1:9" s="6" customFormat="1" x14ac:dyDescent="0.25">
      <c r="A2" s="135" t="s">
        <v>17</v>
      </c>
      <c r="B2" s="135"/>
      <c r="C2" s="135"/>
      <c r="D2" s="135"/>
      <c r="E2" s="135"/>
      <c r="F2" s="135"/>
      <c r="G2" s="135"/>
    </row>
    <row r="3" spans="1:9" s="6" customFormat="1" x14ac:dyDescent="0.25">
      <c r="A3" s="135" t="s">
        <v>1</v>
      </c>
      <c r="B3" s="135"/>
      <c r="C3" s="135"/>
      <c r="D3" s="135"/>
      <c r="E3" s="135"/>
      <c r="F3" s="135"/>
      <c r="G3" s="135"/>
    </row>
    <row r="5" spans="1:9" ht="55.5" customHeight="1" x14ac:dyDescent="0.25">
      <c r="A5" s="134" t="s">
        <v>36</v>
      </c>
      <c r="B5" s="134"/>
      <c r="C5" s="134"/>
      <c r="D5" s="134"/>
      <c r="E5" s="134"/>
      <c r="F5" s="134"/>
      <c r="G5" s="134"/>
    </row>
    <row r="6" spans="1:9" s="24" customFormat="1" ht="48.75" customHeight="1" x14ac:dyDescent="0.25">
      <c r="A6" s="138" t="s">
        <v>18</v>
      </c>
      <c r="B6" s="139" t="s">
        <v>19</v>
      </c>
      <c r="C6" s="139" t="s">
        <v>20</v>
      </c>
      <c r="D6" s="139" t="s">
        <v>21</v>
      </c>
      <c r="E6" s="140" t="s">
        <v>22</v>
      </c>
      <c r="F6" s="137" t="s">
        <v>31</v>
      </c>
      <c r="G6" s="137"/>
    </row>
    <row r="7" spans="1:9" s="24" customFormat="1" ht="30.75" customHeight="1" x14ac:dyDescent="0.25">
      <c r="A7" s="138"/>
      <c r="B7" s="139"/>
      <c r="C7" s="139"/>
      <c r="D7" s="139"/>
      <c r="E7" s="140"/>
      <c r="F7" s="25" t="s">
        <v>23</v>
      </c>
      <c r="G7" s="25" t="s">
        <v>24</v>
      </c>
    </row>
    <row r="8" spans="1:9" s="27" customFormat="1" ht="21.75" customHeight="1" x14ac:dyDescent="0.25">
      <c r="A8" s="136" t="s">
        <v>26</v>
      </c>
      <c r="B8" s="136"/>
      <c r="C8" s="136"/>
      <c r="D8" s="136"/>
      <c r="E8" s="136"/>
      <c r="F8" s="136"/>
      <c r="G8" s="26"/>
    </row>
    <row r="9" spans="1:9" s="24" customFormat="1" ht="24" customHeight="1" x14ac:dyDescent="0.25">
      <c r="A9" s="28" t="s">
        <v>32</v>
      </c>
      <c r="B9" s="29" t="s">
        <v>33</v>
      </c>
      <c r="C9" s="29" t="s">
        <v>34</v>
      </c>
      <c r="D9" s="133" t="s">
        <v>27</v>
      </c>
      <c r="E9" s="133"/>
      <c r="F9" s="133"/>
      <c r="G9" s="146">
        <v>0</v>
      </c>
    </row>
    <row r="10" spans="1:9" s="24" customFormat="1" ht="36" customHeight="1" x14ac:dyDescent="0.25">
      <c r="A10" s="31" t="s">
        <v>53</v>
      </c>
      <c r="B10" s="133" t="s">
        <v>38</v>
      </c>
      <c r="C10" s="133"/>
      <c r="D10" s="133"/>
      <c r="E10" s="133"/>
      <c r="F10" s="133"/>
      <c r="G10" s="146">
        <v>0</v>
      </c>
    </row>
    <row r="11" spans="1:9" s="24" customFormat="1" ht="18.75" customHeight="1" x14ac:dyDescent="0.25">
      <c r="A11" s="130" t="s">
        <v>35</v>
      </c>
      <c r="B11" s="131"/>
      <c r="C11" s="131"/>
      <c r="D11" s="131"/>
      <c r="E11" s="131"/>
      <c r="F11" s="132"/>
      <c r="G11" s="146">
        <v>0</v>
      </c>
    </row>
    <row r="12" spans="1:9" s="24" customFormat="1" ht="40.5" x14ac:dyDescent="0.25">
      <c r="A12" s="32" t="s">
        <v>96</v>
      </c>
      <c r="B12" s="33" t="s">
        <v>82</v>
      </c>
      <c r="C12" s="33" t="s">
        <v>86</v>
      </c>
      <c r="D12" s="33" t="s">
        <v>81</v>
      </c>
      <c r="E12" s="54">
        <f>+G12*1000</f>
        <v>-116908600</v>
      </c>
      <c r="F12" s="34">
        <v>1</v>
      </c>
      <c r="G12" s="30">
        <v>-116908.6</v>
      </c>
      <c r="I12" s="35"/>
    </row>
    <row r="13" spans="1:9" s="24" customFormat="1" ht="40.5" x14ac:dyDescent="0.25">
      <c r="A13" s="32" t="s">
        <v>95</v>
      </c>
      <c r="B13" s="33" t="s">
        <v>82</v>
      </c>
      <c r="C13" s="33" t="s">
        <v>86</v>
      </c>
      <c r="D13" s="33" t="s">
        <v>81</v>
      </c>
      <c r="E13" s="54">
        <f t="shared" ref="E13:E34" si="0">+G13*1000</f>
        <v>-114463300</v>
      </c>
      <c r="F13" s="34">
        <v>1</v>
      </c>
      <c r="G13" s="30">
        <v>-114463.3</v>
      </c>
      <c r="I13" s="35"/>
    </row>
    <row r="14" spans="1:9" s="24" customFormat="1" ht="40.5" x14ac:dyDescent="0.25">
      <c r="A14" s="32" t="s">
        <v>99</v>
      </c>
      <c r="B14" s="33" t="s">
        <v>82</v>
      </c>
      <c r="C14" s="33" t="s">
        <v>86</v>
      </c>
      <c r="D14" s="33" t="s">
        <v>81</v>
      </c>
      <c r="E14" s="54">
        <f t="shared" si="0"/>
        <v>-64281300</v>
      </c>
      <c r="F14" s="34">
        <v>1</v>
      </c>
      <c r="G14" s="30">
        <v>-64281.3</v>
      </c>
      <c r="I14" s="35"/>
    </row>
    <row r="15" spans="1:9" s="24" customFormat="1" ht="40.5" x14ac:dyDescent="0.25">
      <c r="A15" s="32" t="s">
        <v>98</v>
      </c>
      <c r="B15" s="33" t="s">
        <v>82</v>
      </c>
      <c r="C15" s="33" t="s">
        <v>86</v>
      </c>
      <c r="D15" s="33" t="s">
        <v>81</v>
      </c>
      <c r="E15" s="54">
        <f t="shared" si="0"/>
        <v>-69850000</v>
      </c>
      <c r="F15" s="34">
        <v>1</v>
      </c>
      <c r="G15" s="30">
        <v>-69850</v>
      </c>
      <c r="I15" s="35"/>
    </row>
    <row r="16" spans="1:9" s="24" customFormat="1" ht="40.5" x14ac:dyDescent="0.25">
      <c r="A16" s="32" t="s">
        <v>87</v>
      </c>
      <c r="B16" s="33" t="s">
        <v>82</v>
      </c>
      <c r="C16" s="33" t="s">
        <v>86</v>
      </c>
      <c r="D16" s="33" t="s">
        <v>81</v>
      </c>
      <c r="E16" s="54">
        <f t="shared" si="0"/>
        <v>-232797200</v>
      </c>
      <c r="F16" s="34">
        <v>1</v>
      </c>
      <c r="G16" s="30">
        <v>-232797.2</v>
      </c>
      <c r="I16" s="35"/>
    </row>
    <row r="17" spans="1:10" s="24" customFormat="1" ht="40.5" x14ac:dyDescent="0.25">
      <c r="A17" s="32" t="s">
        <v>91</v>
      </c>
      <c r="B17" s="33" t="s">
        <v>82</v>
      </c>
      <c r="C17" s="33" t="s">
        <v>86</v>
      </c>
      <c r="D17" s="33" t="s">
        <v>81</v>
      </c>
      <c r="E17" s="54">
        <f t="shared" si="0"/>
        <v>-160779600</v>
      </c>
      <c r="F17" s="34">
        <v>1</v>
      </c>
      <c r="G17" s="30">
        <v>-160779.6</v>
      </c>
      <c r="I17" s="35"/>
    </row>
    <row r="18" spans="1:10" s="24" customFormat="1" ht="40.5" x14ac:dyDescent="0.25">
      <c r="A18" s="32" t="s">
        <v>101</v>
      </c>
      <c r="B18" s="33" t="s">
        <v>82</v>
      </c>
      <c r="C18" s="33" t="s">
        <v>86</v>
      </c>
      <c r="D18" s="33" t="s">
        <v>81</v>
      </c>
      <c r="E18" s="54">
        <f t="shared" si="0"/>
        <v>-11372700</v>
      </c>
      <c r="F18" s="34">
        <v>1</v>
      </c>
      <c r="G18" s="30">
        <v>-11372.7</v>
      </c>
      <c r="I18" s="35"/>
    </row>
    <row r="19" spans="1:10" s="24" customFormat="1" ht="40.5" x14ac:dyDescent="0.25">
      <c r="A19" s="32" t="s">
        <v>97</v>
      </c>
      <c r="B19" s="33" t="s">
        <v>82</v>
      </c>
      <c r="C19" s="33" t="s">
        <v>86</v>
      </c>
      <c r="D19" s="33" t="s">
        <v>81</v>
      </c>
      <c r="E19" s="54">
        <f t="shared" si="0"/>
        <v>-107865100</v>
      </c>
      <c r="F19" s="34">
        <v>1</v>
      </c>
      <c r="G19" s="30">
        <v>-107865.1</v>
      </c>
      <c r="I19" s="35"/>
    </row>
    <row r="20" spans="1:10" s="24" customFormat="1" ht="40.5" x14ac:dyDescent="0.25">
      <c r="A20" s="32" t="s">
        <v>92</v>
      </c>
      <c r="B20" s="33" t="s">
        <v>82</v>
      </c>
      <c r="C20" s="33" t="s">
        <v>86</v>
      </c>
      <c r="D20" s="33" t="s">
        <v>81</v>
      </c>
      <c r="E20" s="54">
        <f t="shared" si="0"/>
        <v>-105782100</v>
      </c>
      <c r="F20" s="34">
        <v>1</v>
      </c>
      <c r="G20" s="30">
        <v>-105782.1</v>
      </c>
      <c r="I20" s="35"/>
    </row>
    <row r="21" spans="1:10" s="24" customFormat="1" ht="40.5" x14ac:dyDescent="0.25">
      <c r="A21" s="32" t="s">
        <v>89</v>
      </c>
      <c r="B21" s="33" t="s">
        <v>82</v>
      </c>
      <c r="C21" s="33" t="s">
        <v>86</v>
      </c>
      <c r="D21" s="33" t="s">
        <v>81</v>
      </c>
      <c r="E21" s="54">
        <f t="shared" si="0"/>
        <v>-223892400</v>
      </c>
      <c r="F21" s="34">
        <v>1</v>
      </c>
      <c r="G21" s="30">
        <v>-223892.4</v>
      </c>
      <c r="I21" s="35"/>
    </row>
    <row r="22" spans="1:10" s="24" customFormat="1" ht="40.5" x14ac:dyDescent="0.25">
      <c r="A22" s="32" t="s">
        <v>93</v>
      </c>
      <c r="B22" s="33" t="s">
        <v>82</v>
      </c>
      <c r="C22" s="33" t="s">
        <v>86</v>
      </c>
      <c r="D22" s="33" t="s">
        <v>81</v>
      </c>
      <c r="E22" s="54">
        <f t="shared" si="0"/>
        <v>-147839200</v>
      </c>
      <c r="F22" s="34">
        <v>1</v>
      </c>
      <c r="G22" s="30">
        <v>-147839.20000000001</v>
      </c>
      <c r="I22" s="35"/>
    </row>
    <row r="23" spans="1:10" s="24" customFormat="1" ht="40.5" x14ac:dyDescent="0.25">
      <c r="A23" s="32" t="s">
        <v>100</v>
      </c>
      <c r="B23" s="33" t="s">
        <v>82</v>
      </c>
      <c r="C23" s="33" t="s">
        <v>86</v>
      </c>
      <c r="D23" s="33" t="s">
        <v>81</v>
      </c>
      <c r="E23" s="54">
        <f t="shared" si="0"/>
        <v>-56613500</v>
      </c>
      <c r="F23" s="34">
        <v>1</v>
      </c>
      <c r="G23" s="30">
        <v>-56613.5</v>
      </c>
      <c r="I23" s="35"/>
      <c r="J23" s="35"/>
    </row>
    <row r="24" spans="1:10" s="24" customFormat="1" ht="40.5" x14ac:dyDescent="0.25">
      <c r="A24" s="32" t="s">
        <v>90</v>
      </c>
      <c r="B24" s="33" t="s">
        <v>82</v>
      </c>
      <c r="C24" s="33" t="s">
        <v>86</v>
      </c>
      <c r="D24" s="33" t="s">
        <v>81</v>
      </c>
      <c r="E24" s="54">
        <f t="shared" si="0"/>
        <v>-170597300</v>
      </c>
      <c r="F24" s="34">
        <v>1</v>
      </c>
      <c r="G24" s="30">
        <v>-170597.3</v>
      </c>
      <c r="I24" s="35"/>
    </row>
    <row r="25" spans="1:10" s="24" customFormat="1" ht="40.5" x14ac:dyDescent="0.25">
      <c r="A25" s="32" t="s">
        <v>94</v>
      </c>
      <c r="B25" s="33" t="s">
        <v>82</v>
      </c>
      <c r="C25" s="33" t="s">
        <v>86</v>
      </c>
      <c r="D25" s="33" t="s">
        <v>81</v>
      </c>
      <c r="E25" s="54">
        <f t="shared" si="0"/>
        <v>-106257300</v>
      </c>
      <c r="F25" s="34">
        <v>1</v>
      </c>
      <c r="G25" s="30">
        <v>-106257.3</v>
      </c>
      <c r="I25" s="35"/>
    </row>
    <row r="26" spans="1:10" s="24" customFormat="1" ht="40.5" x14ac:dyDescent="0.25">
      <c r="A26" s="32" t="s">
        <v>83</v>
      </c>
      <c r="B26" s="33" t="s">
        <v>82</v>
      </c>
      <c r="C26" s="33" t="s">
        <v>84</v>
      </c>
      <c r="D26" s="33" t="s">
        <v>81</v>
      </c>
      <c r="E26" s="54">
        <f t="shared" si="0"/>
        <v>-19916500</v>
      </c>
      <c r="F26" s="34">
        <v>1</v>
      </c>
      <c r="G26" s="30">
        <v>-19916.5</v>
      </c>
      <c r="I26" s="35"/>
      <c r="J26" s="35"/>
    </row>
    <row r="27" spans="1:10" s="24" customFormat="1" ht="40.5" x14ac:dyDescent="0.25">
      <c r="A27" s="32" t="s">
        <v>88</v>
      </c>
      <c r="B27" s="33" t="s">
        <v>82</v>
      </c>
      <c r="C27" s="33" t="s">
        <v>86</v>
      </c>
      <c r="D27" s="33" t="s">
        <v>81</v>
      </c>
      <c r="E27" s="54">
        <f t="shared" si="0"/>
        <v>-143100</v>
      </c>
      <c r="F27" s="34">
        <v>1</v>
      </c>
      <c r="G27" s="30">
        <v>-143.1</v>
      </c>
      <c r="I27" s="35"/>
    </row>
    <row r="28" spans="1:10" s="24" customFormat="1" ht="40.5" x14ac:dyDescent="0.25">
      <c r="A28" s="32" t="s">
        <v>85</v>
      </c>
      <c r="B28" s="33" t="s">
        <v>82</v>
      </c>
      <c r="C28" s="33" t="s">
        <v>86</v>
      </c>
      <c r="D28" s="33" t="s">
        <v>81</v>
      </c>
      <c r="E28" s="54">
        <f t="shared" si="0"/>
        <v>-104400</v>
      </c>
      <c r="F28" s="34">
        <v>1</v>
      </c>
      <c r="G28" s="30">
        <v>-104.4</v>
      </c>
      <c r="I28" s="35"/>
    </row>
    <row r="29" spans="1:10" s="24" customFormat="1" ht="40.5" x14ac:dyDescent="0.25">
      <c r="A29" s="141">
        <v>45231176</v>
      </c>
      <c r="B29" s="142" t="s">
        <v>82</v>
      </c>
      <c r="C29" s="142" t="s">
        <v>86</v>
      </c>
      <c r="D29" s="142" t="s">
        <v>81</v>
      </c>
      <c r="E29" s="143">
        <f t="shared" si="0"/>
        <v>376251900</v>
      </c>
      <c r="F29" s="144">
        <v>1</v>
      </c>
      <c r="G29" s="145">
        <v>376251.9</v>
      </c>
      <c r="I29" s="35"/>
    </row>
    <row r="30" spans="1:10" s="24" customFormat="1" ht="40.5" x14ac:dyDescent="0.25">
      <c r="A30" s="141">
        <v>45231176</v>
      </c>
      <c r="B30" s="142" t="s">
        <v>82</v>
      </c>
      <c r="C30" s="142" t="s">
        <v>86</v>
      </c>
      <c r="D30" s="142" t="s">
        <v>81</v>
      </c>
      <c r="E30" s="143">
        <f t="shared" si="0"/>
        <v>297000000</v>
      </c>
      <c r="F30" s="144">
        <v>1</v>
      </c>
      <c r="G30" s="145">
        <v>297000</v>
      </c>
      <c r="I30" s="35"/>
    </row>
    <row r="31" spans="1:10" s="24" customFormat="1" ht="40.5" x14ac:dyDescent="0.25">
      <c r="A31" s="141">
        <v>45231176</v>
      </c>
      <c r="B31" s="142" t="s">
        <v>82</v>
      </c>
      <c r="C31" s="142" t="s">
        <v>86</v>
      </c>
      <c r="D31" s="142" t="s">
        <v>81</v>
      </c>
      <c r="E31" s="143">
        <f t="shared" si="0"/>
        <v>402323200</v>
      </c>
      <c r="F31" s="144">
        <v>1</v>
      </c>
      <c r="G31" s="145">
        <v>402323.20000000001</v>
      </c>
      <c r="I31" s="35"/>
    </row>
    <row r="32" spans="1:10" s="24" customFormat="1" ht="40.5" x14ac:dyDescent="0.25">
      <c r="A32" s="141">
        <v>45231176</v>
      </c>
      <c r="B32" s="142" t="s">
        <v>82</v>
      </c>
      <c r="C32" s="142" t="s">
        <v>86</v>
      </c>
      <c r="D32" s="142" t="s">
        <v>81</v>
      </c>
      <c r="E32" s="143">
        <f t="shared" si="0"/>
        <v>591307000</v>
      </c>
      <c r="F32" s="144">
        <v>1</v>
      </c>
      <c r="G32" s="145">
        <v>591307</v>
      </c>
      <c r="I32" s="35"/>
    </row>
    <row r="33" spans="1:9" s="24" customFormat="1" ht="40.5" x14ac:dyDescent="0.25">
      <c r="A33" s="141">
        <v>45231176</v>
      </c>
      <c r="B33" s="142" t="s">
        <v>82</v>
      </c>
      <c r="C33" s="142" t="s">
        <v>86</v>
      </c>
      <c r="D33" s="142" t="s">
        <v>81</v>
      </c>
      <c r="E33" s="143">
        <f t="shared" si="0"/>
        <v>19599100</v>
      </c>
      <c r="F33" s="144">
        <v>1</v>
      </c>
      <c r="G33" s="145">
        <v>19599.099999999999</v>
      </c>
      <c r="I33" s="35"/>
    </row>
    <row r="34" spans="1:9" s="24" customFormat="1" ht="40.5" x14ac:dyDescent="0.25">
      <c r="A34" s="141">
        <v>45231176</v>
      </c>
      <c r="B34" s="142" t="s">
        <v>82</v>
      </c>
      <c r="C34" s="142" t="s">
        <v>86</v>
      </c>
      <c r="D34" s="142" t="s">
        <v>81</v>
      </c>
      <c r="E34" s="143">
        <f t="shared" si="0"/>
        <v>22982399.999999996</v>
      </c>
      <c r="F34" s="144">
        <v>1</v>
      </c>
      <c r="G34" s="145">
        <v>22982.399999999998</v>
      </c>
      <c r="I34" s="35"/>
    </row>
  </sheetData>
  <mergeCells count="14">
    <mergeCell ref="A11:F11"/>
    <mergeCell ref="D9:F9"/>
    <mergeCell ref="B10:F10"/>
    <mergeCell ref="A5:G5"/>
    <mergeCell ref="A1:G1"/>
    <mergeCell ref="A2:G2"/>
    <mergeCell ref="A3:G3"/>
    <mergeCell ref="A8:F8"/>
    <mergeCell ref="F6:G6"/>
    <mergeCell ref="A6:A7"/>
    <mergeCell ref="B6:B7"/>
    <mergeCell ref="C6:C7"/>
    <mergeCell ref="D6:D7"/>
    <mergeCell ref="E6:E7"/>
  </mergeCells>
  <pageMargins left="0.28000000000000003" right="0.25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</vt:lpstr>
      <vt:lpstr>2</vt:lpstr>
      <vt:lpstr>3</vt:lpstr>
      <vt:lpstr>4</vt:lpstr>
      <vt:lpstr>'2'!Print_Titles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Hasmik Aperyan</dc:creator>
  <cp:keywords>https://mul2.gov.am/tasks/125949/oneclick/Havelvacner.xlsx?token=7182868786792269ccdef269f29f9b1c</cp:keywords>
  <cp:lastModifiedBy>Arpine Martirosyan</cp:lastModifiedBy>
  <dcterms:created xsi:type="dcterms:W3CDTF">2019-09-11T05:53:12Z</dcterms:created>
  <dcterms:modified xsi:type="dcterms:W3CDTF">2019-09-11T14:37:25Z</dcterms:modified>
</cp:coreProperties>
</file>