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845" windowWidth="14805" windowHeight="6270" tabRatio="886"/>
  </bookViews>
  <sheets>
    <sheet name="Ararat" sheetId="28" r:id="rId1"/>
    <sheet name="Ararat crag" sheetId="35" r:id="rId2"/>
    <sheet name="Gegharqunik" sheetId="38" r:id="rId3"/>
    <sheet name="Gegharqunik crag" sheetId="39" r:id="rId4"/>
    <sheet name="Lori" sheetId="30" r:id="rId5"/>
    <sheet name="Lori crag" sheetId="37" r:id="rId6"/>
    <sheet name="Syunik" sheetId="46" r:id="rId7"/>
    <sheet name="Syunik crag" sheetId="47" r:id="rId8"/>
    <sheet name="Vayoc Dzor" sheetId="13" r:id="rId9"/>
    <sheet name="Vayoc dzor crag " sheetId="43" r:id="rId10"/>
    <sheet name="Gnum" sheetId="15" r:id="rId11"/>
    <sheet name="ԸՆԴԱՄԵՆԸ" sheetId="26" state="hidden" r:id="rId12"/>
  </sheets>
  <calcPr calcId="124519"/>
</workbook>
</file>

<file path=xl/calcChain.xml><?xml version="1.0" encoding="utf-8"?>
<calcChain xmlns="http://schemas.openxmlformats.org/spreadsheetml/2006/main">
  <c r="E18" i="15"/>
  <c r="E17" s="1"/>
  <c r="E20"/>
  <c r="E21"/>
  <c r="E16"/>
  <c r="E15"/>
  <c r="E13"/>
  <c r="E12"/>
  <c r="E59" i="47"/>
  <c r="E35"/>
  <c r="E16"/>
  <c r="C8" i="46"/>
  <c r="C15"/>
  <c r="E29" i="39"/>
  <c r="E16"/>
  <c r="C8" i="38"/>
  <c r="E33" i="37"/>
  <c r="C34"/>
  <c r="E20"/>
  <c r="C10" i="30"/>
  <c r="C8" s="1"/>
  <c r="E52" i="35"/>
  <c r="C53" s="1"/>
  <c r="E19"/>
  <c r="C7" i="28"/>
  <c r="E37" i="35"/>
  <c r="C13" i="28"/>
  <c r="C9"/>
  <c r="E66" i="43" l="1"/>
  <c r="E28" l="1"/>
  <c r="E14"/>
  <c r="C8" i="13" l="1"/>
  <c r="C10" l="1"/>
  <c r="E53" i="43" l="1"/>
  <c r="C60" i="47" l="1"/>
  <c r="C10" i="46" l="1"/>
  <c r="E92" i="43" l="1"/>
  <c r="C93" s="1"/>
  <c r="E79"/>
  <c r="C80" s="1"/>
  <c r="C67"/>
  <c r="C54"/>
  <c r="C10" i="38" l="1"/>
  <c r="E14" i="15" l="1"/>
  <c r="C21" i="37"/>
  <c r="E11" i="15" l="1"/>
  <c r="E19" l="1"/>
  <c r="E10" s="1"/>
  <c r="E10" i="26" l="1"/>
  <c r="G10" l="1"/>
  <c r="E11" s="1"/>
  <c r="E12" s="1"/>
  <c r="F10"/>
  <c r="F11" l="1"/>
  <c r="F12" s="1"/>
  <c r="G12" l="1"/>
</calcChain>
</file>

<file path=xl/sharedStrings.xml><?xml version="1.0" encoding="utf-8"?>
<sst xmlns="http://schemas.openxmlformats.org/spreadsheetml/2006/main" count="493" uniqueCount="175">
  <si>
    <t>ԸՆԴԱՄԵՆԸ</t>
  </si>
  <si>
    <t>Հ/Հ</t>
  </si>
  <si>
    <t>ՀՀ կառավարության 2012 թվականի</t>
  </si>
  <si>
    <t>հազար դրամներով</t>
  </si>
  <si>
    <t>Բյուջետային ծախսերի տնտեսագիտական դասակարգման հոդվածների և աշխատանքների անվանումները</t>
  </si>
  <si>
    <t>Տարի</t>
  </si>
  <si>
    <t xml:space="preserve"> այդ թվում՝ </t>
  </si>
  <si>
    <t>որից`</t>
  </si>
  <si>
    <t>Շենքերի և շինությունների կապիտալ վերանորոգում</t>
  </si>
  <si>
    <t>Անվանումը</t>
  </si>
  <si>
    <t>Գնման ձևը</t>
  </si>
  <si>
    <t>Չափի միավորը</t>
  </si>
  <si>
    <t>քանակը</t>
  </si>
  <si>
    <t>գումարը (հազ. դրամ)</t>
  </si>
  <si>
    <t>Բաժին N 11, Խումբ 01, Դաս 01  ՀՀ կառավարության պահուստային ֆոնդ</t>
  </si>
  <si>
    <t>Բնակելի և ոչ բնակելի շենքերի, տարածքների հիմնական նորոգում</t>
  </si>
  <si>
    <t>ԲԸԱՀ</t>
  </si>
  <si>
    <t>դրամ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</si>
  <si>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</si>
  <si>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1.4. Ներդրումներ լիազոր կառավարման ներքո գտնվող պետական կազմակերպություններում</t>
  </si>
  <si>
    <t>Չափորոշիչներ</t>
  </si>
  <si>
    <t xml:space="preserve">Ոչ ֆինանսական ցուցանիշներ </t>
  </si>
  <si>
    <t xml:space="preserve">Ֆինանսական ցուցանիշներ </t>
  </si>
  <si>
    <t>Ծրագրային դասիչը</t>
  </si>
  <si>
    <t xml:space="preserve">Կրթական օբյեկտների հիմնանորոգում </t>
  </si>
  <si>
    <t>Ս001</t>
  </si>
  <si>
    <t>ԵԿ02</t>
  </si>
  <si>
    <t>Նկարագրություն՝</t>
  </si>
  <si>
    <t>Ծախսերը (հազար դրամ)</t>
  </si>
  <si>
    <t>X</t>
  </si>
  <si>
    <t>Ներդրման հիմնավորումը, մասնավորապես, ազդեցությունը կարողությունների վրա`</t>
  </si>
  <si>
    <t xml:space="preserve">Քանակական, որակական, ժամկետայնության  և այլ չափորոշիչների փոփոխության վրա </t>
  </si>
  <si>
    <t>Հիմնանորոգումն անհրաժեշտ է, որպեսզի դրանք ապահովեն ծառայությունների մատուցումը գործող չափորոշիչներին համապատասխան անհրաժեշտ ծավալով և որակով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</si>
  <si>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</si>
  <si>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</si>
  <si>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</si>
  <si>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Կրթական օբյեկտների հիմնանորոգված շենքեր և մասնաշենքեր</t>
  </si>
  <si>
    <t>ԾՏ01</t>
  </si>
  <si>
    <t>Շահառուների քանակը</t>
  </si>
  <si>
    <t>1. Տրանսֆերտ ստացող ՏԻՄ-երի քանակը</t>
  </si>
  <si>
    <t>Գումարը (հազար դրամ)</t>
  </si>
  <si>
    <t>Տրանսֆերտի վճարման հաճախականությունը</t>
  </si>
  <si>
    <t>Շահառուների ընտրության չափանիշները</t>
  </si>
  <si>
    <t>Աջակցություն համայնքային, միջհամայնքային, ոչ կառավարական, մասնավոր և այլ կազմակերպություններին ու անհատներին</t>
  </si>
  <si>
    <t>Ծրագիրը կնպաստի ՀՀ համայնքային, միջհամայնքային, ոչ կառավարական, մասնավոր և այլ կազմակերպություններին` կանոնադրական նպատակների իրականացման միջոցով ՀՀ քաղաքացիների հանրային և անձնական կարիքների, իսկ անհատներին` անձնական կարիքների ապահովմանը</t>
  </si>
  <si>
    <t>2</t>
  </si>
  <si>
    <t xml:space="preserve"> Ներդրումներ ՀՀ Վայոց ձորի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</si>
  <si>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Վայոց ձորի մարզպետարան</t>
  </si>
  <si>
    <t>Ցուցանիշների փոփոխությունը (ավելացումները նշված են դրական նշանով, իսկ նվազեցումները` փակագծերում)</t>
  </si>
  <si>
    <t>-ի  N       -Ն որոշման</t>
  </si>
  <si>
    <t>Հավելված  N 2</t>
  </si>
  <si>
    <t>1.2. Տրանսֆերտներ</t>
  </si>
  <si>
    <t>Ը008</t>
  </si>
  <si>
    <t>Համայնքային կենտրոնների  հիմնանորոգման և կառուցման անհրաժեշտությունը</t>
  </si>
  <si>
    <t xml:space="preserve">ՀՀ կառավարության 2012 թվականի
-ի  N -Ն որոշման 
</t>
  </si>
  <si>
    <t>Բարձրունի  համայնքի դպրոցի շենքի ուժեղացում</t>
  </si>
  <si>
    <t xml:space="preserve">Եղեգնաձորի համայնք Մոմիկի 8 բնակելի շենքի տանիքի վերանորոգում </t>
  </si>
  <si>
    <t xml:space="preserve">Վայք  համայնքի Ջերմուկի խճուղի 15 բնակելի շենքի տանիքի վերանորոգում </t>
  </si>
  <si>
    <t xml:space="preserve">Եղեգնաձոր  համայնքի Մոմիկի 4 բնակելի շենքի տանիքի վերանորոգում </t>
  </si>
  <si>
    <t xml:space="preserve">Եղեգնաձոր  համայնքի Սևակի 2 բնակելի շենքի տանիքի վերանորոգում </t>
  </si>
  <si>
    <t>Ջերմուկ համայնքի Ձախափնյակի  14, 15, 27 ա և 27 բ շենքերի տանիքների վերանորոգում</t>
  </si>
  <si>
    <t xml:space="preserve">Եղեգնաձոր համայնքի Սպանդարյան փողոցի բարեկարգում </t>
  </si>
  <si>
    <t>Սալլի  համայնքի խմելու ջրագծի վերանորոգում</t>
  </si>
  <si>
    <t>Նախագծահետազոտական ծախսեր</t>
  </si>
  <si>
    <t>ՀԱՅԱՍՏԱՆԻ ՀԱՆՐԱՊԵՏՈՒԹՅԱՆ ԿԱՌԱՎԱՐՈՒԹՅԱՆ 2012 ԹՎԱԿԱՆԻ ՄԱՅԻՍԻ 24-Ի N 711-Ն ՈՐՈՇՄԱՆ N 9 ՀԱՎԵԼՎԱԾՈՒՄ ԿԱՏԱՐՎՈՂ ՓՈՓՈԽՈՒԹՅՈՒՆՆԵՐԸ ԵՎ ԼՐԱՑՈՒՄՆԵՐԸ</t>
  </si>
  <si>
    <t>Այլ կապիտալ դրամաշնորհներ</t>
  </si>
  <si>
    <t>Կապիտալ սուբվենցիա համայնքներին</t>
  </si>
  <si>
    <t>ՀՀ Արարատի մարզպետարան</t>
  </si>
  <si>
    <t>Բնակելի, հասարակական և արտադրական շենքերի, տարածքների նախագծում, նախագծերի փորձաքննություն</t>
  </si>
  <si>
    <t>ՀՀ Լոռու մարզպետարան</t>
  </si>
  <si>
    <t>ՀՀ Վայոց Ձորի մարզպետարան</t>
  </si>
  <si>
    <t>Կազմակերպությունը, որտեղ կատարվում է ներդրումը`</t>
  </si>
  <si>
    <t>Նկարագրությունը</t>
  </si>
  <si>
    <t>Կ003</t>
  </si>
  <si>
    <t>ԱՁ01</t>
  </si>
  <si>
    <t>Քանակական</t>
  </si>
  <si>
    <t>Որակական</t>
  </si>
  <si>
    <t>Տվյալ տարվա ՀՀ պետական բյուջեից ակտիվի ձեռքբերման, կառուցման կամ հիմնանորոգման վրա կատարվող ծախսերը (հազ. դրամ)</t>
  </si>
  <si>
    <t>Ակտիվի ընդհանուր արժեքը  (հազ. դրամ)</t>
  </si>
  <si>
    <t>Տվյալ բյուջետային տարվան նախորդող բյուջետային տարիների ընթացքում ակտիվի վրա կատարված ծախսերը (հազ. դրամ)</t>
  </si>
  <si>
    <t>Բնակչության կենսական պայմանների բարելավում</t>
  </si>
  <si>
    <t xml:space="preserve">Բնակարանային ֆոնդ </t>
  </si>
  <si>
    <t>Կ001</t>
  </si>
  <si>
    <t>1. Հիմնանորոգվող բազմաբնակարան բնակելի շենքերի քանակը, միավոր</t>
  </si>
  <si>
    <t>2. Հիմնանորոգվող տանիքների մակերեսը, քառ. մ</t>
  </si>
  <si>
    <t>Ներդրումներ մշակութային օբյեկտներում</t>
  </si>
  <si>
    <t>Ս002</t>
  </si>
  <si>
    <t>ԵԿ01</t>
  </si>
  <si>
    <t>Ներդրումներն անհրաժեշտ է, որպեսզի դրանք ապահովեն ծառայությունների մատուցումը գործող չափորոշիչներին համապատասխան անհրաժեշտ ծավալով և որակով</t>
  </si>
  <si>
    <t>Մշակութային օբյեկտների հիմնանորոգված շենքեր և մասնաշենքեր</t>
  </si>
  <si>
    <t xml:space="preserve"> Ջրամատակարաման օբյեկտներ </t>
  </si>
  <si>
    <t>Կ004</t>
  </si>
  <si>
    <t>Ջրամատակարարման օբյեկտների կառուցում / ջրագծերի անցկացում, խորքային հորանծքների կառուցում/</t>
  </si>
  <si>
    <t xml:space="preserve"> Կառուցվող օբյեկտների քանակը, միավոր</t>
  </si>
  <si>
    <t>Տվյալ տարվա պետական բյուջեից ակտիվի ձեռք բերման, կառուցման կամ հիմնանորոգման վրա կատարվող ծախսերը (հազար դրամ)</t>
  </si>
  <si>
    <t>Ակտիվի ընդհանուր արժեքը  (հազար դրամ)</t>
  </si>
  <si>
    <t>Տվյալ բյուջետային տարվան նախորդող բյուջետային տարիների ընթացքում ակտիվի վրա կատարված ծախսերը (հազար դրամ)</t>
  </si>
  <si>
    <t>Ը009</t>
  </si>
  <si>
    <t xml:space="preserve"> Նախագծային աշխատանքներ </t>
  </si>
  <si>
    <t xml:space="preserve"> Շինարարության (հիմնանորոգման) համար անհրաժեշտ նախագծա-նախահաշվային փաստաթղթերի մշակման (լրամշակման) աշխատանքներ </t>
  </si>
  <si>
    <t>Նախագծա-նախահաշվային փատաթղթերի քանակը, հատ</t>
  </si>
  <si>
    <t>Համապատասխանություն ՀՀ քաղաքաշինական նորմատիվա-տեխնիկական փաստաթղթերին, տոկոս</t>
  </si>
  <si>
    <t>Կ005</t>
  </si>
  <si>
    <t>Աղյուսակ N 2</t>
  </si>
  <si>
    <t>Պետական անհատույց աջակցություն ՀՀ համայնքների նախադպրոցական շենքերի հիմնանորոգման համար</t>
  </si>
  <si>
    <t>Նախադպրոցական հաստատությունների հիմնանորոգման անհրաժեշտությունը</t>
  </si>
  <si>
    <t xml:space="preserve">Ներդրումներ՝ ՀՀ Արարատի մարզի մշակութային  շենքերի կապիտալ վերանորոգման նպատակով </t>
  </si>
  <si>
    <r>
      <t> </t>
    </r>
    <r>
      <rPr>
        <b/>
        <sz val="11"/>
        <color indexed="8"/>
        <rFont val="GHEA Mariam"/>
        <family val="3"/>
      </rPr>
      <t>1.6. Հանրության կողմից օգտագործվող ոչ ֆինանսական ակտիվներ</t>
    </r>
  </si>
  <si>
    <r>
      <t> </t>
    </r>
    <r>
      <rPr>
        <b/>
        <sz val="11"/>
        <color indexed="8"/>
        <rFont val="GHEA Mariam"/>
        <family val="3"/>
      </rPr>
      <t>1.6.1. Հանրության կողմից օգտագործվող ոչ ֆինանսական ակտիվներ</t>
    </r>
  </si>
  <si>
    <t>Տեղական նշանակության ճանապարհների և կամուրջների հիմնանորոգում</t>
  </si>
  <si>
    <t xml:space="preserve">Ավտոճանապարհների քայքայված ծածկի նորոգում, մաշված ծածկի փոխարինում </t>
  </si>
  <si>
    <t>Ը001 Տարածքային ծառայություններ . ՀՀ Արարատի մարզպետարան</t>
  </si>
  <si>
    <t xml:space="preserve"> Հիմնանորոգվող ավտոճանապարհների երկարությունը, կմ </t>
  </si>
  <si>
    <t>Աղյուսակ N 5</t>
  </si>
  <si>
    <t>Ը001 Տարածքային ծառայություններ . ՀՀ  Լոռու մարզպետարան</t>
  </si>
  <si>
    <t>Աղյուսակ N 4</t>
  </si>
  <si>
    <t>1.6. Հանրության կողմից օգտագործվող ոչ ֆինանսական ակտիվներ</t>
  </si>
  <si>
    <t>1.6.1. Հանրության կողմից օգտագործվող ոչ ֆինանսական ակտիվներ</t>
  </si>
  <si>
    <t>Աջակցություն ՀՀ Արարատի մարզի համայնքների կրթական օբյեկտների շենքային պայմանների բարելավման համար</t>
  </si>
  <si>
    <t xml:space="preserve">Ներդրումներ՝ ՀՀ Վայոց ձորի  մշակութային  շենքերի կապիտալ վերանորոգման նպատակով </t>
  </si>
  <si>
    <t xml:space="preserve"> Ը005   Մշակութային միջոցառումների իրականացում. ՀՀ Վայոց ձորի  մարզպետարան</t>
  </si>
  <si>
    <t xml:space="preserve"> ՀՀ Վայոց ձորի  մարզի համայնքներում բազմաբնակարան բնակելի շենքերի տանիքների նորոգում և Խաչիկ համայնքում վթարային տների փոխհատուցման նպատակով  նոր բնակելի տների կառուցում </t>
  </si>
  <si>
    <t>Ակտիվի ընդհանուր արժեքը (հազ. դրամ)</t>
  </si>
  <si>
    <t>Ը001 Տարածքային ծառայություններ. ՀՀ Վայոց ձորի  մարզպետարան</t>
  </si>
  <si>
    <t>Ը001 Տարածքային ծառայություններ . ՀՀ Վայոց ձորի մարզպետարան</t>
  </si>
  <si>
    <t>Ը001    Տարածքային ծառայություններ. ՀՀ Վայոց ձորի մարզպետարան</t>
  </si>
  <si>
    <t>Աձ01</t>
  </si>
  <si>
    <t>ՀԱՅԱՍՏԱՆԻ ՀԱՆՐԱՊԵՏՈՒԹՅԱՆ ԿԱՌԱՎԱՐՈՒԹՅԱՆ 2011 ԹՎԱԿԱՆԻ ԴԵԿՏԵՄԲԵՐԻ 22-Ի N 1919-Ն ՈՐՈՇՄԱՆ N 12 ՀԱՎԵԼՎԱԾՈՒՄ ԿԱՏԱՐՎՈՂ ՓՈՓՈԽՈՒԹՅՈՒՆՆԵՐԸ ԵՎ ԼՐԱՑՈՒՄՆԵՐԸ</t>
  </si>
  <si>
    <t xml:space="preserve"> Ներդրումներ ՀՀ Սյունիքի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</si>
  <si>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Սյունիքի մարզպետարան</t>
  </si>
  <si>
    <t>Տեղական նշանակության ճանապարհների և կամուրջների հիմանորոգում</t>
  </si>
  <si>
    <t xml:space="preserve"> Ավտոճանապարհների քայքայված ծածկի նորոգում, մաշված ծածքի փոխարինում </t>
  </si>
  <si>
    <t xml:space="preserve"> Հիմնանորոգվող ավտոճանապարհների երկարությունը կմ </t>
  </si>
  <si>
    <t>Ը001 Տարածքային ծառայություններ . ՀՀ  Սյունիքի մարզպետարան</t>
  </si>
  <si>
    <t>ՀՀ Վայոց ձորի մարզպետի ենթակայության թվով 1 հանրակրթական դպրոցներ</t>
  </si>
  <si>
    <t>ՀՀ Վայոց ձորի մարզի թվով 1 մշակութային օբյեկտ</t>
  </si>
  <si>
    <t xml:space="preserve">ՀԱՅԱՍՏԱՆԻ ՀԱՆՐԱՊԵՏՈՒԹՅԱՆ ԿԱՌԱՎԱՐՈՒԹՅԱՆ 2011 ԹՎԱԿԱՆԻ ԴԵԿՏԵՄԲԵՐԻ 22-Ի N 1919-Ն ՈՐՈՇՄԱՆ N 11 ՀԱՎԵԼՎԱԾԻ N 11.57  ԱՂՅՈՒՍԱԿՈՒՄ  ԿԱՏԱՐՎՈՂ ՓՈՓՈԽՈՒԹՅՈՒՆՆԵՐԸ </t>
  </si>
  <si>
    <t>Հնաբերդ համայնքի մշակույթի տան շենքի ձեռքբերում</t>
  </si>
  <si>
    <t>Հնաբերդ համայնքի մշակույթի տան շենքի հիմնանորոգում</t>
  </si>
  <si>
    <t>Դիմիտրով համայնքի մանկապարտեզի շենքի վերանորոգում</t>
  </si>
  <si>
    <t>ՀԱՅԱՍՏԱՆԻ ՀԱՆՐԱՊԵՏՈՒԹՅԱՆ ԿԱՌԱՎԱՐՈՒԹՅԱՆ 2012 ԹՎԱԿԱՆԻ ՄԱՅԻՍԻ 24-Ի N 711-Ն ՈՐՈՇՄԱՆ N 2 ՀԱՎԵԼՎԱԾՈՒՄ ԿԱՏԱՐՎՈՂ ՓՈՓՈԽՈՒԹՅՈՒՆԸ ԵՎ ԼՐԱՑՈՒՄՆԵՐԸ</t>
  </si>
  <si>
    <t xml:space="preserve"> Հավելված N 1</t>
  </si>
  <si>
    <t>ՀԱՅԱՍՏԱՆԻ ՀԱՆՐԱՊԵՏՈՒԹՅԱՆ ԿԱՌԱՎԱՐՈՒԹՅԱՆ 2011 ԹՎԱԿԱՆԻ ԴԵԿՏԵՄԲԵՐԻ 22-Ի N 1919-Ն ՈՐՈՇՄԱՆ N 11 ՀԱՎԵԼՎԱԾԻ N 11.50  ԱՂՅՈՒՍԱԿՈՒՄ  ԿԱՏԱՐՎՈՂ ՓՈՓՈԽՈՒԹՅՈՒՆԸ ԵՎ ԼՐԱՑՈՒՄՆԵՐԸ</t>
  </si>
  <si>
    <t>Ֆինանսական ցուցանիշներ</t>
  </si>
  <si>
    <t>ՀՀ Արարատի մարզի թվով 1 մշակութային օբյեկտ</t>
  </si>
  <si>
    <t>Արծնի համայնքի խմելու ջրագծի վերանորոգում</t>
  </si>
  <si>
    <t>ՀԱՅԱՍՏԱՆԻ ՀԱՆՐԱՊԵՏՈՒԹՅԱՆ ԿԱՌԱՎԱՐՈՒԹՅԱՆ 2012 ԹՎԱԿԱՆԻ ՄԱՅԻՍԻ 24-Ի N 711-Ն ՈՐՈՇՄԱՆ N 5 ՀԱՎԵԼՎԱԾՈՒՄ ԿԱՏԱՐՎՈՂ ՓՈՓՈԽՈՒԹՅՈՒՆԸ</t>
  </si>
  <si>
    <t xml:space="preserve"> Հավելված N 3</t>
  </si>
  <si>
    <t xml:space="preserve">ՀԱՅԱՍՏԱՆԻ ՀԱՆՐԱՊԵՏՈՒԹՅԱՆ ԿԱՌԱՎԱՐՈՒԹՅԱՆ 2011 ԹՎԱԿԱՆԻ ԴԵԿՏԵՄԲԵՐԻ 22-Ի N 1919-Ն ՈՐՈՇՄԱՆ N 11 ՀԱՎԵԼՎԱԾԻ N 11.53  ԱՂՅՈՒՍԱԿՈՒՄ  ԿԱՏԱՐՎՈՂ ՓՈՓՈԽՈՒԹՅՈՒՆԸ  </t>
  </si>
  <si>
    <t xml:space="preserve">Այգուտ համայնքի սողանքային գոտում գտնվող 
թվով 19 ընտանիքների բնակարանային խնդիրների լուծման նպատակով պետական աջակցության տրամադրում </t>
  </si>
  <si>
    <t>ՀԱՅԱՍՏԱՆԻ ՀԱՆՐԱՊԵՏՈՒԹՅԱՆ ԿԱՌԱՎԱՐՈՒԹՅԱՆ 2012 ԹՎԱԿԱՆԻ ՄԱՅԻՍԻ 24-Ի N 711-Ն ՈՐՈՇՄԱՆ N 4 ՀԱՎԵԼՎԱԾՈՒՄ ԿԱՏԱՐՎՈՂ ՓՈՓՈԽՈՒԹՅՈՒՆԸ</t>
  </si>
  <si>
    <t xml:space="preserve">Այգուտ համայնքի սողանքային գոտում գտնվող ընտանիքների բնակարանային խնդիրների լուծման նպատակով պետական աջակցության տրամադրում </t>
  </si>
  <si>
    <t>Աջակցություն ՀՀ Գեղարքունիքի մարզի համայնքի բնակչությանը</t>
  </si>
  <si>
    <t>Պետական անհատույց աջակցություն՝ Այգուտ համայնքում 19 վթարային անհատական տների դիմաց փոխհատուցման տրամադրում</t>
  </si>
  <si>
    <t>Պետական անհատույց աջակցություն՝ Այգուտ համայնքում վթարային անհատական տների դիմաց փոխհատուցման տրամադրում</t>
  </si>
  <si>
    <t xml:space="preserve">ՀԱՅԱՍՏԱՆԻ ՀԱՆՐԱՊԵՏՈՒԹՅԱՆ ԿԱՌԱՎԱՐՈՒԹՅԱՆ 2011 ԹՎԱԿԱՆԻ ԴԵԿՏԵՄԲԵՐԻ 22-Ի N 1919-Ն ՈՐՈՇՄԱՆ N 11 ՀԱՎԵԼՎԱԾԻ N 11.52  ԱՂՅՈՒՍԱԿՈՒՄ  ԿԱՏԱՐՎՈՂ ՓՈՓՈԽՈՒԹՅՈՒՆԸ </t>
  </si>
  <si>
    <t>Այլ կապիտալ դրամաշհնորհներ</t>
  </si>
  <si>
    <t>Աջակցություն մասնակի հրետակոծված տների բնակիչներին</t>
  </si>
  <si>
    <t>Կապան համայնքի թիվ 7 դպրոցի վերանորոգում և տարածքի բարեկարգում</t>
  </si>
  <si>
    <t>Նորաշենիկ համայնքի դպրոցի վերանորոգում</t>
  </si>
  <si>
    <t>Շաքի համայնքի ներհամայնքային ճանապարհների ասֆալտապատում</t>
  </si>
  <si>
    <t>ՀԱՅԱՍՏԱՆԻ ՀԱՆՐԱՊԵՏՈՒԹՅԱՆ ԿԱՌԱՎԱՐՈՒԹՅԱՆ 2012 ԹՎԱԿԱՆԻ ՄԱՅԻՍԻ 24-Ի N 711-Ն ՈՐՈՇՄԱՆ N 8 ՀԱՎԵԼՎԱԾՈՒՄ ԿԱՏԱՐՎՈՂ ՓՈՓՈԽՈՒԹՅՈՒՆԸ ԵՎ ԼՐԱՑՈՒՄՆԵՐԸ</t>
  </si>
  <si>
    <t>Աջակցություն ՀՀ Սյունիքի մարզի բնակիչներին</t>
  </si>
  <si>
    <t>Պետական անհատույց աջակցություն՝ Աջակցություն մասնակի հրետակոծված տների բնակիչներին</t>
  </si>
  <si>
    <t xml:space="preserve"> Համայնքի սոցիալական խնդիրների կարգավորման անհրաժեշտությունը</t>
  </si>
  <si>
    <t>ՀԱՅԱՍՏԱՆԻ ՀԱՆՐԱՊԵՏՈՒԹՅԱՆ ԿԱՌԱՎԱՐՈՒԹՅԱՆ 2011 ԹՎԱԿԱՆԻ ԴԵԿՏԵՄԲԵՐԻ 22-Ի N 1919-Ն ՈՐՈՇՄԱՆ N 11 ՀԱՎԵԼՎԱԾԻ N 11.56  ԱՂՅՈՒՍԱԿՈՒՄ  ԿԱՏԱՐՎՈՂ ՓՈՓՈԽՈՒԹՅՈՒՆԸ ԵՎ ԼՐԱՑՈՒՄՆԵՐԸ</t>
  </si>
  <si>
    <t>ՀՀ Սյունիքի մարզպետի ենթակայության թվով 2 հանրակրթական դպրոց</t>
  </si>
  <si>
    <t>ՀՀ Սյունիքի մարզպետարան</t>
  </si>
  <si>
    <t>Հորբատեղ համայնքի մշակույթի տան վերանորոգում</t>
  </si>
  <si>
    <t>Աղյուսակ N 1</t>
  </si>
  <si>
    <t>Աղյուսակ N 3</t>
  </si>
  <si>
    <t xml:space="preserve"> Հավելված N 4</t>
  </si>
  <si>
    <t xml:space="preserve"> Հավելված N 5</t>
  </si>
  <si>
    <t xml:space="preserve"> Հավելված N 6</t>
  </si>
  <si>
    <t xml:space="preserve"> Հավելված N 7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</si>
</sst>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-* #,##0.00_р_._-;\-* #,##0.00_р_._-;_-* &quot;-&quot;??_р_._-;_-@_-"/>
    <numFmt numFmtId="165" formatCode="#,##0.0_);\(#,##0.0\)"/>
    <numFmt numFmtId="166" formatCode="0.0"/>
    <numFmt numFmtId="167" formatCode="#,##0.0"/>
    <numFmt numFmtId="168" formatCode="0_);\(0\)"/>
    <numFmt numFmtId="169" formatCode="0.0_);\(0.0\)"/>
  </numFmts>
  <fonts count="33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GHEA Mariam"/>
      <family val="3"/>
    </font>
    <font>
      <b/>
      <sz val="11"/>
      <name val="GHEA Mariam"/>
      <family val="3"/>
    </font>
    <font>
      <sz val="11"/>
      <color theme="1"/>
      <name val="Times Armenian"/>
      <family val="2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b/>
      <sz val="11"/>
      <color theme="1"/>
      <name val="GHEA Mariam"/>
      <family val="3"/>
    </font>
    <font>
      <sz val="11"/>
      <color theme="1"/>
      <name val="GHEA Mariam"/>
      <family val="3"/>
    </font>
    <font>
      <b/>
      <i/>
      <sz val="11"/>
      <color theme="1"/>
      <name val="GHEA Mariam"/>
      <family val="3"/>
    </font>
    <font>
      <i/>
      <u/>
      <sz val="11"/>
      <color theme="1"/>
      <name val="GHEA Mariam"/>
      <family val="3"/>
    </font>
    <font>
      <i/>
      <sz val="11"/>
      <color theme="1"/>
      <name val="GHEA Mariam"/>
      <family val="3"/>
    </font>
    <font>
      <u/>
      <sz val="11"/>
      <color theme="1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sz val="11"/>
      <color indexed="8"/>
      <name val="Times Armenian"/>
      <family val="2"/>
    </font>
    <font>
      <i/>
      <sz val="11"/>
      <color indexed="8"/>
      <name val="GHEA Mariam"/>
      <family val="3"/>
    </font>
    <font>
      <sz val="12"/>
      <color theme="1"/>
      <name val="GHEA Mariam"/>
      <family val="3"/>
    </font>
    <font>
      <b/>
      <sz val="11"/>
      <name val="GHEA Grapalat"/>
      <family val="3"/>
    </font>
    <font>
      <sz val="11"/>
      <color theme="1"/>
      <name val="Calibri"/>
      <family val="2"/>
    </font>
    <font>
      <b/>
      <sz val="12"/>
      <name val="GHEA Mariam"/>
      <family val="3"/>
    </font>
    <font>
      <sz val="12"/>
      <name val="GHEA Mariam"/>
      <family val="3"/>
    </font>
    <font>
      <b/>
      <i/>
      <sz val="11"/>
      <color rgb="FF000000"/>
      <name val="GHEA Mariam"/>
      <family val="3"/>
    </font>
    <font>
      <i/>
      <u/>
      <sz val="11"/>
      <color rgb="FF000000"/>
      <name val="GHEA Mariam"/>
      <family val="3"/>
    </font>
    <font>
      <sz val="11"/>
      <color rgb="FF000000"/>
      <name val="GHEA Mariam"/>
      <family val="3"/>
    </font>
    <font>
      <i/>
      <sz val="11"/>
      <color rgb="FF000000"/>
      <name val="GHEA Mariam"/>
      <family val="3"/>
    </font>
    <font>
      <u/>
      <sz val="11"/>
      <color indexed="8"/>
      <name val="GHEA Mariam"/>
      <family val="3"/>
    </font>
    <font>
      <b/>
      <sz val="11"/>
      <color rgb="FF000000"/>
      <name val="GHEA Mariam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5" fillId="0" borderId="0"/>
    <xf numFmtId="0" fontId="4" fillId="0" borderId="0"/>
    <xf numFmtId="0" fontId="3" fillId="0" borderId="0"/>
    <xf numFmtId="0" fontId="6" fillId="0" borderId="0"/>
    <xf numFmtId="0" fontId="3" fillId="0" borderId="0"/>
    <xf numFmtId="0" fontId="9" fillId="0" borderId="0"/>
    <xf numFmtId="43" fontId="20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1" fillId="0" borderId="0"/>
  </cellStyleXfs>
  <cellXfs count="510">
    <xf numFmtId="0" fontId="0" fillId="0" borderId="0" xfId="0"/>
    <xf numFmtId="0" fontId="0" fillId="3" borderId="0" xfId="0" applyFill="1"/>
    <xf numFmtId="0" fontId="7" fillId="2" borderId="1" xfId="4" applyFont="1" applyFill="1" applyBorder="1" applyAlignment="1">
      <alignment horizontal="center" vertical="center"/>
    </xf>
    <xf numFmtId="166" fontId="10" fillId="0" borderId="16" xfId="0" applyNumberFormat="1" applyFont="1" applyFill="1" applyBorder="1" applyAlignment="1">
      <alignment horizontal="center" vertical="center" wrapText="1"/>
    </xf>
    <xf numFmtId="166" fontId="13" fillId="3" borderId="17" xfId="6" applyNumberFormat="1" applyFont="1" applyFill="1" applyBorder="1" applyAlignment="1">
      <alignment horizontal="center" vertical="center" wrapText="1"/>
    </xf>
    <xf numFmtId="166" fontId="13" fillId="3" borderId="18" xfId="6" applyNumberFormat="1" applyFont="1" applyFill="1" applyBorder="1" applyAlignment="1">
      <alignment horizontal="center" vertical="center" wrapText="1"/>
    </xf>
    <xf numFmtId="166" fontId="15" fillId="3" borderId="23" xfId="6" applyNumberFormat="1" applyFont="1" applyFill="1" applyBorder="1" applyAlignment="1">
      <alignment vertical="center" wrapText="1"/>
    </xf>
    <xf numFmtId="166" fontId="13" fillId="3" borderId="0" xfId="6" applyNumberFormat="1" applyFont="1" applyFill="1" applyBorder="1" applyAlignment="1">
      <alignment vertical="center" wrapText="1"/>
    </xf>
    <xf numFmtId="166" fontId="13" fillId="3" borderId="24" xfId="6" applyNumberFormat="1" applyFont="1" applyFill="1" applyBorder="1" applyAlignment="1">
      <alignment vertical="center" wrapText="1"/>
    </xf>
    <xf numFmtId="166" fontId="13" fillId="3" borderId="23" xfId="6" applyNumberFormat="1" applyFont="1" applyFill="1" applyBorder="1" applyAlignment="1">
      <alignment vertical="center" wrapText="1"/>
    </xf>
    <xf numFmtId="166" fontId="17" fillId="3" borderId="31" xfId="6" applyNumberFormat="1" applyFont="1" applyFill="1" applyBorder="1" applyAlignment="1">
      <alignment horizontal="center" vertical="center" wrapText="1"/>
    </xf>
    <xf numFmtId="166" fontId="17" fillId="3" borderId="32" xfId="6" applyNumberFormat="1" applyFont="1" applyFill="1" applyBorder="1" applyAlignment="1">
      <alignment horizontal="center" vertical="center" wrapText="1"/>
    </xf>
    <xf numFmtId="0" fontId="0" fillId="0" borderId="0" xfId="0" applyFill="1"/>
    <xf numFmtId="166" fontId="10" fillId="0" borderId="0" xfId="6" applyNumberFormat="1" applyFont="1" applyFill="1" applyAlignment="1">
      <alignment vertical="center" wrapText="1"/>
    </xf>
    <xf numFmtId="0" fontId="22" fillId="0" borderId="0" xfId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166" fontId="0" fillId="3" borderId="0" xfId="0" applyNumberFormat="1" applyFill="1"/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166" fontId="10" fillId="3" borderId="35" xfId="6" applyNumberFormat="1" applyFont="1" applyFill="1" applyBorder="1" applyAlignment="1">
      <alignment vertical="center" wrapText="1"/>
    </xf>
    <xf numFmtId="166" fontId="10" fillId="3" borderId="46" xfId="6" applyNumberFormat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vertical="center" wrapText="1"/>
    </xf>
    <xf numFmtId="166" fontId="10" fillId="3" borderId="0" xfId="6" applyNumberFormat="1" applyFont="1" applyFill="1" applyAlignment="1">
      <alignment vertical="center" wrapText="1"/>
    </xf>
    <xf numFmtId="166" fontId="10" fillId="3" borderId="34" xfId="6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7" fillId="0" borderId="0" xfId="4" applyFont="1" applyAlignment="1">
      <alignment horizontal="right" vertical="center"/>
    </xf>
    <xf numFmtId="0" fontId="7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vertical="center"/>
    </xf>
    <xf numFmtId="168" fontId="10" fillId="3" borderId="34" xfId="6" applyNumberFormat="1" applyFont="1" applyFill="1" applyBorder="1" applyAlignment="1">
      <alignment horizontal="center" vertical="center" wrapText="1"/>
    </xf>
    <xf numFmtId="165" fontId="10" fillId="3" borderId="46" xfId="7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Alignment="1">
      <alignment horizontal="right" vertical="center" wrapText="1"/>
    </xf>
    <xf numFmtId="165" fontId="8" fillId="0" borderId="0" xfId="0" applyNumberFormat="1" applyFont="1" applyFill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49" fontId="8" fillId="0" borderId="3" xfId="2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center" vertical="center" wrapText="1"/>
    </xf>
    <xf numFmtId="165" fontId="8" fillId="0" borderId="2" xfId="0" quotePrefix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7" fillId="0" borderId="1" xfId="4" applyFont="1" applyBorder="1" applyAlignment="1">
      <alignment horizontal="center" vertical="center" wrapText="1"/>
    </xf>
    <xf numFmtId="165" fontId="8" fillId="2" borderId="1" xfId="4" applyNumberFormat="1" applyFont="1" applyFill="1" applyBorder="1" applyAlignment="1">
      <alignment horizontal="center" vertical="center"/>
    </xf>
    <xf numFmtId="165" fontId="7" fillId="2" borderId="1" xfId="5" applyNumberFormat="1" applyFont="1" applyFill="1" applyBorder="1" applyAlignment="1">
      <alignment horizontal="center" vertical="center" wrapText="1"/>
    </xf>
    <xf numFmtId="167" fontId="7" fillId="2" borderId="1" xfId="5" applyNumberFormat="1" applyFont="1" applyFill="1" applyBorder="1" applyAlignment="1">
      <alignment horizontal="center" vertical="center" wrapText="1"/>
    </xf>
    <xf numFmtId="3" fontId="25" fillId="3" borderId="1" xfId="0" applyNumberFormat="1" applyFont="1" applyFill="1" applyBorder="1" applyAlignment="1">
      <alignment horizontal="center" vertical="center" wrapText="1"/>
    </xf>
    <xf numFmtId="165" fontId="25" fillId="3" borderId="1" xfId="10" applyNumberFormat="1" applyFont="1" applyFill="1" applyBorder="1" applyAlignment="1">
      <alignment horizontal="center" vertical="center" wrapText="1"/>
    </xf>
    <xf numFmtId="165" fontId="7" fillId="3" borderId="1" xfId="1" applyNumberFormat="1" applyFont="1" applyFill="1" applyBorder="1" applyAlignment="1">
      <alignment horizontal="center" vertical="center" wrapText="1"/>
    </xf>
    <xf numFmtId="165" fontId="8" fillId="3" borderId="1" xfId="1" applyNumberFormat="1" applyFont="1" applyFill="1" applyBorder="1" applyAlignment="1">
      <alignment horizontal="center" vertical="center" wrapText="1"/>
    </xf>
    <xf numFmtId="165" fontId="8" fillId="3" borderId="1" xfId="10" applyNumberFormat="1" applyFont="1" applyFill="1" applyBorder="1" applyAlignment="1">
      <alignment horizontal="center" vertical="center" wrapText="1"/>
    </xf>
    <xf numFmtId="166" fontId="11" fillId="3" borderId="0" xfId="6" applyNumberFormat="1" applyFont="1" applyFill="1" applyAlignment="1">
      <alignment vertical="center" wrapText="1"/>
    </xf>
    <xf numFmtId="166" fontId="12" fillId="3" borderId="0" xfId="6" applyNumberFormat="1" applyFont="1" applyFill="1" applyAlignment="1">
      <alignment vertical="center" wrapText="1"/>
    </xf>
    <xf numFmtId="166" fontId="13" fillId="3" borderId="31" xfId="6" applyNumberFormat="1" applyFont="1" applyFill="1" applyBorder="1" applyAlignment="1">
      <alignment vertical="center" wrapText="1"/>
    </xf>
    <xf numFmtId="0" fontId="7" fillId="0" borderId="0" xfId="4" applyFont="1" applyAlignment="1">
      <alignment horizontal="right" vertical="center"/>
    </xf>
    <xf numFmtId="0" fontId="7" fillId="0" borderId="1" xfId="4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vertical="center" wrapText="1"/>
    </xf>
    <xf numFmtId="165" fontId="8" fillId="0" borderId="1" xfId="4" applyNumberFormat="1" applyFont="1" applyBorder="1" applyAlignment="1">
      <alignment horizontal="center" vertical="center"/>
    </xf>
    <xf numFmtId="165" fontId="7" fillId="2" borderId="1" xfId="2" applyNumberFormat="1" applyFont="1" applyFill="1" applyBorder="1" applyAlignment="1">
      <alignment horizontal="center" vertical="center" wrapText="1"/>
    </xf>
    <xf numFmtId="165" fontId="8" fillId="2" borderId="1" xfId="2" applyNumberFormat="1" applyFont="1" applyFill="1" applyBorder="1" applyAlignment="1">
      <alignment horizontal="center" vertical="center" wrapText="1"/>
    </xf>
    <xf numFmtId="165" fontId="7" fillId="2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7" fillId="0" borderId="1" xfId="0" applyNumberFormat="1" applyFont="1" applyFill="1" applyBorder="1" applyAlignment="1">
      <alignment horizontal="center" vertical="center"/>
    </xf>
    <xf numFmtId="166" fontId="10" fillId="2" borderId="0" xfId="6" applyNumberFormat="1" applyFont="1" applyFill="1" applyAlignment="1">
      <alignment horizontal="right" vertical="center" wrapText="1"/>
    </xf>
    <xf numFmtId="166" fontId="10" fillId="2" borderId="16" xfId="6" applyNumberFormat="1" applyFont="1" applyFill="1" applyBorder="1" applyAlignment="1">
      <alignment horizontal="center" vertical="center" wrapText="1"/>
    </xf>
    <xf numFmtId="166" fontId="10" fillId="2" borderId="42" xfId="6" applyNumberFormat="1" applyFont="1" applyFill="1" applyBorder="1" applyAlignment="1">
      <alignment horizontal="center" vertical="center" wrapText="1"/>
    </xf>
    <xf numFmtId="0" fontId="29" fillId="4" borderId="29" xfId="0" applyFont="1" applyFill="1" applyBorder="1" applyAlignment="1">
      <alignment horizontal="center" vertical="center" wrapText="1"/>
    </xf>
    <xf numFmtId="166" fontId="10" fillId="0" borderId="23" xfId="6" applyNumberFormat="1" applyFont="1" applyFill="1" applyBorder="1" applyAlignment="1">
      <alignment vertical="center" wrapText="1"/>
    </xf>
    <xf numFmtId="166" fontId="10" fillId="0" borderId="2" xfId="6" applyNumberFormat="1" applyFont="1" applyFill="1" applyBorder="1" applyAlignment="1">
      <alignment horizontal="center" vertical="center" wrapText="1"/>
    </xf>
    <xf numFmtId="165" fontId="10" fillId="0" borderId="42" xfId="7" applyNumberFormat="1" applyFont="1" applyFill="1" applyBorder="1" applyAlignment="1">
      <alignment horizontal="center" vertical="center" wrapText="1"/>
    </xf>
    <xf numFmtId="166" fontId="31" fillId="0" borderId="31" xfId="6" applyNumberFormat="1" applyFont="1" applyFill="1" applyBorder="1" applyAlignment="1">
      <alignment horizontal="center" vertical="center" wrapText="1"/>
    </xf>
    <xf numFmtId="166" fontId="31" fillId="0" borderId="32" xfId="6" applyNumberFormat="1" applyFont="1" applyFill="1" applyBorder="1" applyAlignment="1">
      <alignment horizontal="center" vertical="center" wrapText="1"/>
    </xf>
    <xf numFmtId="166" fontId="13" fillId="3" borderId="44" xfId="6" applyNumberFormat="1" applyFont="1" applyFill="1" applyBorder="1" applyAlignment="1">
      <alignment vertical="center" wrapText="1"/>
    </xf>
    <xf numFmtId="1" fontId="13" fillId="3" borderId="44" xfId="6" applyNumberFormat="1" applyFont="1" applyFill="1" applyBorder="1" applyAlignment="1">
      <alignment horizontal="center" vertical="center" wrapText="1"/>
    </xf>
    <xf numFmtId="166" fontId="13" fillId="3" borderId="52" xfId="6" applyNumberFormat="1" applyFont="1" applyFill="1" applyBorder="1" applyAlignment="1">
      <alignment horizontal="center" vertical="center" wrapText="1"/>
    </xf>
    <xf numFmtId="166" fontId="13" fillId="3" borderId="16" xfId="6" applyNumberFormat="1" applyFont="1" applyFill="1" applyBorder="1" applyAlignment="1">
      <alignment vertical="center" wrapText="1"/>
    </xf>
    <xf numFmtId="166" fontId="13" fillId="3" borderId="16" xfId="6" applyNumberFormat="1" applyFont="1" applyFill="1" applyBorder="1" applyAlignment="1">
      <alignment horizontal="center" vertical="center" wrapText="1"/>
    </xf>
    <xf numFmtId="166" fontId="13" fillId="3" borderId="42" xfId="6" applyNumberFormat="1" applyFont="1" applyFill="1" applyBorder="1" applyAlignment="1">
      <alignment horizontal="center" vertical="center" wrapText="1"/>
    </xf>
    <xf numFmtId="166" fontId="13" fillId="3" borderId="34" xfId="6" applyNumberFormat="1" applyFont="1" applyFill="1" applyBorder="1" applyAlignment="1">
      <alignment horizontal="center" vertical="center" wrapText="1"/>
    </xf>
    <xf numFmtId="166" fontId="13" fillId="3" borderId="46" xfId="6" applyNumberFormat="1" applyFont="1" applyFill="1" applyBorder="1" applyAlignment="1">
      <alignment horizontal="center" vertical="center" wrapText="1"/>
    </xf>
    <xf numFmtId="166" fontId="10" fillId="2" borderId="35" xfId="6" applyNumberFormat="1" applyFont="1" applyFill="1" applyBorder="1" applyAlignment="1">
      <alignment vertical="center" wrapText="1"/>
    </xf>
    <xf numFmtId="166" fontId="10" fillId="2" borderId="46" xfId="6" applyNumberFormat="1" applyFont="1" applyFill="1" applyBorder="1" applyAlignment="1">
      <alignment horizontal="center" vertical="center" wrapText="1"/>
    </xf>
    <xf numFmtId="166" fontId="10" fillId="2" borderId="34" xfId="6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6" fontId="10" fillId="2" borderId="44" xfId="6" applyNumberFormat="1" applyFont="1" applyFill="1" applyBorder="1" applyAlignment="1">
      <alignment vertical="center" wrapText="1"/>
    </xf>
    <xf numFmtId="1" fontId="10" fillId="2" borderId="44" xfId="6" applyNumberFormat="1" applyFont="1" applyFill="1" applyBorder="1" applyAlignment="1">
      <alignment horizontal="center" vertical="center" wrapText="1"/>
    </xf>
    <xf numFmtId="166" fontId="10" fillId="2" borderId="52" xfId="6" applyNumberFormat="1" applyFont="1" applyFill="1" applyBorder="1" applyAlignment="1">
      <alignment horizontal="center" vertical="center" wrapText="1"/>
    </xf>
    <xf numFmtId="166" fontId="10" fillId="2" borderId="16" xfId="6" applyNumberFormat="1" applyFont="1" applyFill="1" applyBorder="1" applyAlignment="1">
      <alignment vertical="center" wrapText="1"/>
    </xf>
    <xf numFmtId="167" fontId="10" fillId="0" borderId="46" xfId="7" applyNumberFormat="1" applyFont="1" applyFill="1" applyBorder="1" applyAlignment="1">
      <alignment horizontal="center" vertical="center" wrapText="1"/>
    </xf>
    <xf numFmtId="167" fontId="10" fillId="2" borderId="31" xfId="7" applyNumberFormat="1" applyFont="1" applyFill="1" applyBorder="1" applyAlignment="1">
      <alignment horizontal="center" vertical="center" wrapText="1"/>
    </xf>
    <xf numFmtId="166" fontId="10" fillId="2" borderId="0" xfId="6" applyNumberFormat="1" applyFont="1" applyFill="1" applyAlignment="1">
      <alignment vertical="center" wrapText="1"/>
    </xf>
    <xf numFmtId="166" fontId="11" fillId="2" borderId="0" xfId="6" applyNumberFormat="1" applyFont="1" applyFill="1" applyAlignment="1">
      <alignment vertical="center" wrapText="1"/>
    </xf>
    <xf numFmtId="166" fontId="10" fillId="2" borderId="31" xfId="6" applyNumberFormat="1" applyFont="1" applyFill="1" applyBorder="1" applyAlignment="1">
      <alignment vertical="center" wrapText="1"/>
    </xf>
    <xf numFmtId="166" fontId="10" fillId="2" borderId="0" xfId="6" applyNumberFormat="1" applyFont="1" applyFill="1" applyAlignment="1">
      <alignment horizontal="right" vertical="center" wrapText="1"/>
    </xf>
    <xf numFmtId="166" fontId="10" fillId="2" borderId="16" xfId="6" applyNumberFormat="1" applyFont="1" applyFill="1" applyBorder="1" applyAlignment="1">
      <alignment horizontal="center" vertical="center" wrapText="1"/>
    </xf>
    <xf numFmtId="166" fontId="10" fillId="2" borderId="16" xfId="6" applyNumberFormat="1" applyFont="1" applyFill="1" applyBorder="1" applyAlignment="1">
      <alignment horizontal="center" vertical="center" wrapText="1"/>
    </xf>
    <xf numFmtId="166" fontId="13" fillId="3" borderId="31" xfId="6" applyNumberFormat="1" applyFont="1" applyFill="1" applyBorder="1" applyAlignment="1">
      <alignment vertical="center" wrapText="1"/>
    </xf>
    <xf numFmtId="166" fontId="13" fillId="3" borderId="2" xfId="6" applyNumberFormat="1" applyFont="1" applyFill="1" applyBorder="1" applyAlignment="1">
      <alignment horizontal="center" vertical="center" wrapText="1"/>
    </xf>
    <xf numFmtId="166" fontId="11" fillId="3" borderId="0" xfId="6" applyNumberFormat="1" applyFont="1" applyFill="1" applyAlignment="1">
      <alignment vertical="center" wrapText="1"/>
    </xf>
    <xf numFmtId="166" fontId="12" fillId="3" borderId="0" xfId="6" applyNumberFormat="1" applyFont="1" applyFill="1" applyAlignment="1">
      <alignment vertical="center" wrapText="1"/>
    </xf>
    <xf numFmtId="166" fontId="10" fillId="0" borderId="2" xfId="6" applyNumberFormat="1" applyFont="1" applyFill="1" applyBorder="1" applyAlignment="1">
      <alignment horizontal="center" vertical="center" wrapText="1"/>
    </xf>
    <xf numFmtId="166" fontId="10" fillId="2" borderId="31" xfId="6" applyNumberFormat="1" applyFont="1" applyFill="1" applyBorder="1" applyAlignment="1">
      <alignment vertical="center" wrapText="1"/>
    </xf>
    <xf numFmtId="166" fontId="10" fillId="0" borderId="0" xfId="6" applyNumberFormat="1" applyFont="1" applyFill="1" applyAlignment="1">
      <alignment horizontal="right" vertical="center" wrapText="1"/>
    </xf>
    <xf numFmtId="166" fontId="10" fillId="3" borderId="16" xfId="6" applyNumberFormat="1" applyFont="1" applyFill="1" applyBorder="1" applyAlignment="1">
      <alignment horizontal="center" vertical="center" wrapText="1"/>
    </xf>
    <xf numFmtId="37" fontId="1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9" fillId="4" borderId="29" xfId="0" applyFont="1" applyFill="1" applyBorder="1" applyAlignment="1">
      <alignment horizontal="center" vertical="center" wrapText="1"/>
    </xf>
    <xf numFmtId="0" fontId="29" fillId="4" borderId="47" xfId="0" applyFont="1" applyFill="1" applyBorder="1" applyAlignment="1">
      <alignment horizontal="center" vertical="center" wrapText="1"/>
    </xf>
    <xf numFmtId="0" fontId="29" fillId="4" borderId="29" xfId="0" applyFont="1" applyFill="1" applyBorder="1" applyAlignment="1">
      <alignment vertical="center" wrapText="1"/>
    </xf>
    <xf numFmtId="165" fontId="29" fillId="0" borderId="29" xfId="0" applyNumberFormat="1" applyFont="1" applyFill="1" applyBorder="1" applyAlignment="1">
      <alignment horizontal="center" vertical="center" wrapText="1"/>
    </xf>
    <xf numFmtId="165" fontId="29" fillId="4" borderId="29" xfId="0" applyNumberFormat="1" applyFont="1" applyFill="1" applyBorder="1" applyAlignment="1">
      <alignment horizontal="center" vertical="center" wrapText="1"/>
    </xf>
    <xf numFmtId="165" fontId="8" fillId="3" borderId="0" xfId="0" applyNumberFormat="1" applyFont="1" applyFill="1" applyAlignment="1">
      <alignment horizontal="right" vertical="center" wrapText="1"/>
    </xf>
    <xf numFmtId="165" fontId="8" fillId="3" borderId="0" xfId="0" applyNumberFormat="1" applyFont="1" applyFill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5" fontId="23" fillId="3" borderId="1" xfId="0" applyNumberFormat="1" applyFont="1" applyFill="1" applyBorder="1" applyAlignment="1">
      <alignment horizontal="center" vertical="center" wrapText="1"/>
    </xf>
    <xf numFmtId="167" fontId="8" fillId="3" borderId="1" xfId="0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165" fontId="8" fillId="3" borderId="1" xfId="2" applyNumberFormat="1" applyFont="1" applyFill="1" applyBorder="1" applyAlignment="1">
      <alignment horizontal="center" vertical="center" wrapText="1"/>
    </xf>
    <xf numFmtId="165" fontId="25" fillId="3" borderId="1" xfId="0" applyNumberFormat="1" applyFont="1" applyFill="1" applyBorder="1" applyAlignment="1">
      <alignment horizontal="center" vertical="center" wrapText="1"/>
    </xf>
    <xf numFmtId="165" fontId="7" fillId="3" borderId="5" xfId="0" applyNumberFormat="1" applyFont="1" applyFill="1" applyBorder="1" applyAlignment="1">
      <alignment horizontal="center" vertical="center" wrapText="1"/>
    </xf>
    <xf numFmtId="2" fontId="13" fillId="3" borderId="1" xfId="1" applyNumberFormat="1" applyFont="1" applyFill="1" applyBorder="1" applyAlignment="1">
      <alignment horizontal="center" vertical="center" wrapText="1"/>
    </xf>
    <xf numFmtId="49" fontId="8" fillId="3" borderId="3" xfId="2" applyNumberFormat="1" applyFont="1" applyFill="1" applyBorder="1" applyAlignment="1">
      <alignment horizontal="center" vertical="center" wrapText="1"/>
    </xf>
    <xf numFmtId="165" fontId="8" fillId="3" borderId="2" xfId="0" quotePrefix="1" applyNumberFormat="1" applyFont="1" applyFill="1" applyBorder="1" applyAlignment="1">
      <alignment horizontal="center" vertical="center" wrapText="1"/>
    </xf>
    <xf numFmtId="165" fontId="8" fillId="3" borderId="2" xfId="0" applyNumberFormat="1" applyFont="1" applyFill="1" applyBorder="1" applyAlignment="1">
      <alignment horizontal="center" vertical="center" wrapText="1"/>
    </xf>
    <xf numFmtId="0" fontId="26" fillId="3" borderId="0" xfId="1" applyFont="1" applyFill="1"/>
    <xf numFmtId="166" fontId="10" fillId="3" borderId="0" xfId="6" applyNumberFormat="1" applyFont="1" applyFill="1" applyAlignment="1">
      <alignment horizontal="right"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165" fontId="8" fillId="3" borderId="0" xfId="11" applyNumberFormat="1" applyFont="1" applyFill="1" applyAlignment="1">
      <alignment horizontal="center" vertical="center" wrapText="1"/>
    </xf>
    <xf numFmtId="165" fontId="8" fillId="3" borderId="1" xfId="11" applyNumberFormat="1" applyFont="1" applyFill="1" applyBorder="1" applyAlignment="1">
      <alignment horizontal="center" vertical="center" wrapText="1"/>
    </xf>
    <xf numFmtId="165" fontId="23" fillId="3" borderId="1" xfId="11" applyNumberFormat="1" applyFont="1" applyFill="1" applyBorder="1" applyAlignment="1">
      <alignment horizontal="center" vertical="center" wrapText="1"/>
    </xf>
    <xf numFmtId="167" fontId="8" fillId="3" borderId="1" xfId="11" applyNumberFormat="1" applyFont="1" applyFill="1" applyBorder="1" applyAlignment="1">
      <alignment horizontal="center" vertical="center" wrapText="1"/>
    </xf>
    <xf numFmtId="2" fontId="10" fillId="3" borderId="1" xfId="1" applyNumberFormat="1" applyFont="1" applyFill="1" applyBorder="1" applyAlignment="1">
      <alignment horizontal="center" vertical="center" wrapText="1"/>
    </xf>
    <xf numFmtId="165" fontId="8" fillId="3" borderId="2" xfId="11" quotePrefix="1" applyNumberFormat="1" applyFont="1" applyFill="1" applyBorder="1" applyAlignment="1">
      <alignment horizontal="center" vertical="center" wrapText="1"/>
    </xf>
    <xf numFmtId="3" fontId="8" fillId="3" borderId="1" xfId="11" applyNumberFormat="1" applyFont="1" applyFill="1" applyBorder="1" applyAlignment="1">
      <alignment horizontal="center" vertical="center"/>
    </xf>
    <xf numFmtId="165" fontId="10" fillId="0" borderId="46" xfId="7" applyNumberFormat="1" applyFont="1" applyFill="1" applyBorder="1" applyAlignment="1">
      <alignment horizontal="center" vertical="center" wrapText="1"/>
    </xf>
    <xf numFmtId="166" fontId="10" fillId="2" borderId="23" xfId="6" applyNumberFormat="1" applyFont="1" applyFill="1" applyBorder="1" applyAlignment="1">
      <alignment vertical="center" wrapText="1"/>
    </xf>
    <xf numFmtId="166" fontId="31" fillId="2" borderId="31" xfId="6" applyNumberFormat="1" applyFont="1" applyFill="1" applyBorder="1" applyAlignment="1">
      <alignment horizontal="center" vertical="center" wrapText="1"/>
    </xf>
    <xf numFmtId="166" fontId="31" fillId="2" borderId="32" xfId="6" applyNumberFormat="1" applyFont="1" applyFill="1" applyBorder="1" applyAlignment="1">
      <alignment horizontal="center" vertical="center" wrapText="1"/>
    </xf>
    <xf numFmtId="165" fontId="8" fillId="2" borderId="1" xfId="5" applyNumberFormat="1" applyFont="1" applyFill="1" applyBorder="1" applyAlignment="1">
      <alignment horizontal="center" vertical="center" wrapText="1"/>
    </xf>
    <xf numFmtId="0" fontId="22" fillId="3" borderId="0" xfId="12" applyFont="1" applyFill="1"/>
    <xf numFmtId="165" fontId="8" fillId="0" borderId="0" xfId="0" applyNumberFormat="1" applyFont="1" applyFill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wrapText="1"/>
    </xf>
    <xf numFmtId="165" fontId="8" fillId="0" borderId="1" xfId="0" quotePrefix="1" applyNumberFormat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8" fillId="3" borderId="1" xfId="2" applyNumberFormat="1" applyFont="1" applyFill="1" applyBorder="1" applyAlignment="1">
      <alignment horizontal="center" vertical="center" wrapText="1"/>
    </xf>
    <xf numFmtId="166" fontId="10" fillId="2" borderId="0" xfId="6" applyNumberFormat="1" applyFont="1" applyFill="1" applyAlignment="1">
      <alignment horizontal="right" vertical="center" wrapText="1"/>
    </xf>
    <xf numFmtId="166" fontId="10" fillId="2" borderId="16" xfId="6" applyNumberFormat="1" applyFont="1" applyFill="1" applyBorder="1" applyAlignment="1">
      <alignment horizontal="center" vertical="center" wrapText="1"/>
    </xf>
    <xf numFmtId="166" fontId="10" fillId="2" borderId="31" xfId="6" applyNumberFormat="1" applyFont="1" applyFill="1" applyBorder="1" applyAlignment="1">
      <alignment vertical="center" wrapText="1"/>
    </xf>
    <xf numFmtId="166" fontId="10" fillId="2" borderId="2" xfId="6" applyNumberFormat="1" applyFont="1" applyFill="1" applyBorder="1" applyAlignment="1">
      <alignment horizontal="center" vertical="center" wrapText="1"/>
    </xf>
    <xf numFmtId="166" fontId="10" fillId="2" borderId="44" xfId="6" applyNumberFormat="1" applyFont="1" applyFill="1" applyBorder="1" applyAlignment="1">
      <alignment horizontal="left" vertical="center" wrapText="1"/>
    </xf>
    <xf numFmtId="165" fontId="10" fillId="2" borderId="31" xfId="7" applyNumberFormat="1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 wrapText="1"/>
    </xf>
    <xf numFmtId="168" fontId="29" fillId="0" borderId="29" xfId="0" applyNumberFormat="1" applyFont="1" applyFill="1" applyBorder="1" applyAlignment="1">
      <alignment horizontal="center" vertical="center" wrapText="1"/>
    </xf>
    <xf numFmtId="168" fontId="7" fillId="0" borderId="29" xfId="0" applyNumberFormat="1" applyFont="1" applyFill="1" applyBorder="1" applyAlignment="1">
      <alignment horizontal="center" vertical="center" wrapText="1"/>
    </xf>
    <xf numFmtId="165" fontId="8" fillId="3" borderId="0" xfId="11" applyNumberFormat="1" applyFont="1" applyFill="1" applyAlignment="1">
      <alignment horizontal="right" vertical="center" wrapText="1"/>
    </xf>
    <xf numFmtId="165" fontId="8" fillId="3" borderId="2" xfId="11" applyNumberFormat="1" applyFont="1" applyFill="1" applyBorder="1" applyAlignment="1">
      <alignment horizontal="center" vertical="center" wrapText="1"/>
    </xf>
    <xf numFmtId="167" fontId="0" fillId="3" borderId="0" xfId="0" applyNumberFormat="1" applyFill="1"/>
    <xf numFmtId="166" fontId="10" fillId="2" borderId="5" xfId="6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2" borderId="5" xfId="6" applyNumberFormat="1" applyFont="1" applyFill="1" applyBorder="1" applyAlignment="1">
      <alignment horizontal="center" vertical="center" wrapText="1"/>
    </xf>
    <xf numFmtId="166" fontId="11" fillId="3" borderId="0" xfId="6" applyNumberFormat="1" applyFont="1" applyFill="1" applyAlignment="1">
      <alignment vertical="center" wrapText="1"/>
    </xf>
    <xf numFmtId="166" fontId="10" fillId="2" borderId="1" xfId="6" applyNumberFormat="1" applyFont="1" applyFill="1" applyBorder="1" applyAlignment="1">
      <alignment horizontal="center" vertical="center" wrapText="1"/>
    </xf>
    <xf numFmtId="166" fontId="13" fillId="3" borderId="31" xfId="6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166" fontId="10" fillId="3" borderId="16" xfId="6" applyNumberFormat="1" applyFont="1" applyFill="1" applyBorder="1" applyAlignment="1">
      <alignment horizontal="center" vertical="center" wrapText="1"/>
    </xf>
    <xf numFmtId="166" fontId="10" fillId="3" borderId="35" xfId="6" applyNumberFormat="1" applyFont="1" applyFill="1" applyBorder="1" applyAlignment="1">
      <alignment vertical="center" wrapText="1"/>
    </xf>
    <xf numFmtId="0" fontId="29" fillId="3" borderId="0" xfId="0" applyFont="1" applyFill="1" applyBorder="1" applyAlignment="1">
      <alignment vertical="center" wrapText="1"/>
    </xf>
    <xf numFmtId="0" fontId="29" fillId="4" borderId="0" xfId="0" applyFont="1" applyFill="1" applyBorder="1" applyAlignment="1">
      <alignment vertical="center" wrapText="1"/>
    </xf>
    <xf numFmtId="165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wrapText="1"/>
    </xf>
    <xf numFmtId="0" fontId="26" fillId="3" borderId="1" xfId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167" fontId="7" fillId="3" borderId="1" xfId="2" applyNumberFormat="1" applyFont="1" applyFill="1" applyBorder="1" applyAlignment="1">
      <alignment horizontal="center" vertical="center" wrapText="1"/>
    </xf>
    <xf numFmtId="0" fontId="10" fillId="3" borderId="1" xfId="11" applyFont="1" applyFill="1" applyBorder="1" applyAlignment="1">
      <alignment horizontal="center" wrapText="1"/>
    </xf>
    <xf numFmtId="0" fontId="29" fillId="4" borderId="11" xfId="0" applyFont="1" applyFill="1" applyBorder="1" applyAlignment="1">
      <alignment vertical="center" wrapText="1"/>
    </xf>
    <xf numFmtId="0" fontId="25" fillId="3" borderId="55" xfId="1" applyFont="1" applyFill="1" applyBorder="1" applyAlignment="1">
      <alignment horizontal="center" vertical="center"/>
    </xf>
    <xf numFmtId="4" fontId="25" fillId="3" borderId="1" xfId="0" applyNumberFormat="1" applyFont="1" applyFill="1" applyBorder="1" applyAlignment="1">
      <alignment horizontal="center" vertical="center" wrapText="1"/>
    </xf>
    <xf numFmtId="0" fontId="26" fillId="3" borderId="1" xfId="1" applyFont="1" applyFill="1" applyBorder="1" applyAlignment="1">
      <alignment horizontal="center" vertical="center"/>
    </xf>
    <xf numFmtId="166" fontId="10" fillId="2" borderId="3" xfId="6" applyNumberFormat="1" applyFont="1" applyFill="1" applyBorder="1" applyAlignment="1">
      <alignment vertical="center" wrapText="1"/>
    </xf>
    <xf numFmtId="166" fontId="10" fillId="2" borderId="1" xfId="6" applyNumberFormat="1" applyFont="1" applyFill="1" applyBorder="1" applyAlignment="1">
      <alignment vertical="center" wrapText="1"/>
    </xf>
    <xf numFmtId="166" fontId="19" fillId="3" borderId="23" xfId="6" applyNumberFormat="1" applyFont="1" applyFill="1" applyBorder="1" applyAlignment="1">
      <alignment vertical="center" wrapText="1"/>
    </xf>
    <xf numFmtId="166" fontId="19" fillId="3" borderId="0" xfId="6" applyNumberFormat="1" applyFont="1" applyFill="1" applyBorder="1" applyAlignment="1">
      <alignment vertical="center" wrapText="1"/>
    </xf>
    <xf numFmtId="166" fontId="10" fillId="3" borderId="0" xfId="6" applyNumberFormat="1" applyFont="1" applyFill="1" applyBorder="1" applyAlignment="1">
      <alignment vertical="center" wrapText="1"/>
    </xf>
    <xf numFmtId="166" fontId="19" fillId="3" borderId="12" xfId="6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wrapText="1"/>
    </xf>
    <xf numFmtId="0" fontId="12" fillId="0" borderId="1" xfId="1" applyFont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165" fontId="7" fillId="0" borderId="1" xfId="2" applyNumberFormat="1" applyFont="1" applyFill="1" applyBorder="1" applyAlignment="1">
      <alignment horizontal="center" vertical="center" wrapText="1"/>
    </xf>
    <xf numFmtId="166" fontId="10" fillId="3" borderId="0" xfId="6" applyNumberFormat="1" applyFont="1" applyFill="1" applyAlignment="1">
      <alignment horizontal="left" vertical="center" wrapText="1"/>
    </xf>
    <xf numFmtId="165" fontId="7" fillId="0" borderId="1" xfId="12" applyNumberFormat="1" applyFont="1" applyFill="1" applyBorder="1" applyAlignment="1">
      <alignment horizontal="center" vertical="center" wrapText="1"/>
    </xf>
    <xf numFmtId="169" fontId="7" fillId="0" borderId="1" xfId="12" applyNumberFormat="1" applyFont="1" applyFill="1" applyBorder="1" applyAlignment="1">
      <alignment horizontal="center" vertical="center" wrapText="1"/>
    </xf>
    <xf numFmtId="165" fontId="8" fillId="3" borderId="0" xfId="0" applyNumberFormat="1" applyFont="1" applyFill="1" applyAlignment="1">
      <alignment horizontal="right"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right" vertical="center" wrapText="1"/>
    </xf>
    <xf numFmtId="165" fontId="8" fillId="3" borderId="2" xfId="0" applyNumberFormat="1" applyFont="1" applyFill="1" applyBorder="1" applyAlignment="1">
      <alignment horizontal="center" vertical="center" wrapText="1"/>
    </xf>
    <xf numFmtId="165" fontId="8" fillId="3" borderId="6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166" fontId="13" fillId="3" borderId="40" xfId="6" applyNumberFormat="1" applyFont="1" applyFill="1" applyBorder="1" applyAlignment="1">
      <alignment vertical="center" wrapText="1"/>
    </xf>
    <xf numFmtId="166" fontId="13" fillId="3" borderId="17" xfId="6" applyNumberFormat="1" applyFont="1" applyFill="1" applyBorder="1" applyAlignment="1">
      <alignment vertical="center" wrapText="1"/>
    </xf>
    <xf numFmtId="166" fontId="13" fillId="3" borderId="18" xfId="6" applyNumberFormat="1" applyFont="1" applyFill="1" applyBorder="1" applyAlignment="1">
      <alignment vertical="center" wrapText="1"/>
    </xf>
    <xf numFmtId="166" fontId="16" fillId="3" borderId="37" xfId="6" applyNumberFormat="1" applyFont="1" applyFill="1" applyBorder="1" applyAlignment="1">
      <alignment vertical="center" wrapText="1"/>
    </xf>
    <xf numFmtId="166" fontId="16" fillId="3" borderId="38" xfId="6" applyNumberFormat="1" applyFont="1" applyFill="1" applyBorder="1" applyAlignment="1">
      <alignment vertical="center" wrapText="1"/>
    </xf>
    <xf numFmtId="166" fontId="16" fillId="3" borderId="39" xfId="6" applyNumberFormat="1" applyFont="1" applyFill="1" applyBorder="1" applyAlignment="1">
      <alignment vertical="center" wrapText="1"/>
    </xf>
    <xf numFmtId="166" fontId="13" fillId="3" borderId="56" xfId="6" applyNumberFormat="1" applyFont="1" applyFill="1" applyBorder="1" applyAlignment="1">
      <alignment vertical="center" wrapText="1"/>
    </xf>
    <xf numFmtId="166" fontId="13" fillId="3" borderId="51" xfId="6" applyNumberFormat="1" applyFont="1" applyFill="1" applyBorder="1" applyAlignment="1">
      <alignment vertical="center" wrapText="1"/>
    </xf>
    <xf numFmtId="166" fontId="13" fillId="3" borderId="53" xfId="6" applyNumberFormat="1" applyFont="1" applyFill="1" applyBorder="1" applyAlignment="1">
      <alignment vertical="center" wrapText="1"/>
    </xf>
    <xf numFmtId="166" fontId="13" fillId="3" borderId="54" xfId="6" applyNumberFormat="1" applyFont="1" applyFill="1" applyBorder="1" applyAlignment="1">
      <alignment vertical="center" wrapText="1"/>
    </xf>
    <xf numFmtId="166" fontId="13" fillId="3" borderId="33" xfId="6" applyNumberFormat="1" applyFont="1" applyFill="1" applyBorder="1" applyAlignment="1">
      <alignment vertical="center" wrapText="1"/>
    </xf>
    <xf numFmtId="166" fontId="13" fillId="3" borderId="34" xfId="6" applyNumberFormat="1" applyFont="1" applyFill="1" applyBorder="1" applyAlignment="1">
      <alignment vertical="center" wrapText="1"/>
    </xf>
    <xf numFmtId="166" fontId="13" fillId="3" borderId="30" xfId="6" applyNumberFormat="1" applyFont="1" applyFill="1" applyBorder="1" applyAlignment="1">
      <alignment vertical="center" wrapText="1"/>
    </xf>
    <xf numFmtId="166" fontId="13" fillId="3" borderId="36" xfId="6" applyNumberFormat="1" applyFont="1" applyFill="1" applyBorder="1" applyAlignment="1">
      <alignment vertical="center" wrapText="1"/>
    </xf>
    <xf numFmtId="166" fontId="14" fillId="3" borderId="19" xfId="6" applyNumberFormat="1" applyFont="1" applyFill="1" applyBorder="1" applyAlignment="1">
      <alignment horizontal="center" vertical="center" wrapText="1"/>
    </xf>
    <xf numFmtId="166" fontId="14" fillId="3" borderId="6" xfId="6" applyNumberFormat="1" applyFont="1" applyFill="1" applyBorder="1" applyAlignment="1">
      <alignment horizontal="center" vertical="center" wrapText="1"/>
    </xf>
    <xf numFmtId="166" fontId="14" fillId="3" borderId="22" xfId="6" applyNumberFormat="1" applyFont="1" applyFill="1" applyBorder="1" applyAlignment="1">
      <alignment horizontal="center" vertical="center" wrapText="1"/>
    </xf>
    <xf numFmtId="166" fontId="14" fillId="3" borderId="1" xfId="6" applyNumberFormat="1" applyFont="1" applyFill="1" applyBorder="1" applyAlignment="1">
      <alignment horizontal="center" vertical="center" wrapText="1"/>
    </xf>
    <xf numFmtId="166" fontId="15" fillId="3" borderId="20" xfId="6" applyNumberFormat="1" applyFont="1" applyFill="1" applyBorder="1" applyAlignment="1">
      <alignment horizontal="left" vertical="center" wrapText="1"/>
    </xf>
    <xf numFmtId="166" fontId="15" fillId="3" borderId="9" xfId="6" applyNumberFormat="1" applyFont="1" applyFill="1" applyBorder="1" applyAlignment="1">
      <alignment horizontal="left" vertical="center" wrapText="1"/>
    </xf>
    <xf numFmtId="166" fontId="15" fillId="3" borderId="21" xfId="6" applyNumberFormat="1" applyFont="1" applyFill="1" applyBorder="1" applyAlignment="1">
      <alignment horizontal="left" vertical="center" wrapText="1"/>
    </xf>
    <xf numFmtId="166" fontId="13" fillId="3" borderId="23" xfId="6" applyNumberFormat="1" applyFont="1" applyFill="1" applyBorder="1" applyAlignment="1">
      <alignment horizontal="left" vertical="center" wrapText="1"/>
    </xf>
    <xf numFmtId="166" fontId="13" fillId="3" borderId="0" xfId="6" applyNumberFormat="1" applyFont="1" applyFill="1" applyBorder="1" applyAlignment="1">
      <alignment horizontal="left" vertical="center" wrapText="1"/>
    </xf>
    <xf numFmtId="166" fontId="13" fillId="3" borderId="24" xfId="6" applyNumberFormat="1" applyFont="1" applyFill="1" applyBorder="1" applyAlignment="1">
      <alignment horizontal="left" vertical="center" wrapText="1"/>
    </xf>
    <xf numFmtId="166" fontId="13" fillId="3" borderId="1" xfId="6" applyNumberFormat="1" applyFont="1" applyFill="1" applyBorder="1" applyAlignment="1">
      <alignment horizontal="center" vertical="center" wrapText="1"/>
    </xf>
    <xf numFmtId="166" fontId="13" fillId="3" borderId="5" xfId="6" applyNumberFormat="1" applyFont="1" applyFill="1" applyBorder="1" applyAlignment="1">
      <alignment horizontal="center" vertical="center" wrapText="1"/>
    </xf>
    <xf numFmtId="166" fontId="13" fillId="3" borderId="49" xfId="6" applyNumberFormat="1" applyFont="1" applyFill="1" applyBorder="1" applyAlignment="1">
      <alignment horizontal="center" vertical="center" wrapText="1"/>
    </xf>
    <xf numFmtId="166" fontId="15" fillId="3" borderId="23" xfId="6" applyNumberFormat="1" applyFont="1" applyFill="1" applyBorder="1" applyAlignment="1">
      <alignment horizontal="left" vertical="center" wrapText="1"/>
    </xf>
    <xf numFmtId="166" fontId="15" fillId="3" borderId="0" xfId="6" applyNumberFormat="1" applyFont="1" applyFill="1" applyBorder="1" applyAlignment="1">
      <alignment horizontal="left" vertical="center" wrapText="1"/>
    </xf>
    <xf numFmtId="166" fontId="15" fillId="3" borderId="24" xfId="6" applyNumberFormat="1" applyFont="1" applyFill="1" applyBorder="1" applyAlignment="1">
      <alignment horizontal="left" vertical="center" wrapText="1"/>
    </xf>
    <xf numFmtId="166" fontId="13" fillId="3" borderId="41" xfId="6" applyNumberFormat="1" applyFont="1" applyFill="1" applyBorder="1" applyAlignment="1">
      <alignment horizontal="left" vertical="center" wrapText="1"/>
    </xf>
    <xf numFmtId="166" fontId="13" fillId="3" borderId="14" xfId="6" applyNumberFormat="1" applyFont="1" applyFill="1" applyBorder="1" applyAlignment="1">
      <alignment horizontal="left" vertical="center" wrapText="1"/>
    </xf>
    <xf numFmtId="166" fontId="13" fillId="3" borderId="29" xfId="6" applyNumberFormat="1" applyFont="1" applyFill="1" applyBorder="1" applyAlignment="1">
      <alignment horizontal="left" vertical="center" wrapText="1"/>
    </xf>
    <xf numFmtId="166" fontId="13" fillId="3" borderId="8" xfId="6" applyNumberFormat="1" applyFont="1" applyFill="1" applyBorder="1" applyAlignment="1">
      <alignment horizontal="center" vertical="center" wrapText="1"/>
    </xf>
    <xf numFmtId="166" fontId="13" fillId="3" borderId="9" xfId="6" applyNumberFormat="1" applyFont="1" applyFill="1" applyBorder="1" applyAlignment="1">
      <alignment horizontal="center" vertical="center" wrapText="1"/>
    </xf>
    <xf numFmtId="166" fontId="13" fillId="3" borderId="10" xfId="6" applyNumberFormat="1" applyFont="1" applyFill="1" applyBorder="1" applyAlignment="1">
      <alignment horizontal="center" vertical="center" wrapText="1"/>
    </xf>
    <xf numFmtId="166" fontId="13" fillId="3" borderId="11" xfId="6" applyNumberFormat="1" applyFont="1" applyFill="1" applyBorder="1" applyAlignment="1">
      <alignment horizontal="center" vertical="center" wrapText="1"/>
    </xf>
    <xf numFmtId="166" fontId="13" fillId="3" borderId="0" xfId="6" applyNumberFormat="1" applyFont="1" applyFill="1" applyBorder="1" applyAlignment="1">
      <alignment horizontal="center" vertical="center" wrapText="1"/>
    </xf>
    <xf numFmtId="166" fontId="13" fillId="3" borderId="12" xfId="6" applyNumberFormat="1" applyFont="1" applyFill="1" applyBorder="1" applyAlignment="1">
      <alignment horizontal="center" vertical="center" wrapText="1"/>
    </xf>
    <xf numFmtId="166" fontId="13" fillId="3" borderId="13" xfId="6" applyNumberFormat="1" applyFont="1" applyFill="1" applyBorder="1" applyAlignment="1">
      <alignment horizontal="center" vertical="center" wrapText="1"/>
    </xf>
    <xf numFmtId="166" fontId="13" fillId="3" borderId="14" xfId="6" applyNumberFormat="1" applyFont="1" applyFill="1" applyBorder="1" applyAlignment="1">
      <alignment horizontal="center" vertical="center" wrapText="1"/>
    </xf>
    <xf numFmtId="166" fontId="13" fillId="3" borderId="15" xfId="6" applyNumberFormat="1" applyFont="1" applyFill="1" applyBorder="1" applyAlignment="1">
      <alignment horizontal="center" vertical="center" wrapText="1"/>
    </xf>
    <xf numFmtId="166" fontId="10" fillId="0" borderId="3" xfId="0" applyNumberFormat="1" applyFont="1" applyFill="1" applyBorder="1" applyAlignment="1">
      <alignment horizontal="center" vertical="center" wrapText="1"/>
    </xf>
    <xf numFmtId="166" fontId="10" fillId="0" borderId="5" xfId="0" applyNumberFormat="1" applyFont="1" applyFill="1" applyBorder="1" applyAlignment="1">
      <alignment horizontal="center" vertical="center" wrapText="1"/>
    </xf>
    <xf numFmtId="0" fontId="29" fillId="4" borderId="8" xfId="0" applyFont="1" applyFill="1" applyBorder="1" applyAlignment="1">
      <alignment wrapText="1"/>
    </xf>
    <xf numFmtId="0" fontId="29" fillId="4" borderId="9" xfId="0" applyFont="1" applyFill="1" applyBorder="1" applyAlignment="1">
      <alignment wrapText="1"/>
    </xf>
    <xf numFmtId="0" fontId="29" fillId="4" borderId="21" xfId="0" applyFont="1" applyFill="1" applyBorder="1" applyAlignment="1">
      <alignment wrapText="1"/>
    </xf>
    <xf numFmtId="0" fontId="29" fillId="4" borderId="13" xfId="0" applyFont="1" applyFill="1" applyBorder="1" applyAlignment="1">
      <alignment wrapText="1"/>
    </xf>
    <xf numFmtId="0" fontId="29" fillId="4" borderId="14" xfId="0" applyFont="1" applyFill="1" applyBorder="1" applyAlignment="1">
      <alignment wrapText="1"/>
    </xf>
    <xf numFmtId="0" fontId="29" fillId="4" borderId="0" xfId="0" applyFont="1" applyFill="1" applyBorder="1" applyAlignment="1">
      <alignment wrapText="1"/>
    </xf>
    <xf numFmtId="0" fontId="29" fillId="4" borderId="24" xfId="0" applyFont="1" applyFill="1" applyBorder="1" applyAlignment="1">
      <alignment wrapText="1"/>
    </xf>
    <xf numFmtId="166" fontId="10" fillId="0" borderId="13" xfId="6" applyNumberFormat="1" applyFont="1" applyFill="1" applyBorder="1" applyAlignment="1">
      <alignment vertical="center" wrapText="1"/>
    </xf>
    <xf numFmtId="166" fontId="10" fillId="0" borderId="14" xfId="6" applyNumberFormat="1" applyFont="1" applyFill="1" applyBorder="1" applyAlignment="1">
      <alignment vertical="center" wrapText="1"/>
    </xf>
    <xf numFmtId="166" fontId="10" fillId="0" borderId="29" xfId="6" applyNumberFormat="1" applyFont="1" applyFill="1" applyBorder="1" applyAlignment="1">
      <alignment vertical="center" wrapText="1"/>
    </xf>
    <xf numFmtId="166" fontId="21" fillId="0" borderId="8" xfId="6" applyNumberFormat="1" applyFont="1" applyFill="1" applyBorder="1" applyAlignment="1">
      <alignment vertical="center" wrapText="1"/>
    </xf>
    <xf numFmtId="166" fontId="21" fillId="0" borderId="9" xfId="6" applyNumberFormat="1" applyFont="1" applyFill="1" applyBorder="1" applyAlignment="1">
      <alignment vertical="center" wrapText="1"/>
    </xf>
    <xf numFmtId="166" fontId="21" fillId="0" borderId="21" xfId="6" applyNumberFormat="1" applyFont="1" applyFill="1" applyBorder="1" applyAlignment="1">
      <alignment vertical="center" wrapText="1"/>
    </xf>
    <xf numFmtId="166" fontId="18" fillId="0" borderId="19" xfId="6" applyNumberFormat="1" applyFont="1" applyFill="1" applyBorder="1" applyAlignment="1">
      <alignment horizontal="center" vertical="center" wrapText="1"/>
    </xf>
    <xf numFmtId="166" fontId="18" fillId="0" borderId="6" xfId="6" applyNumberFormat="1" applyFont="1" applyFill="1" applyBorder="1" applyAlignment="1">
      <alignment horizontal="center" vertical="center" wrapText="1"/>
    </xf>
    <xf numFmtId="166" fontId="18" fillId="0" borderId="22" xfId="6" applyNumberFormat="1" applyFont="1" applyFill="1" applyBorder="1" applyAlignment="1">
      <alignment horizontal="center" vertical="center" wrapText="1"/>
    </xf>
    <xf numFmtId="166" fontId="18" fillId="0" borderId="1" xfId="6" applyNumberFormat="1" applyFont="1" applyFill="1" applyBorder="1" applyAlignment="1">
      <alignment horizontal="center" vertical="center" wrapText="1"/>
    </xf>
    <xf numFmtId="166" fontId="19" fillId="0" borderId="20" xfId="6" applyNumberFormat="1" applyFont="1" applyFill="1" applyBorder="1" applyAlignment="1">
      <alignment horizontal="left" vertical="center" wrapText="1"/>
    </xf>
    <xf numFmtId="166" fontId="19" fillId="0" borderId="9" xfId="6" applyNumberFormat="1" applyFont="1" applyFill="1" applyBorder="1" applyAlignment="1">
      <alignment horizontal="left" vertical="center" wrapText="1"/>
    </xf>
    <xf numFmtId="166" fontId="19" fillId="0" borderId="21" xfId="6" applyNumberFormat="1" applyFont="1" applyFill="1" applyBorder="1" applyAlignment="1">
      <alignment horizontal="left" vertical="center" wrapText="1"/>
    </xf>
    <xf numFmtId="166" fontId="10" fillId="3" borderId="23" xfId="6" applyNumberFormat="1" applyFont="1" applyFill="1" applyBorder="1" applyAlignment="1">
      <alignment horizontal="left" vertical="center" wrapText="1"/>
    </xf>
    <xf numFmtId="166" fontId="10" fillId="3" borderId="0" xfId="6" applyNumberFormat="1" applyFont="1" applyFill="1" applyBorder="1" applyAlignment="1">
      <alignment horizontal="left" vertical="center" wrapText="1"/>
    </xf>
    <xf numFmtId="166" fontId="10" fillId="3" borderId="24" xfId="6" applyNumberFormat="1" applyFont="1" applyFill="1" applyBorder="1" applyAlignment="1">
      <alignment horizontal="left" vertical="center" wrapText="1"/>
    </xf>
    <xf numFmtId="166" fontId="10" fillId="2" borderId="40" xfId="6" applyNumberFormat="1" applyFont="1" applyFill="1" applyBorder="1" applyAlignment="1">
      <alignment vertical="center" wrapText="1"/>
    </xf>
    <xf numFmtId="166" fontId="10" fillId="2" borderId="17" xfId="6" applyNumberFormat="1" applyFont="1" applyFill="1" applyBorder="1" applyAlignment="1">
      <alignment vertical="center" wrapText="1"/>
    </xf>
    <xf numFmtId="166" fontId="10" fillId="2" borderId="18" xfId="6" applyNumberFormat="1" applyFont="1" applyFill="1" applyBorder="1" applyAlignment="1">
      <alignment vertical="center" wrapText="1"/>
    </xf>
    <xf numFmtId="166" fontId="21" fillId="2" borderId="37" xfId="6" applyNumberFormat="1" applyFont="1" applyFill="1" applyBorder="1" applyAlignment="1">
      <alignment vertical="center" wrapText="1"/>
    </xf>
    <xf numFmtId="166" fontId="21" fillId="2" borderId="38" xfId="6" applyNumberFormat="1" applyFont="1" applyFill="1" applyBorder="1" applyAlignment="1">
      <alignment vertical="center" wrapText="1"/>
    </xf>
    <xf numFmtId="166" fontId="21" fillId="2" borderId="39" xfId="6" applyNumberFormat="1" applyFont="1" applyFill="1" applyBorder="1" applyAlignment="1">
      <alignment vertical="center" wrapText="1"/>
    </xf>
    <xf numFmtId="166" fontId="12" fillId="3" borderId="0" xfId="6" applyNumberFormat="1" applyFont="1" applyFill="1" applyAlignment="1">
      <alignment vertical="center" wrapText="1"/>
    </xf>
    <xf numFmtId="166" fontId="10" fillId="0" borderId="25" xfId="6" applyNumberFormat="1" applyFont="1" applyFill="1" applyBorder="1" applyAlignment="1">
      <alignment horizontal="center" vertical="center" wrapText="1"/>
    </xf>
    <xf numFmtId="166" fontId="10" fillId="0" borderId="5" xfId="6" applyNumberFormat="1" applyFont="1" applyFill="1" applyBorder="1" applyAlignment="1">
      <alignment horizontal="center" vertical="center" wrapText="1"/>
    </xf>
    <xf numFmtId="166" fontId="19" fillId="0" borderId="23" xfId="6" applyNumberFormat="1" applyFont="1" applyFill="1" applyBorder="1" applyAlignment="1">
      <alignment horizontal="left" vertical="center" wrapText="1"/>
    </xf>
    <xf numFmtId="166" fontId="19" fillId="0" borderId="0" xfId="6" applyNumberFormat="1" applyFont="1" applyFill="1" applyBorder="1" applyAlignment="1">
      <alignment horizontal="left" vertical="center" wrapText="1"/>
    </xf>
    <xf numFmtId="166" fontId="19" fillId="0" borderId="24" xfId="6" applyNumberFormat="1" applyFont="1" applyFill="1" applyBorder="1" applyAlignment="1">
      <alignment horizontal="left" vertical="center" wrapText="1"/>
    </xf>
    <xf numFmtId="166" fontId="10" fillId="0" borderId="26" xfId="6" applyNumberFormat="1" applyFont="1" applyFill="1" applyBorder="1" applyAlignment="1">
      <alignment horizontal="left" vertical="center" wrapText="1"/>
    </xf>
    <xf numFmtId="166" fontId="10" fillId="0" borderId="4" xfId="6" applyNumberFormat="1" applyFont="1" applyFill="1" applyBorder="1" applyAlignment="1">
      <alignment horizontal="left" vertical="center" wrapText="1"/>
    </xf>
    <xf numFmtId="166" fontId="10" fillId="0" borderId="27" xfId="6" applyNumberFormat="1" applyFont="1" applyFill="1" applyBorder="1" applyAlignment="1">
      <alignment horizontal="left" vertical="center" wrapText="1"/>
    </xf>
    <xf numFmtId="166" fontId="10" fillId="0" borderId="28" xfId="6" applyNumberFormat="1" applyFont="1" applyFill="1" applyBorder="1" applyAlignment="1">
      <alignment horizontal="center" vertical="center" wrapText="1"/>
    </xf>
    <xf numFmtId="166" fontId="10" fillId="0" borderId="2" xfId="6" applyNumberFormat="1" applyFont="1" applyFill="1" applyBorder="1" applyAlignment="1">
      <alignment horizontal="center" vertical="center" wrapText="1"/>
    </xf>
    <xf numFmtId="166" fontId="10" fillId="2" borderId="30" xfId="6" applyNumberFormat="1" applyFont="1" applyFill="1" applyBorder="1" applyAlignment="1">
      <alignment vertical="center" wrapText="1"/>
    </xf>
    <xf numFmtId="166" fontId="10" fillId="2" borderId="36" xfId="6" applyNumberFormat="1" applyFont="1" applyFill="1" applyBorder="1" applyAlignment="1">
      <alignment vertical="center" wrapText="1"/>
    </xf>
    <xf numFmtId="166" fontId="10" fillId="2" borderId="31" xfId="6" applyNumberFormat="1" applyFont="1" applyFill="1" applyBorder="1" applyAlignment="1">
      <alignment vertical="center" wrapText="1"/>
    </xf>
    <xf numFmtId="166" fontId="10" fillId="2" borderId="8" xfId="6" applyNumberFormat="1" applyFont="1" applyFill="1" applyBorder="1" applyAlignment="1">
      <alignment vertical="center" wrapText="1"/>
    </xf>
    <xf numFmtId="166" fontId="10" fillId="2" borderId="9" xfId="6" applyNumberFormat="1" applyFont="1" applyFill="1" applyBorder="1" applyAlignment="1">
      <alignment vertical="center" wrapText="1"/>
    </xf>
    <xf numFmtId="166" fontId="10" fillId="2" borderId="21" xfId="6" applyNumberFormat="1" applyFont="1" applyFill="1" applyBorder="1" applyAlignment="1">
      <alignment vertical="center" wrapText="1"/>
    </xf>
    <xf numFmtId="166" fontId="10" fillId="2" borderId="13" xfId="6" applyNumberFormat="1" applyFont="1" applyFill="1" applyBorder="1" applyAlignment="1">
      <alignment vertical="center" wrapText="1"/>
    </xf>
    <xf numFmtId="166" fontId="10" fillId="2" borderId="14" xfId="6" applyNumberFormat="1" applyFont="1" applyFill="1" applyBorder="1" applyAlignment="1">
      <alignment vertical="center" wrapText="1"/>
    </xf>
    <xf numFmtId="166" fontId="10" fillId="2" borderId="29" xfId="6" applyNumberFormat="1" applyFont="1" applyFill="1" applyBorder="1" applyAlignment="1">
      <alignment vertical="center" wrapText="1"/>
    </xf>
    <xf numFmtId="166" fontId="18" fillId="2" borderId="19" xfId="6" applyNumberFormat="1" applyFont="1" applyFill="1" applyBorder="1" applyAlignment="1">
      <alignment horizontal="center" vertical="center" wrapText="1"/>
    </xf>
    <xf numFmtId="166" fontId="18" fillId="2" borderId="6" xfId="6" applyNumberFormat="1" applyFont="1" applyFill="1" applyBorder="1" applyAlignment="1">
      <alignment horizontal="center" vertical="center" wrapText="1"/>
    </xf>
    <xf numFmtId="166" fontId="18" fillId="2" borderId="22" xfId="6" applyNumberFormat="1" applyFont="1" applyFill="1" applyBorder="1" applyAlignment="1">
      <alignment horizontal="center" vertical="center" wrapText="1"/>
    </xf>
    <xf numFmtId="166" fontId="18" fillId="2" borderId="1" xfId="6" applyNumberFormat="1" applyFont="1" applyFill="1" applyBorder="1" applyAlignment="1">
      <alignment horizontal="center" vertical="center" wrapText="1"/>
    </xf>
    <xf numFmtId="166" fontId="19" fillId="2" borderId="20" xfId="6" applyNumberFormat="1" applyFont="1" applyFill="1" applyBorder="1" applyAlignment="1">
      <alignment horizontal="left" vertical="center" wrapText="1"/>
    </xf>
    <xf numFmtId="166" fontId="19" fillId="2" borderId="9" xfId="6" applyNumberFormat="1" applyFont="1" applyFill="1" applyBorder="1" applyAlignment="1">
      <alignment horizontal="left" vertical="center" wrapText="1"/>
    </xf>
    <xf numFmtId="166" fontId="19" fillId="2" borderId="21" xfId="6" applyNumberFormat="1" applyFont="1" applyFill="1" applyBorder="1" applyAlignment="1">
      <alignment horizontal="left" vertical="center" wrapText="1"/>
    </xf>
    <xf numFmtId="166" fontId="10" fillId="2" borderId="25" xfId="6" applyNumberFormat="1" applyFont="1" applyFill="1" applyBorder="1" applyAlignment="1">
      <alignment horizontal="center" vertical="center" wrapText="1"/>
    </xf>
    <xf numFmtId="166" fontId="10" fillId="2" borderId="5" xfId="6" applyNumberFormat="1" applyFont="1" applyFill="1" applyBorder="1" applyAlignment="1">
      <alignment horizontal="center" vertical="center" wrapText="1"/>
    </xf>
    <xf numFmtId="166" fontId="19" fillId="3" borderId="23" xfId="6" applyNumberFormat="1" applyFont="1" applyFill="1" applyBorder="1" applyAlignment="1">
      <alignment horizontal="left" vertical="center" wrapText="1"/>
    </xf>
    <xf numFmtId="166" fontId="19" fillId="3" borderId="0" xfId="6" applyNumberFormat="1" applyFont="1" applyFill="1" applyBorder="1" applyAlignment="1">
      <alignment horizontal="left" vertical="center" wrapText="1"/>
    </xf>
    <xf numFmtId="166" fontId="19" fillId="3" borderId="24" xfId="6" applyNumberFormat="1" applyFont="1" applyFill="1" applyBorder="1" applyAlignment="1">
      <alignment horizontal="left" vertical="center" wrapText="1"/>
    </xf>
    <xf numFmtId="166" fontId="10" fillId="3" borderId="41" xfId="6" applyNumberFormat="1" applyFont="1" applyFill="1" applyBorder="1" applyAlignment="1">
      <alignment horizontal="left" vertical="center" wrapText="1"/>
    </xf>
    <xf numFmtId="166" fontId="10" fillId="3" borderId="14" xfId="6" applyNumberFormat="1" applyFont="1" applyFill="1" applyBorder="1" applyAlignment="1">
      <alignment horizontal="left" vertical="center" wrapText="1"/>
    </xf>
    <xf numFmtId="166" fontId="10" fillId="3" borderId="29" xfId="6" applyNumberFormat="1" applyFont="1" applyFill="1" applyBorder="1" applyAlignment="1">
      <alignment horizontal="left" vertical="center" wrapText="1"/>
    </xf>
    <xf numFmtId="166" fontId="10" fillId="2" borderId="0" xfId="6" applyNumberFormat="1" applyFont="1" applyFill="1" applyAlignment="1">
      <alignment horizontal="right" vertical="center" wrapText="1"/>
    </xf>
    <xf numFmtId="166" fontId="11" fillId="3" borderId="0" xfId="6" applyNumberFormat="1" applyFont="1" applyFill="1" applyAlignment="1">
      <alignment horizontal="center" vertical="center" wrapText="1"/>
    </xf>
    <xf numFmtId="166" fontId="11" fillId="3" borderId="0" xfId="6" applyNumberFormat="1" applyFont="1" applyFill="1" applyAlignment="1">
      <alignment vertical="center" wrapText="1"/>
    </xf>
    <xf numFmtId="166" fontId="10" fillId="2" borderId="1" xfId="6" applyNumberFormat="1" applyFont="1" applyFill="1" applyBorder="1" applyAlignment="1">
      <alignment horizontal="center" vertical="center" wrapText="1"/>
    </xf>
    <xf numFmtId="166" fontId="18" fillId="3" borderId="6" xfId="6" applyNumberFormat="1" applyFont="1" applyFill="1" applyBorder="1" applyAlignment="1">
      <alignment horizontal="center" vertical="center" wrapText="1"/>
    </xf>
    <xf numFmtId="166" fontId="18" fillId="3" borderId="1" xfId="6" applyNumberFormat="1" applyFont="1" applyFill="1" applyBorder="1" applyAlignment="1">
      <alignment horizontal="center" vertical="center" wrapText="1"/>
    </xf>
    <xf numFmtId="166" fontId="19" fillId="3" borderId="20" xfId="6" applyNumberFormat="1" applyFont="1" applyFill="1" applyBorder="1" applyAlignment="1">
      <alignment vertical="center" wrapText="1"/>
    </xf>
    <xf numFmtId="166" fontId="19" fillId="3" borderId="9" xfId="6" applyNumberFormat="1" applyFont="1" applyFill="1" applyBorder="1" applyAlignment="1">
      <alignment vertical="center" wrapText="1"/>
    </xf>
    <xf numFmtId="166" fontId="19" fillId="3" borderId="10" xfId="6" applyNumberFormat="1" applyFont="1" applyFill="1" applyBorder="1" applyAlignment="1">
      <alignment vertical="center" wrapText="1"/>
    </xf>
    <xf numFmtId="0" fontId="29" fillId="3" borderId="23" xfId="0" applyFont="1" applyFill="1" applyBorder="1" applyAlignment="1">
      <alignment horizontal="left" vertical="center" wrapText="1"/>
    </xf>
    <xf numFmtId="0" fontId="29" fillId="3" borderId="0" xfId="0" applyFont="1" applyFill="1" applyBorder="1" applyAlignment="1">
      <alignment horizontal="left" vertical="center" wrapText="1"/>
    </xf>
    <xf numFmtId="0" fontId="29" fillId="3" borderId="12" xfId="0" applyFont="1" applyFill="1" applyBorder="1" applyAlignment="1">
      <alignment horizontal="left" vertical="center" wrapText="1"/>
    </xf>
    <xf numFmtId="166" fontId="10" fillId="3" borderId="25" xfId="6" applyNumberFormat="1" applyFont="1" applyFill="1" applyBorder="1" applyAlignment="1">
      <alignment horizontal="center" vertical="center" wrapText="1"/>
    </xf>
    <xf numFmtId="166" fontId="10" fillId="3" borderId="5" xfId="6" applyNumberFormat="1" applyFont="1" applyFill="1" applyBorder="1" applyAlignment="1">
      <alignment horizontal="center" vertical="center" wrapText="1"/>
    </xf>
    <xf numFmtId="166" fontId="10" fillId="3" borderId="15" xfId="6" applyNumberFormat="1" applyFont="1" applyFill="1" applyBorder="1" applyAlignment="1">
      <alignment horizontal="left" vertical="center" wrapText="1"/>
    </xf>
    <xf numFmtId="166" fontId="21" fillId="3" borderId="8" xfId="6" applyNumberFormat="1" applyFont="1" applyFill="1" applyBorder="1" applyAlignment="1">
      <alignment horizontal="left" vertical="center" wrapText="1"/>
    </xf>
    <xf numFmtId="166" fontId="21" fillId="3" borderId="9" xfId="6" applyNumberFormat="1" applyFont="1" applyFill="1" applyBorder="1" applyAlignment="1">
      <alignment horizontal="left" vertical="center" wrapText="1"/>
    </xf>
    <xf numFmtId="166" fontId="21" fillId="3" borderId="21" xfId="6" applyNumberFormat="1" applyFont="1" applyFill="1" applyBorder="1" applyAlignment="1">
      <alignment horizontal="left" vertical="center" wrapText="1"/>
    </xf>
    <xf numFmtId="166" fontId="10" fillId="3" borderId="13" xfId="6" applyNumberFormat="1" applyFont="1" applyFill="1" applyBorder="1" applyAlignment="1">
      <alignment horizontal="left" vertical="center" wrapText="1"/>
    </xf>
    <xf numFmtId="166" fontId="10" fillId="3" borderId="0" xfId="6" applyNumberFormat="1" applyFont="1" applyFill="1" applyAlignment="1">
      <alignment horizontal="right" vertical="center" wrapText="1"/>
    </xf>
    <xf numFmtId="166" fontId="10" fillId="3" borderId="43" xfId="6" applyNumberFormat="1" applyFont="1" applyFill="1" applyBorder="1" applyAlignment="1">
      <alignment horizontal="center" vertical="center" wrapText="1"/>
    </xf>
    <xf numFmtId="166" fontId="10" fillId="3" borderId="44" xfId="6" applyNumberFormat="1" applyFont="1" applyFill="1" applyBorder="1" applyAlignment="1">
      <alignment horizontal="center" vertical="center" wrapText="1"/>
    </xf>
    <xf numFmtId="166" fontId="10" fillId="3" borderId="22" xfId="6" applyNumberFormat="1" applyFont="1" applyFill="1" applyBorder="1" applyAlignment="1">
      <alignment horizontal="center" vertical="center" wrapText="1"/>
    </xf>
    <xf numFmtId="166" fontId="10" fillId="3" borderId="1" xfId="6" applyNumberFormat="1" applyFont="1" applyFill="1" applyBorder="1" applyAlignment="1">
      <alignment horizontal="center" vertical="center" wrapText="1"/>
    </xf>
    <xf numFmtId="166" fontId="10" fillId="3" borderId="45" xfId="6" applyNumberFormat="1" applyFont="1" applyFill="1" applyBorder="1" applyAlignment="1">
      <alignment horizontal="center" vertical="center" wrapText="1"/>
    </xf>
    <xf numFmtId="166" fontId="10" fillId="3" borderId="16" xfId="6" applyNumberFormat="1" applyFont="1" applyFill="1" applyBorder="1" applyAlignment="1">
      <alignment horizontal="center" vertical="center" wrapText="1"/>
    </xf>
    <xf numFmtId="166" fontId="10" fillId="3" borderId="40" xfId="6" applyNumberFormat="1" applyFont="1" applyFill="1" applyBorder="1" applyAlignment="1">
      <alignment vertical="center" wrapText="1"/>
    </xf>
    <xf numFmtId="166" fontId="10" fillId="3" borderId="17" xfId="6" applyNumberFormat="1" applyFont="1" applyFill="1" applyBorder="1" applyAlignment="1">
      <alignment vertical="center" wrapText="1"/>
    </xf>
    <xf numFmtId="166" fontId="10" fillId="3" borderId="18" xfId="6" applyNumberFormat="1" applyFont="1" applyFill="1" applyBorder="1" applyAlignment="1">
      <alignment vertical="center" wrapText="1"/>
    </xf>
    <xf numFmtId="166" fontId="10" fillId="3" borderId="30" xfId="6" applyNumberFormat="1" applyFont="1" applyFill="1" applyBorder="1" applyAlignment="1">
      <alignment vertical="center" wrapText="1"/>
    </xf>
    <xf numFmtId="166" fontId="10" fillId="3" borderId="36" xfId="6" applyNumberFormat="1" applyFont="1" applyFill="1" applyBorder="1" applyAlignment="1">
      <alignment vertical="center" wrapText="1"/>
    </xf>
    <xf numFmtId="166" fontId="10" fillId="3" borderId="31" xfId="6" applyNumberFormat="1" applyFont="1" applyFill="1" applyBorder="1" applyAlignment="1">
      <alignment vertical="center" wrapText="1"/>
    </xf>
    <xf numFmtId="166" fontId="21" fillId="3" borderId="8" xfId="6" applyNumberFormat="1" applyFont="1" applyFill="1" applyBorder="1" applyAlignment="1">
      <alignment vertical="center" wrapText="1"/>
    </xf>
    <xf numFmtId="166" fontId="21" fillId="3" borderId="9" xfId="6" applyNumberFormat="1" applyFont="1" applyFill="1" applyBorder="1" applyAlignment="1">
      <alignment vertical="center" wrapText="1"/>
    </xf>
    <xf numFmtId="166" fontId="21" fillId="3" borderId="21" xfId="6" applyNumberFormat="1" applyFont="1" applyFill="1" applyBorder="1" applyAlignment="1">
      <alignment vertical="center" wrapText="1"/>
    </xf>
    <xf numFmtId="166" fontId="10" fillId="3" borderId="13" xfId="6" applyNumberFormat="1" applyFont="1" applyFill="1" applyBorder="1" applyAlignment="1">
      <alignment vertical="center" wrapText="1"/>
    </xf>
    <xf numFmtId="166" fontId="10" fillId="3" borderId="14" xfId="6" applyNumberFormat="1" applyFont="1" applyFill="1" applyBorder="1" applyAlignment="1">
      <alignment vertical="center" wrapText="1"/>
    </xf>
    <xf numFmtId="166" fontId="10" fillId="3" borderId="29" xfId="6" applyNumberFormat="1" applyFont="1" applyFill="1" applyBorder="1" applyAlignment="1">
      <alignment vertical="center" wrapText="1"/>
    </xf>
    <xf numFmtId="166" fontId="21" fillId="3" borderId="37" xfId="6" applyNumberFormat="1" applyFont="1" applyFill="1" applyBorder="1" applyAlignment="1">
      <alignment vertical="center" wrapText="1"/>
    </xf>
    <xf numFmtId="166" fontId="21" fillId="3" borderId="38" xfId="6" applyNumberFormat="1" applyFont="1" applyFill="1" applyBorder="1" applyAlignment="1">
      <alignment vertical="center" wrapText="1"/>
    </xf>
    <xf numFmtId="166" fontId="21" fillId="3" borderId="39" xfId="6" applyNumberFormat="1" applyFont="1" applyFill="1" applyBorder="1" applyAlignment="1">
      <alignment vertical="center" wrapText="1"/>
    </xf>
    <xf numFmtId="166" fontId="18" fillId="3" borderId="19" xfId="6" applyNumberFormat="1" applyFont="1" applyFill="1" applyBorder="1" applyAlignment="1">
      <alignment horizontal="center" vertical="center" wrapText="1"/>
    </xf>
    <xf numFmtId="166" fontId="18" fillId="3" borderId="22" xfId="6" applyNumberFormat="1" applyFont="1" applyFill="1" applyBorder="1" applyAlignment="1">
      <alignment horizontal="center" vertical="center" wrapText="1"/>
    </xf>
    <xf numFmtId="166" fontId="19" fillId="3" borderId="20" xfId="6" applyNumberFormat="1" applyFont="1" applyFill="1" applyBorder="1" applyAlignment="1">
      <alignment horizontal="left" vertical="center" wrapText="1"/>
    </xf>
    <xf numFmtId="166" fontId="19" fillId="3" borderId="9" xfId="6" applyNumberFormat="1" applyFont="1" applyFill="1" applyBorder="1" applyAlignment="1">
      <alignment horizontal="left" vertical="center" wrapText="1"/>
    </xf>
    <xf numFmtId="166" fontId="19" fillId="3" borderId="10" xfId="6" applyNumberFormat="1" applyFont="1" applyFill="1" applyBorder="1" applyAlignment="1">
      <alignment horizontal="left" vertical="center" wrapText="1"/>
    </xf>
    <xf numFmtId="166" fontId="10" fillId="3" borderId="8" xfId="6" applyNumberFormat="1" applyFont="1" applyFill="1" applyBorder="1" applyAlignment="1">
      <alignment vertical="center" wrapText="1"/>
    </xf>
    <xf numFmtId="166" fontId="10" fillId="3" borderId="9" xfId="6" applyNumberFormat="1" applyFont="1" applyFill="1" applyBorder="1" applyAlignment="1">
      <alignment vertical="center" wrapText="1"/>
    </xf>
    <xf numFmtId="166" fontId="10" fillId="3" borderId="21" xfId="6" applyNumberFormat="1" applyFont="1" applyFill="1" applyBorder="1" applyAlignment="1">
      <alignment vertical="center" wrapText="1"/>
    </xf>
    <xf numFmtId="165" fontId="8" fillId="3" borderId="0" xfId="11" applyNumberFormat="1" applyFont="1" applyFill="1" applyAlignment="1">
      <alignment horizontal="right" vertical="center" wrapText="1"/>
    </xf>
    <xf numFmtId="0" fontId="11" fillId="3" borderId="0" xfId="11" applyNumberFormat="1" applyFont="1" applyFill="1" applyBorder="1" applyAlignment="1">
      <alignment horizontal="center" vertical="center" wrapText="1"/>
    </xf>
    <xf numFmtId="165" fontId="7" fillId="3" borderId="4" xfId="11" applyNumberFormat="1" applyFont="1" applyFill="1" applyBorder="1" applyAlignment="1">
      <alignment horizontal="right" vertical="center" wrapText="1"/>
    </xf>
    <xf numFmtId="165" fontId="8" fillId="3" borderId="2" xfId="11" applyNumberFormat="1" applyFont="1" applyFill="1" applyBorder="1" applyAlignment="1">
      <alignment horizontal="center" vertical="center" wrapText="1"/>
    </xf>
    <xf numFmtId="165" fontId="8" fillId="3" borderId="6" xfId="11" applyNumberFormat="1" applyFont="1" applyFill="1" applyBorder="1" applyAlignment="1">
      <alignment horizontal="center" vertical="center" wrapText="1"/>
    </xf>
    <xf numFmtId="0" fontId="8" fillId="3" borderId="1" xfId="11" applyNumberFormat="1" applyFont="1" applyFill="1" applyBorder="1" applyAlignment="1">
      <alignment horizontal="center" vertical="center" wrapText="1"/>
    </xf>
    <xf numFmtId="166" fontId="10" fillId="2" borderId="33" xfId="6" applyNumberFormat="1" applyFont="1" applyFill="1" applyBorder="1" applyAlignment="1">
      <alignment vertical="center" wrapText="1"/>
    </xf>
    <xf numFmtId="166" fontId="10" fillId="2" borderId="34" xfId="6" applyNumberFormat="1" applyFont="1" applyFill="1" applyBorder="1" applyAlignment="1">
      <alignment vertical="center" wrapText="1"/>
    </xf>
    <xf numFmtId="166" fontId="10" fillId="2" borderId="48" xfId="6" applyNumberFormat="1" applyFont="1" applyFill="1" applyBorder="1" applyAlignment="1">
      <alignment horizontal="center" vertical="center" wrapText="1"/>
    </xf>
    <xf numFmtId="166" fontId="10" fillId="2" borderId="49" xfId="6" applyNumberFormat="1" applyFont="1" applyFill="1" applyBorder="1" applyAlignment="1">
      <alignment horizontal="center" vertical="center" wrapText="1"/>
    </xf>
    <xf numFmtId="166" fontId="19" fillId="2" borderId="23" xfId="6" applyNumberFormat="1" applyFont="1" applyFill="1" applyBorder="1" applyAlignment="1">
      <alignment horizontal="left" vertical="center" wrapText="1"/>
    </xf>
    <xf numFmtId="166" fontId="19" fillId="2" borderId="0" xfId="6" applyNumberFormat="1" applyFont="1" applyFill="1" applyBorder="1" applyAlignment="1">
      <alignment horizontal="left" vertical="center" wrapText="1"/>
    </xf>
    <xf numFmtId="166" fontId="19" fillId="2" borderId="24" xfId="6" applyNumberFormat="1" applyFont="1" applyFill="1" applyBorder="1" applyAlignment="1">
      <alignment horizontal="left" vertical="center" wrapText="1"/>
    </xf>
    <xf numFmtId="166" fontId="10" fillId="2" borderId="50" xfId="6" applyNumberFormat="1" applyFont="1" applyFill="1" applyBorder="1" applyAlignment="1">
      <alignment vertical="center" wrapText="1"/>
    </xf>
    <xf numFmtId="166" fontId="10" fillId="2" borderId="51" xfId="6" applyNumberFormat="1" applyFont="1" applyFill="1" applyBorder="1" applyAlignment="1">
      <alignment vertical="center" wrapText="1"/>
    </xf>
    <xf numFmtId="166" fontId="10" fillId="2" borderId="53" xfId="6" applyNumberFormat="1" applyFont="1" applyFill="1" applyBorder="1" applyAlignment="1">
      <alignment vertical="center" wrapText="1"/>
    </xf>
    <xf numFmtId="166" fontId="10" fillId="2" borderId="54" xfId="6" applyNumberFormat="1" applyFont="1" applyFill="1" applyBorder="1" applyAlignment="1">
      <alignment vertical="center" wrapText="1"/>
    </xf>
    <xf numFmtId="166" fontId="10" fillId="2" borderId="23" xfId="6" applyNumberFormat="1" applyFont="1" applyFill="1" applyBorder="1" applyAlignment="1">
      <alignment horizontal="left" vertical="center" wrapText="1"/>
    </xf>
    <xf numFmtId="166" fontId="10" fillId="2" borderId="0" xfId="6" applyNumberFormat="1" applyFont="1" applyFill="1" applyBorder="1" applyAlignment="1">
      <alignment horizontal="left" vertical="center" wrapText="1"/>
    </xf>
    <xf numFmtId="166" fontId="10" fillId="2" borderId="24" xfId="6" applyNumberFormat="1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vertical="center" wrapText="1"/>
    </xf>
    <xf numFmtId="0" fontId="29" fillId="4" borderId="8" xfId="0" applyFont="1" applyFill="1" applyBorder="1" applyAlignment="1">
      <alignment horizontal="center" vertical="center" wrapText="1"/>
    </xf>
    <xf numFmtId="0" fontId="29" fillId="4" borderId="9" xfId="0" applyFont="1" applyFill="1" applyBorder="1" applyAlignment="1">
      <alignment horizontal="center" vertical="center" wrapText="1"/>
    </xf>
    <xf numFmtId="0" fontId="29" fillId="4" borderId="11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29" fillId="4" borderId="14" xfId="0" applyFont="1" applyFill="1" applyBorder="1" applyAlignment="1">
      <alignment horizontal="center" vertical="center" wrapText="1"/>
    </xf>
    <xf numFmtId="0" fontId="29" fillId="4" borderId="29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vertical="center" wrapText="1"/>
    </xf>
    <xf numFmtId="165" fontId="8" fillId="0" borderId="0" xfId="0" applyNumberFormat="1" applyFont="1" applyFill="1" applyAlignment="1">
      <alignment horizontal="right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right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66" fontId="10" fillId="2" borderId="41" xfId="6" applyNumberFormat="1" applyFont="1" applyFill="1" applyBorder="1" applyAlignment="1">
      <alignment horizontal="left" vertical="center" wrapText="1"/>
    </xf>
    <xf numFmtId="166" fontId="10" fillId="2" borderId="14" xfId="6" applyNumberFormat="1" applyFont="1" applyFill="1" applyBorder="1" applyAlignment="1">
      <alignment horizontal="left" vertical="center" wrapText="1"/>
    </xf>
    <xf numFmtId="166" fontId="10" fillId="2" borderId="29" xfId="6" applyNumberFormat="1" applyFont="1" applyFill="1" applyBorder="1" applyAlignment="1">
      <alignment horizontal="left" vertical="center" wrapText="1"/>
    </xf>
    <xf numFmtId="166" fontId="10" fillId="2" borderId="43" xfId="6" applyNumberFormat="1" applyFont="1" applyFill="1" applyBorder="1" applyAlignment="1">
      <alignment horizontal="center" vertical="center" wrapText="1"/>
    </xf>
    <xf numFmtId="166" fontId="10" fillId="2" borderId="44" xfId="6" applyNumberFormat="1" applyFont="1" applyFill="1" applyBorder="1" applyAlignment="1">
      <alignment horizontal="center" vertical="center" wrapText="1"/>
    </xf>
    <xf numFmtId="166" fontId="10" fillId="2" borderId="22" xfId="6" applyNumberFormat="1" applyFont="1" applyFill="1" applyBorder="1" applyAlignment="1">
      <alignment horizontal="center" vertical="center" wrapText="1"/>
    </xf>
    <xf numFmtId="166" fontId="10" fillId="2" borderId="45" xfId="6" applyNumberFormat="1" applyFont="1" applyFill="1" applyBorder="1" applyAlignment="1">
      <alignment horizontal="center" vertical="center" wrapText="1"/>
    </xf>
    <xf numFmtId="166" fontId="10" fillId="2" borderId="16" xfId="6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166" fontId="31" fillId="2" borderId="30" xfId="6" applyNumberFormat="1" applyFont="1" applyFill="1" applyBorder="1" applyAlignment="1">
      <alignment vertical="center" wrapText="1"/>
    </xf>
    <xf numFmtId="166" fontId="31" fillId="2" borderId="31" xfId="6" applyNumberFormat="1" applyFont="1" applyFill="1" applyBorder="1" applyAlignment="1">
      <alignment vertical="center" wrapText="1"/>
    </xf>
    <xf numFmtId="166" fontId="31" fillId="2" borderId="32" xfId="6" applyNumberFormat="1" applyFont="1" applyFill="1" applyBorder="1" applyAlignment="1">
      <alignment vertical="center" wrapText="1"/>
    </xf>
    <xf numFmtId="166" fontId="21" fillId="2" borderId="33" xfId="6" applyNumberFormat="1" applyFont="1" applyFill="1" applyBorder="1" applyAlignment="1">
      <alignment vertical="center" wrapText="1"/>
    </xf>
    <xf numFmtId="166" fontId="21" fillId="2" borderId="34" xfId="6" applyNumberFormat="1" applyFont="1" applyFill="1" applyBorder="1" applyAlignment="1">
      <alignment vertical="center" wrapText="1"/>
    </xf>
    <xf numFmtId="166" fontId="10" fillId="2" borderId="35" xfId="6" applyNumberFormat="1" applyFont="1" applyFill="1" applyBorder="1" applyAlignment="1">
      <alignment vertical="center" wrapText="1"/>
    </xf>
    <xf numFmtId="166" fontId="10" fillId="2" borderId="32" xfId="6" applyNumberFormat="1" applyFont="1" applyFill="1" applyBorder="1" applyAlignment="1">
      <alignment vertical="center" wrapText="1"/>
    </xf>
    <xf numFmtId="166" fontId="21" fillId="2" borderId="30" xfId="6" applyNumberFormat="1" applyFont="1" applyFill="1" applyBorder="1" applyAlignment="1">
      <alignment vertical="center" wrapText="1"/>
    </xf>
    <xf numFmtId="166" fontId="21" fillId="2" borderId="36" xfId="6" applyNumberFormat="1" applyFont="1" applyFill="1" applyBorder="1" applyAlignment="1">
      <alignment vertical="center" wrapText="1"/>
    </xf>
    <xf numFmtId="166" fontId="21" fillId="2" borderId="8" xfId="6" applyNumberFormat="1" applyFont="1" applyFill="1" applyBorder="1" applyAlignment="1">
      <alignment vertical="center" wrapText="1"/>
    </xf>
    <xf numFmtId="166" fontId="21" fillId="2" borderId="9" xfId="6" applyNumberFormat="1" applyFont="1" applyFill="1" applyBorder="1" applyAlignment="1">
      <alignment vertical="center" wrapText="1"/>
    </xf>
    <xf numFmtId="166" fontId="21" fillId="2" borderId="21" xfId="6" applyNumberFormat="1" applyFont="1" applyFill="1" applyBorder="1" applyAlignment="1">
      <alignment vertical="center" wrapText="1"/>
    </xf>
    <xf numFmtId="166" fontId="19" fillId="3" borderId="21" xfId="6" applyNumberFormat="1" applyFont="1" applyFill="1" applyBorder="1" applyAlignment="1">
      <alignment horizontal="left" vertical="center" wrapText="1"/>
    </xf>
    <xf numFmtId="166" fontId="10" fillId="3" borderId="26" xfId="6" applyNumberFormat="1" applyFont="1" applyFill="1" applyBorder="1" applyAlignment="1">
      <alignment horizontal="left" vertical="center" wrapText="1"/>
    </xf>
    <xf numFmtId="166" fontId="10" fillId="3" borderId="4" xfId="6" applyNumberFormat="1" applyFont="1" applyFill="1" applyBorder="1" applyAlignment="1">
      <alignment horizontal="left" vertical="center" wrapText="1"/>
    </xf>
    <xf numFmtId="166" fontId="10" fillId="3" borderId="27" xfId="6" applyNumberFormat="1" applyFont="1" applyFill="1" applyBorder="1" applyAlignment="1">
      <alignment horizontal="left" vertical="center" wrapText="1"/>
    </xf>
    <xf numFmtId="166" fontId="10" fillId="2" borderId="28" xfId="6" applyNumberFormat="1" applyFont="1" applyFill="1" applyBorder="1" applyAlignment="1">
      <alignment horizontal="center" vertical="center" wrapText="1"/>
    </xf>
    <xf numFmtId="166" fontId="10" fillId="2" borderId="2" xfId="6" applyNumberFormat="1" applyFont="1" applyFill="1" applyBorder="1" applyAlignment="1">
      <alignment horizontal="center" vertical="center" wrapText="1"/>
    </xf>
    <xf numFmtId="166" fontId="13" fillId="3" borderId="25" xfId="6" applyNumberFormat="1" applyFont="1" applyFill="1" applyBorder="1" applyAlignment="1">
      <alignment horizontal="center" vertical="center" wrapText="1"/>
    </xf>
    <xf numFmtId="166" fontId="13" fillId="3" borderId="26" xfId="6" applyNumberFormat="1" applyFont="1" applyFill="1" applyBorder="1" applyAlignment="1">
      <alignment horizontal="left" vertical="center" wrapText="1"/>
    </xf>
    <xf numFmtId="166" fontId="13" fillId="3" borderId="4" xfId="6" applyNumberFormat="1" applyFont="1" applyFill="1" applyBorder="1" applyAlignment="1">
      <alignment horizontal="left" vertical="center" wrapText="1"/>
    </xf>
    <xf numFmtId="166" fontId="13" fillId="3" borderId="27" xfId="6" applyNumberFormat="1" applyFont="1" applyFill="1" applyBorder="1" applyAlignment="1">
      <alignment horizontal="left" vertical="center" wrapText="1"/>
    </xf>
    <xf numFmtId="166" fontId="10" fillId="0" borderId="0" xfId="6" applyNumberFormat="1" applyFont="1" applyFill="1" applyAlignment="1">
      <alignment horizontal="right" vertical="center" wrapText="1"/>
    </xf>
    <xf numFmtId="166" fontId="11" fillId="0" borderId="0" xfId="6" applyNumberFormat="1" applyFont="1" applyFill="1" applyAlignment="1">
      <alignment horizontal="center" vertical="center" wrapText="1"/>
    </xf>
    <xf numFmtId="166" fontId="16" fillId="3" borderId="30" xfId="6" applyNumberFormat="1" applyFont="1" applyFill="1" applyBorder="1" applyAlignment="1">
      <alignment vertical="center" wrapText="1"/>
    </xf>
    <xf numFmtId="166" fontId="16" fillId="3" borderId="36" xfId="6" applyNumberFormat="1" applyFont="1" applyFill="1" applyBorder="1" applyAlignment="1">
      <alignment vertical="center" wrapText="1"/>
    </xf>
    <xf numFmtId="166" fontId="13" fillId="3" borderId="28" xfId="6" applyNumberFormat="1" applyFont="1" applyFill="1" applyBorder="1" applyAlignment="1">
      <alignment horizontal="center" vertical="center" wrapText="1"/>
    </xf>
    <xf numFmtId="166" fontId="13" fillId="3" borderId="2" xfId="6" applyNumberFormat="1" applyFont="1" applyFill="1" applyBorder="1" applyAlignment="1">
      <alignment horizontal="center" vertical="center" wrapText="1"/>
    </xf>
    <xf numFmtId="166" fontId="16" fillId="3" borderId="8" xfId="6" applyNumberFormat="1" applyFont="1" applyFill="1" applyBorder="1" applyAlignment="1">
      <alignment vertical="center" wrapText="1"/>
    </xf>
    <xf numFmtId="166" fontId="16" fillId="3" borderId="9" xfId="6" applyNumberFormat="1" applyFont="1" applyFill="1" applyBorder="1" applyAlignment="1">
      <alignment vertical="center" wrapText="1"/>
    </xf>
    <xf numFmtId="166" fontId="16" fillId="3" borderId="24" xfId="6" applyNumberFormat="1" applyFont="1" applyFill="1" applyBorder="1" applyAlignment="1">
      <alignment vertical="center" wrapText="1"/>
    </xf>
    <xf numFmtId="166" fontId="13" fillId="0" borderId="13" xfId="6" applyNumberFormat="1" applyFont="1" applyFill="1" applyBorder="1" applyAlignment="1">
      <alignment vertical="center" wrapText="1"/>
    </xf>
    <xf numFmtId="166" fontId="13" fillId="0" borderId="14" xfId="6" applyNumberFormat="1" applyFont="1" applyFill="1" applyBorder="1" applyAlignment="1">
      <alignment vertical="center" wrapText="1"/>
    </xf>
    <xf numFmtId="166" fontId="13" fillId="0" borderId="29" xfId="6" applyNumberFormat="1" applyFont="1" applyFill="1" applyBorder="1" applyAlignment="1">
      <alignment vertical="center" wrapText="1"/>
    </xf>
    <xf numFmtId="166" fontId="17" fillId="3" borderId="30" xfId="6" applyNumberFormat="1" applyFont="1" applyFill="1" applyBorder="1" applyAlignment="1">
      <alignment vertical="center" wrapText="1"/>
    </xf>
    <xf numFmtId="166" fontId="17" fillId="3" borderId="31" xfId="6" applyNumberFormat="1" applyFont="1" applyFill="1" applyBorder="1" applyAlignment="1">
      <alignment vertical="center" wrapText="1"/>
    </xf>
    <xf numFmtId="166" fontId="17" fillId="3" borderId="32" xfId="6" applyNumberFormat="1" applyFont="1" applyFill="1" applyBorder="1" applyAlignment="1">
      <alignment vertical="center" wrapText="1"/>
    </xf>
    <xf numFmtId="166" fontId="16" fillId="3" borderId="33" xfId="6" applyNumberFormat="1" applyFont="1" applyFill="1" applyBorder="1" applyAlignment="1">
      <alignment vertical="center" wrapText="1"/>
    </xf>
    <xf numFmtId="166" fontId="16" fillId="3" borderId="34" xfId="6" applyNumberFormat="1" applyFont="1" applyFill="1" applyBorder="1" applyAlignment="1">
      <alignment vertical="center" wrapText="1"/>
    </xf>
    <xf numFmtId="166" fontId="13" fillId="3" borderId="35" xfId="6" applyNumberFormat="1" applyFont="1" applyFill="1" applyBorder="1" applyAlignment="1">
      <alignment vertical="center" wrapText="1"/>
    </xf>
    <xf numFmtId="166" fontId="13" fillId="3" borderId="31" xfId="6" applyNumberFormat="1" applyFont="1" applyFill="1" applyBorder="1" applyAlignment="1">
      <alignment vertical="center" wrapText="1"/>
    </xf>
    <xf numFmtId="166" fontId="13" fillId="3" borderId="32" xfId="6" applyNumberFormat="1" applyFont="1" applyFill="1" applyBorder="1" applyAlignment="1">
      <alignment vertical="center" wrapText="1"/>
    </xf>
    <xf numFmtId="166" fontId="31" fillId="0" borderId="30" xfId="6" applyNumberFormat="1" applyFont="1" applyFill="1" applyBorder="1" applyAlignment="1">
      <alignment vertical="center" wrapText="1"/>
    </xf>
    <xf numFmtId="166" fontId="31" fillId="0" borderId="31" xfId="6" applyNumberFormat="1" applyFont="1" applyFill="1" applyBorder="1" applyAlignment="1">
      <alignment vertical="center" wrapText="1"/>
    </xf>
    <xf numFmtId="166" fontId="31" fillId="0" borderId="32" xfId="6" applyNumberFormat="1" applyFont="1" applyFill="1" applyBorder="1" applyAlignment="1">
      <alignment vertical="center" wrapText="1"/>
    </xf>
    <xf numFmtId="166" fontId="21" fillId="0" borderId="33" xfId="6" applyNumberFormat="1" applyFont="1" applyFill="1" applyBorder="1" applyAlignment="1">
      <alignment vertical="center" wrapText="1"/>
    </xf>
    <xf numFmtId="166" fontId="21" fillId="0" borderId="34" xfId="6" applyNumberFormat="1" applyFont="1" applyFill="1" applyBorder="1" applyAlignment="1">
      <alignment vertical="center" wrapText="1"/>
    </xf>
    <xf numFmtId="166" fontId="10" fillId="0" borderId="35" xfId="6" applyNumberFormat="1" applyFont="1" applyFill="1" applyBorder="1" applyAlignment="1">
      <alignment vertical="center" wrapText="1"/>
    </xf>
    <xf numFmtId="166" fontId="10" fillId="0" borderId="31" xfId="6" applyNumberFormat="1" applyFont="1" applyFill="1" applyBorder="1" applyAlignment="1">
      <alignment vertical="center" wrapText="1"/>
    </xf>
    <xf numFmtId="166" fontId="10" fillId="0" borderId="32" xfId="6" applyNumberFormat="1" applyFont="1" applyFill="1" applyBorder="1" applyAlignment="1">
      <alignment vertical="center" wrapText="1"/>
    </xf>
    <xf numFmtId="166" fontId="21" fillId="0" borderId="30" xfId="6" applyNumberFormat="1" applyFont="1" applyFill="1" applyBorder="1" applyAlignment="1">
      <alignment vertical="center" wrapText="1"/>
    </xf>
    <xf numFmtId="166" fontId="21" fillId="0" borderId="36" xfId="6" applyNumberFormat="1" applyFont="1" applyFill="1" applyBorder="1" applyAlignment="1">
      <alignment vertical="center" wrapText="1"/>
    </xf>
    <xf numFmtId="166" fontId="21" fillId="0" borderId="37" xfId="6" applyNumberFormat="1" applyFont="1" applyFill="1" applyBorder="1" applyAlignment="1">
      <alignment vertical="center" wrapText="1"/>
    </xf>
    <xf numFmtId="166" fontId="21" fillId="0" borderId="38" xfId="6" applyNumberFormat="1" applyFont="1" applyFill="1" applyBorder="1" applyAlignment="1">
      <alignment vertical="center" wrapText="1"/>
    </xf>
    <xf numFmtId="166" fontId="21" fillId="0" borderId="39" xfId="6" applyNumberFormat="1" applyFont="1" applyFill="1" applyBorder="1" applyAlignment="1">
      <alignment vertical="center" wrapText="1"/>
    </xf>
    <xf numFmtId="0" fontId="27" fillId="4" borderId="8" xfId="0" applyFont="1" applyFill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  <xf numFmtId="0" fontId="27" fillId="4" borderId="11" xfId="0" applyFont="1" applyFill="1" applyBorder="1" applyAlignment="1">
      <alignment horizontal="center" vertical="center" wrapText="1"/>
    </xf>
    <xf numFmtId="0" fontId="27" fillId="4" borderId="24" xfId="0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horizontal="center" vertical="center" wrapText="1"/>
    </xf>
    <xf numFmtId="0" fontId="27" fillId="4" borderId="29" xfId="0" applyFont="1" applyFill="1" applyBorder="1" applyAlignment="1">
      <alignment horizontal="center" vertical="center" wrapText="1"/>
    </xf>
    <xf numFmtId="0" fontId="28" fillId="4" borderId="8" xfId="0" applyFont="1" applyFill="1" applyBorder="1" applyAlignment="1">
      <alignment vertical="center" wrapText="1"/>
    </xf>
    <xf numFmtId="0" fontId="28" fillId="4" borderId="9" xfId="0" applyFont="1" applyFill="1" applyBorder="1" applyAlignment="1">
      <alignment vertical="center" wrapText="1"/>
    </xf>
    <xf numFmtId="0" fontId="28" fillId="4" borderId="21" xfId="0" applyFont="1" applyFill="1" applyBorder="1" applyAlignment="1">
      <alignment vertical="center" wrapText="1"/>
    </xf>
    <xf numFmtId="0" fontId="29" fillId="3" borderId="11" xfId="0" applyFont="1" applyFill="1" applyBorder="1" applyAlignment="1">
      <alignment vertical="center" wrapText="1"/>
    </xf>
    <xf numFmtId="0" fontId="29" fillId="3" borderId="0" xfId="0" applyFont="1" applyFill="1" applyAlignment="1">
      <alignment vertical="center" wrapText="1"/>
    </xf>
    <xf numFmtId="0" fontId="29" fillId="3" borderId="24" xfId="0" applyFont="1" applyFill="1" applyBorder="1" applyAlignment="1">
      <alignment vertical="center" wrapText="1"/>
    </xf>
    <xf numFmtId="0" fontId="28" fillId="4" borderId="11" xfId="0" applyFont="1" applyFill="1" applyBorder="1" applyAlignment="1">
      <alignment vertical="center" wrapText="1"/>
    </xf>
    <xf numFmtId="0" fontId="28" fillId="4" borderId="0" xfId="0" applyFont="1" applyFill="1" applyAlignment="1">
      <alignment vertical="center" wrapText="1"/>
    </xf>
    <xf numFmtId="0" fontId="28" fillId="4" borderId="24" xfId="0" applyFont="1" applyFill="1" applyBorder="1" applyAlignment="1">
      <alignment vertical="center" wrapText="1"/>
    </xf>
    <xf numFmtId="0" fontId="29" fillId="4" borderId="13" xfId="0" applyFont="1" applyFill="1" applyBorder="1" applyAlignment="1">
      <alignment vertical="center" wrapText="1"/>
    </xf>
    <xf numFmtId="0" fontId="29" fillId="4" borderId="14" xfId="0" applyFont="1" applyFill="1" applyBorder="1" applyAlignment="1">
      <alignment vertical="center" wrapText="1"/>
    </xf>
    <xf numFmtId="0" fontId="29" fillId="4" borderId="29" xfId="0" applyFont="1" applyFill="1" applyBorder="1" applyAlignment="1">
      <alignment vertical="center" wrapText="1"/>
    </xf>
    <xf numFmtId="0" fontId="29" fillId="4" borderId="8" xfId="0" applyFont="1" applyFill="1" applyBorder="1" applyAlignment="1">
      <alignment vertical="center" wrapText="1"/>
    </xf>
    <xf numFmtId="0" fontId="29" fillId="4" borderId="21" xfId="0" applyFont="1" applyFill="1" applyBorder="1" applyAlignment="1">
      <alignment vertical="center" wrapText="1"/>
    </xf>
    <xf numFmtId="166" fontId="10" fillId="0" borderId="40" xfId="6" applyNumberFormat="1" applyFont="1" applyFill="1" applyBorder="1" applyAlignment="1">
      <alignment vertical="center" wrapText="1"/>
    </xf>
    <xf numFmtId="166" fontId="10" fillId="0" borderId="17" xfId="6" applyNumberFormat="1" applyFont="1" applyFill="1" applyBorder="1" applyAlignment="1">
      <alignment vertical="center" wrapText="1"/>
    </xf>
    <xf numFmtId="166" fontId="10" fillId="0" borderId="18" xfId="6" applyNumberFormat="1" applyFont="1" applyFill="1" applyBorder="1" applyAlignment="1">
      <alignment vertical="center" wrapText="1"/>
    </xf>
    <xf numFmtId="0" fontId="30" fillId="4" borderId="30" xfId="0" applyFont="1" applyFill="1" applyBorder="1" applyAlignment="1">
      <alignment vertical="center" wrapText="1"/>
    </xf>
    <xf numFmtId="0" fontId="30" fillId="4" borderId="31" xfId="0" applyFont="1" applyFill="1" applyBorder="1" applyAlignment="1">
      <alignment vertical="center" wrapText="1"/>
    </xf>
    <xf numFmtId="0" fontId="30" fillId="4" borderId="32" xfId="0" applyFont="1" applyFill="1" applyBorder="1" applyAlignment="1">
      <alignment vertical="center" wrapText="1"/>
    </xf>
    <xf numFmtId="0" fontId="29" fillId="4" borderId="30" xfId="0" applyFont="1" applyFill="1" applyBorder="1" applyAlignment="1">
      <alignment vertical="center" wrapText="1"/>
    </xf>
    <xf numFmtId="0" fontId="29" fillId="4" borderId="31" xfId="0" applyFont="1" applyFill="1" applyBorder="1" applyAlignment="1">
      <alignment vertical="center" wrapText="1"/>
    </xf>
    <xf numFmtId="0" fontId="29" fillId="4" borderId="32" xfId="0" applyFont="1" applyFill="1" applyBorder="1" applyAlignment="1">
      <alignment vertical="center" wrapText="1"/>
    </xf>
    <xf numFmtId="0" fontId="30" fillId="4" borderId="8" xfId="0" applyFont="1" applyFill="1" applyBorder="1" applyAlignment="1">
      <alignment vertical="center" wrapText="1"/>
    </xf>
    <xf numFmtId="0" fontId="30" fillId="4" borderId="9" xfId="0" applyFont="1" applyFill="1" applyBorder="1" applyAlignment="1">
      <alignment vertical="center" wrapText="1"/>
    </xf>
    <xf numFmtId="0" fontId="30" fillId="4" borderId="21" xfId="0" applyFont="1" applyFill="1" applyBorder="1" applyAlignment="1">
      <alignment vertical="center" wrapText="1"/>
    </xf>
    <xf numFmtId="166" fontId="13" fillId="3" borderId="48" xfId="6" applyNumberFormat="1" applyFont="1" applyFill="1" applyBorder="1" applyAlignment="1">
      <alignment horizontal="center" vertical="center" wrapText="1"/>
    </xf>
    <xf numFmtId="166" fontId="13" fillId="3" borderId="50" xfId="6" applyNumberFormat="1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/>
    </xf>
    <xf numFmtId="0" fontId="8" fillId="0" borderId="3" xfId="4" applyFont="1" applyFill="1" applyBorder="1" applyAlignment="1">
      <alignment horizontal="left" vertical="center"/>
    </xf>
    <xf numFmtId="0" fontId="8" fillId="0" borderId="7" xfId="4" applyFont="1" applyFill="1" applyBorder="1" applyAlignment="1">
      <alignment horizontal="left" vertical="center"/>
    </xf>
    <xf numFmtId="0" fontId="8" fillId="0" borderId="5" xfId="4" applyFont="1" applyFill="1" applyBorder="1" applyAlignment="1">
      <alignment horizontal="left" vertical="center"/>
    </xf>
    <xf numFmtId="0" fontId="7" fillId="0" borderId="0" xfId="4" applyFont="1" applyAlignment="1">
      <alignment horizontal="right" vertical="center"/>
    </xf>
    <xf numFmtId="49" fontId="7" fillId="0" borderId="0" xfId="4" applyNumberFormat="1" applyFont="1" applyAlignment="1">
      <alignment horizontal="right" vertical="center"/>
    </xf>
    <xf numFmtId="0" fontId="7" fillId="0" borderId="0" xfId="4" applyFont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 wrapText="1"/>
    </xf>
    <xf numFmtId="0" fontId="7" fillId="0" borderId="5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</cellXfs>
  <cellStyles count="13">
    <cellStyle name="Comma 2" xfId="7"/>
    <cellStyle name="Comma 3" xfId="8"/>
    <cellStyle name="Normal" xfId="0" builtinId="0"/>
    <cellStyle name="Normal 2" xfId="1"/>
    <cellStyle name="Normal 2 2" xfId="12"/>
    <cellStyle name="Normal 2 3" xfId="2"/>
    <cellStyle name="Normal 3" xfId="3"/>
    <cellStyle name="Normal 4" xfId="6"/>
    <cellStyle name="Normal 5" xfId="4"/>
    <cellStyle name="Normal 6" xfId="5"/>
    <cellStyle name="Normal 7" xfId="9"/>
    <cellStyle name="Normal 8" xfId="11"/>
    <cellStyle name="Normal_Sheet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"/>
  <sheetViews>
    <sheetView tabSelected="1" topLeftCell="A7" workbookViewId="0">
      <selection sqref="A1:C1"/>
    </sheetView>
  </sheetViews>
  <sheetFormatPr defaultRowHeight="15"/>
  <cols>
    <col min="1" max="1" width="6.85546875" style="129" customWidth="1"/>
    <col min="2" max="2" width="62.140625" style="130" customWidth="1"/>
    <col min="3" max="3" width="26.7109375" style="1" customWidth="1"/>
    <col min="4" max="16384" width="9.140625" style="1"/>
  </cols>
  <sheetData>
    <row r="1" spans="1:5" ht="27.75" customHeight="1">
      <c r="A1" s="199" t="s">
        <v>147</v>
      </c>
      <c r="B1" s="199"/>
      <c r="C1" s="199"/>
    </row>
    <row r="2" spans="1:5" ht="57.75" customHeight="1">
      <c r="A2" s="199" t="s">
        <v>54</v>
      </c>
      <c r="B2" s="199"/>
      <c r="C2" s="199"/>
    </row>
    <row r="3" spans="1:5" ht="57" customHeight="1">
      <c r="A3" s="200" t="s">
        <v>140</v>
      </c>
      <c r="B3" s="200"/>
      <c r="C3" s="200"/>
    </row>
    <row r="4" spans="1:5" ht="16.5">
      <c r="A4" s="201" t="s">
        <v>3</v>
      </c>
      <c r="B4" s="201"/>
      <c r="C4" s="201"/>
    </row>
    <row r="5" spans="1:5" ht="101.25" customHeight="1">
      <c r="A5" s="202" t="s">
        <v>1</v>
      </c>
      <c r="B5" s="204" t="s">
        <v>4</v>
      </c>
      <c r="C5" s="176" t="s">
        <v>48</v>
      </c>
    </row>
    <row r="6" spans="1:5" ht="27.75" customHeight="1">
      <c r="A6" s="203"/>
      <c r="B6" s="204"/>
      <c r="C6" s="116" t="s">
        <v>5</v>
      </c>
    </row>
    <row r="7" spans="1:5" ht="16.5">
      <c r="A7" s="117"/>
      <c r="B7" s="116" t="s">
        <v>0</v>
      </c>
      <c r="C7" s="118">
        <f>C9+C13+C16</f>
        <v>0</v>
      </c>
    </row>
    <row r="8" spans="1:5" ht="16.5">
      <c r="A8" s="117"/>
      <c r="B8" s="119" t="s">
        <v>6</v>
      </c>
      <c r="C8" s="117"/>
    </row>
    <row r="9" spans="1:5" ht="16.5">
      <c r="A9" s="124" t="s">
        <v>45</v>
      </c>
      <c r="B9" s="119" t="s">
        <v>8</v>
      </c>
      <c r="C9" s="120">
        <f>SUM(C11:C12)</f>
        <v>33775</v>
      </c>
    </row>
    <row r="10" spans="1:5" ht="16.5">
      <c r="A10" s="125"/>
      <c r="B10" s="126" t="s">
        <v>7</v>
      </c>
      <c r="C10" s="126"/>
    </row>
    <row r="11" spans="1:5" ht="25.5" customHeight="1">
      <c r="A11" s="123">
        <v>2.36</v>
      </c>
      <c r="B11" s="41" t="s">
        <v>138</v>
      </c>
      <c r="C11" s="122">
        <v>19300</v>
      </c>
      <c r="D11" s="143"/>
    </row>
    <row r="12" spans="1:5" ht="26.25" customHeight="1">
      <c r="A12" s="123">
        <v>2.37</v>
      </c>
      <c r="B12" s="41" t="s">
        <v>139</v>
      </c>
      <c r="C12" s="122">
        <v>14475</v>
      </c>
      <c r="D12" s="143"/>
      <c r="E12" s="163"/>
    </row>
    <row r="13" spans="1:5" ht="29.25" customHeight="1">
      <c r="A13" s="151">
        <v>4</v>
      </c>
      <c r="B13" s="178" t="s">
        <v>66</v>
      </c>
      <c r="C13" s="51">
        <f>SUM(C15)</f>
        <v>-35000</v>
      </c>
    </row>
    <row r="14" spans="1:5" ht="29.25" customHeight="1">
      <c r="A14" s="151"/>
      <c r="B14" s="178" t="s">
        <v>7</v>
      </c>
      <c r="C14" s="51"/>
    </row>
    <row r="15" spans="1:5" ht="29.25" customHeight="1">
      <c r="A15" s="179">
        <v>4.0999999999999996</v>
      </c>
      <c r="B15" s="41" t="s">
        <v>137</v>
      </c>
      <c r="C15" s="122">
        <v>-35000</v>
      </c>
    </row>
    <row r="16" spans="1:5" ht="16.5">
      <c r="A16" s="151">
        <v>5</v>
      </c>
      <c r="B16" s="52" t="s">
        <v>63</v>
      </c>
      <c r="C16" s="51">
        <v>1225</v>
      </c>
    </row>
  </sheetData>
  <mergeCells count="6">
    <mergeCell ref="A1:C1"/>
    <mergeCell ref="A2:C2"/>
    <mergeCell ref="A3:C3"/>
    <mergeCell ref="A4:C4"/>
    <mergeCell ref="A5:A6"/>
    <mergeCell ref="B5:B6"/>
  </mergeCells>
  <pageMargins left="0.25" right="0.25" top="0.21" bottom="0.17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99"/>
  <sheetViews>
    <sheetView workbookViewId="0">
      <selection activeCell="A4" sqref="A4:E4"/>
    </sheetView>
  </sheetViews>
  <sheetFormatPr defaultRowHeight="15"/>
  <cols>
    <col min="1" max="1" width="23" style="18" customWidth="1"/>
    <col min="2" max="2" width="20" style="18" customWidth="1"/>
    <col min="3" max="3" width="27.85546875" style="18" customWidth="1"/>
    <col min="4" max="4" width="22.28515625" style="18" customWidth="1"/>
    <col min="5" max="5" width="23.85546875" style="18" customWidth="1"/>
    <col min="6" max="16384" width="9.140625" style="18"/>
  </cols>
  <sheetData>
    <row r="1" spans="1:5" ht="16.5">
      <c r="A1" s="428" t="s">
        <v>113</v>
      </c>
      <c r="B1" s="428"/>
      <c r="C1" s="428"/>
      <c r="D1" s="428"/>
      <c r="E1" s="428"/>
    </row>
    <row r="2" spans="1:5" ht="16.5">
      <c r="A2" s="105"/>
      <c r="B2" s="105"/>
      <c r="C2" s="105"/>
      <c r="D2" s="13"/>
      <c r="E2" s="13"/>
    </row>
    <row r="3" spans="1:5" ht="57.75" customHeight="1">
      <c r="A3" s="429" t="s">
        <v>136</v>
      </c>
      <c r="B3" s="429"/>
      <c r="C3" s="429"/>
      <c r="D3" s="429"/>
      <c r="E3" s="429"/>
    </row>
    <row r="4" spans="1:5" ht="48.75" customHeight="1">
      <c r="A4" s="315" t="s">
        <v>18</v>
      </c>
      <c r="B4" s="315"/>
      <c r="C4" s="315"/>
      <c r="D4" s="315"/>
      <c r="E4" s="315"/>
    </row>
    <row r="5" spans="1:5" ht="16.5">
      <c r="A5" s="278" t="s">
        <v>19</v>
      </c>
      <c r="B5" s="278"/>
      <c r="C5" s="278"/>
      <c r="D5" s="278"/>
      <c r="E5" s="278"/>
    </row>
    <row r="6" spans="1:5" ht="17.25" thickBot="1">
      <c r="A6" s="102"/>
      <c r="B6" s="102"/>
      <c r="C6" s="102"/>
      <c r="D6" s="102"/>
      <c r="E6" s="102"/>
    </row>
    <row r="7" spans="1:5" ht="63" customHeight="1">
      <c r="A7" s="238" t="s">
        <v>20</v>
      </c>
      <c r="B7" s="239"/>
      <c r="C7" s="240"/>
      <c r="D7" s="405" t="s">
        <v>48</v>
      </c>
      <c r="E7" s="405"/>
    </row>
    <row r="8" spans="1:5" ht="55.5" customHeight="1">
      <c r="A8" s="241"/>
      <c r="B8" s="242"/>
      <c r="C8" s="243"/>
      <c r="D8" s="164" t="s">
        <v>21</v>
      </c>
      <c r="E8" s="164" t="s">
        <v>22</v>
      </c>
    </row>
    <row r="9" spans="1:5" ht="25.5" customHeight="1" thickBot="1">
      <c r="A9" s="244"/>
      <c r="B9" s="245"/>
      <c r="C9" s="246"/>
      <c r="D9" s="4" t="s">
        <v>5</v>
      </c>
      <c r="E9" s="5" t="s">
        <v>5</v>
      </c>
    </row>
    <row r="10" spans="1:5" ht="16.5">
      <c r="A10" s="219" t="s">
        <v>23</v>
      </c>
      <c r="B10" s="220"/>
      <c r="C10" s="223" t="s">
        <v>9</v>
      </c>
      <c r="D10" s="224"/>
      <c r="E10" s="225"/>
    </row>
    <row r="11" spans="1:5" ht="16.5">
      <c r="A11" s="221"/>
      <c r="B11" s="222"/>
      <c r="C11" s="226" t="s">
        <v>24</v>
      </c>
      <c r="D11" s="227"/>
      <c r="E11" s="228"/>
    </row>
    <row r="12" spans="1:5" ht="16.5">
      <c r="A12" s="424" t="s">
        <v>25</v>
      </c>
      <c r="B12" s="230" t="s">
        <v>26</v>
      </c>
      <c r="C12" s="6" t="s">
        <v>27</v>
      </c>
      <c r="D12" s="7"/>
      <c r="E12" s="8"/>
    </row>
    <row r="13" spans="1:5" ht="56.25" customHeight="1">
      <c r="A13" s="424"/>
      <c r="B13" s="230"/>
      <c r="C13" s="425" t="s">
        <v>46</v>
      </c>
      <c r="D13" s="426"/>
      <c r="E13" s="427"/>
    </row>
    <row r="14" spans="1:5" ht="34.5" customHeight="1" thickBot="1">
      <c r="A14" s="432" t="s">
        <v>28</v>
      </c>
      <c r="B14" s="433"/>
      <c r="C14" s="9"/>
      <c r="D14" s="100" t="s">
        <v>29</v>
      </c>
      <c r="E14" s="175">
        <f>'Vayoc Dzor'!C12</f>
        <v>720</v>
      </c>
    </row>
    <row r="15" spans="1:5" ht="24" customHeight="1">
      <c r="A15" s="434" t="s">
        <v>71</v>
      </c>
      <c r="B15" s="435"/>
      <c r="C15" s="435"/>
      <c r="D15" s="435"/>
      <c r="E15" s="436"/>
    </row>
    <row r="16" spans="1:5" ht="29.25" customHeight="1" thickBot="1">
      <c r="A16" s="437" t="s">
        <v>134</v>
      </c>
      <c r="B16" s="438"/>
      <c r="C16" s="438"/>
      <c r="D16" s="438"/>
      <c r="E16" s="439"/>
    </row>
    <row r="17" spans="1:5" ht="27.75" customHeight="1" thickBot="1">
      <c r="A17" s="440" t="s">
        <v>30</v>
      </c>
      <c r="B17" s="441"/>
      <c r="C17" s="441"/>
      <c r="D17" s="441"/>
      <c r="E17" s="442"/>
    </row>
    <row r="18" spans="1:5" ht="56.25" customHeight="1" thickBot="1">
      <c r="A18" s="443" t="s">
        <v>31</v>
      </c>
      <c r="B18" s="444"/>
      <c r="C18" s="445" t="s">
        <v>32</v>
      </c>
      <c r="D18" s="446"/>
      <c r="E18" s="447"/>
    </row>
    <row r="19" spans="1:5" ht="45" customHeight="1" thickBot="1">
      <c r="A19" s="430" t="s">
        <v>33</v>
      </c>
      <c r="B19" s="431"/>
      <c r="C19" s="10"/>
      <c r="D19" s="10"/>
      <c r="E19" s="11"/>
    </row>
    <row r="20" spans="1:5" ht="16.5">
      <c r="A20" s="208" t="s">
        <v>34</v>
      </c>
      <c r="B20" s="209"/>
      <c r="C20" s="209"/>
      <c r="D20" s="209"/>
      <c r="E20" s="210"/>
    </row>
    <row r="21" spans="1:5" ht="17.25" thickBot="1">
      <c r="A21" s="205" t="s">
        <v>47</v>
      </c>
      <c r="B21" s="206"/>
      <c r="C21" s="206"/>
      <c r="D21" s="206"/>
      <c r="E21" s="207"/>
    </row>
    <row r="22" spans="1:5" ht="24.75" customHeight="1">
      <c r="A22" s="208" t="s">
        <v>35</v>
      </c>
      <c r="B22" s="209"/>
      <c r="C22" s="209"/>
      <c r="D22" s="209"/>
      <c r="E22" s="210"/>
    </row>
    <row r="23" spans="1:5" ht="24.75" customHeight="1" thickBot="1">
      <c r="A23" s="205" t="s">
        <v>36</v>
      </c>
      <c r="B23" s="206"/>
      <c r="C23" s="206"/>
      <c r="D23" s="206"/>
      <c r="E23" s="207"/>
    </row>
    <row r="24" spans="1:5" ht="16.5">
      <c r="A24" s="262" t="s">
        <v>23</v>
      </c>
      <c r="B24" s="263"/>
      <c r="C24" s="266" t="s">
        <v>9</v>
      </c>
      <c r="D24" s="267"/>
      <c r="E24" s="268"/>
    </row>
    <row r="25" spans="1:5" ht="23.25" customHeight="1">
      <c r="A25" s="264"/>
      <c r="B25" s="265"/>
      <c r="C25" s="269" t="s">
        <v>85</v>
      </c>
      <c r="D25" s="270"/>
      <c r="E25" s="271"/>
    </row>
    <row r="26" spans="1:5" ht="16.5">
      <c r="A26" s="279" t="s">
        <v>86</v>
      </c>
      <c r="B26" s="280" t="s">
        <v>87</v>
      </c>
      <c r="C26" s="281" t="s">
        <v>27</v>
      </c>
      <c r="D26" s="282"/>
      <c r="E26" s="283"/>
    </row>
    <row r="27" spans="1:5" ht="42" customHeight="1">
      <c r="A27" s="279"/>
      <c r="B27" s="280"/>
      <c r="C27" s="284" t="s">
        <v>119</v>
      </c>
      <c r="D27" s="285"/>
      <c r="E27" s="286"/>
    </row>
    <row r="28" spans="1:5" ht="27" customHeight="1" thickBot="1">
      <c r="A28" s="287" t="s">
        <v>28</v>
      </c>
      <c r="B28" s="288"/>
      <c r="C28" s="70"/>
      <c r="D28" s="103" t="s">
        <v>29</v>
      </c>
      <c r="E28" s="72">
        <f>'Vayoc Dzor'!C19</f>
        <v>20</v>
      </c>
    </row>
    <row r="29" spans="1:5" ht="16.5">
      <c r="A29" s="259" t="s">
        <v>71</v>
      </c>
      <c r="B29" s="260"/>
      <c r="C29" s="260"/>
      <c r="D29" s="260"/>
      <c r="E29" s="261"/>
    </row>
    <row r="30" spans="1:5" ht="17.25" thickBot="1">
      <c r="A30" s="256" t="s">
        <v>135</v>
      </c>
      <c r="B30" s="257"/>
      <c r="C30" s="257"/>
      <c r="D30" s="257"/>
      <c r="E30" s="258"/>
    </row>
    <row r="31" spans="1:5" ht="27" customHeight="1" thickBot="1">
      <c r="A31" s="448" t="s">
        <v>30</v>
      </c>
      <c r="B31" s="449"/>
      <c r="C31" s="449"/>
      <c r="D31" s="449"/>
      <c r="E31" s="450"/>
    </row>
    <row r="32" spans="1:5" ht="60" customHeight="1" thickBot="1">
      <c r="A32" s="451" t="s">
        <v>31</v>
      </c>
      <c r="B32" s="452"/>
      <c r="C32" s="453" t="s">
        <v>88</v>
      </c>
      <c r="D32" s="454"/>
      <c r="E32" s="455"/>
    </row>
    <row r="33" spans="1:5" ht="42" customHeight="1" thickBot="1">
      <c r="A33" s="456" t="s">
        <v>33</v>
      </c>
      <c r="B33" s="457"/>
      <c r="C33" s="73"/>
      <c r="D33" s="73"/>
      <c r="E33" s="74"/>
    </row>
    <row r="34" spans="1:5" ht="22.5" customHeight="1">
      <c r="A34" s="458" t="s">
        <v>34</v>
      </c>
      <c r="B34" s="459"/>
      <c r="C34" s="459"/>
      <c r="D34" s="459"/>
      <c r="E34" s="460"/>
    </row>
    <row r="35" spans="1:5" ht="27.75" customHeight="1" thickBot="1">
      <c r="A35" s="481" t="s">
        <v>120</v>
      </c>
      <c r="B35" s="482"/>
      <c r="C35" s="482"/>
      <c r="D35" s="482"/>
      <c r="E35" s="483"/>
    </row>
    <row r="36" spans="1:5" ht="21" customHeight="1">
      <c r="A36" s="458" t="s">
        <v>35</v>
      </c>
      <c r="B36" s="459"/>
      <c r="C36" s="459"/>
      <c r="D36" s="459"/>
      <c r="E36" s="460"/>
    </row>
    <row r="37" spans="1:5" ht="21" customHeight="1" thickBot="1">
      <c r="A37" s="481" t="s">
        <v>89</v>
      </c>
      <c r="B37" s="482"/>
      <c r="C37" s="482"/>
      <c r="D37" s="482"/>
      <c r="E37" s="483"/>
    </row>
    <row r="38" spans="1:5" ht="16.5">
      <c r="A38" s="93"/>
      <c r="B38" s="93"/>
      <c r="C38" s="93"/>
      <c r="D38" s="93"/>
      <c r="E38" s="93"/>
    </row>
    <row r="39" spans="1:5" ht="16.5">
      <c r="A39" s="315" t="s">
        <v>116</v>
      </c>
      <c r="B39" s="315"/>
      <c r="C39" s="315"/>
      <c r="D39" s="315"/>
      <c r="E39" s="315"/>
    </row>
    <row r="40" spans="1:5" ht="16.5">
      <c r="A40" s="93"/>
      <c r="B40" s="93"/>
      <c r="C40" s="93"/>
      <c r="D40" s="93"/>
      <c r="E40" s="93"/>
    </row>
    <row r="41" spans="1:5" ht="16.5">
      <c r="A41" s="315" t="s">
        <v>117</v>
      </c>
      <c r="B41" s="315"/>
      <c r="C41" s="315"/>
      <c r="D41" s="315"/>
      <c r="E41" s="315"/>
    </row>
    <row r="42" spans="1:5" ht="17.25" thickBot="1">
      <c r="A42" s="93"/>
      <c r="B42" s="93"/>
      <c r="C42" s="93"/>
      <c r="D42" s="93"/>
      <c r="E42" s="93"/>
    </row>
    <row r="43" spans="1:5" ht="63.75" customHeight="1">
      <c r="A43" s="400" t="s">
        <v>20</v>
      </c>
      <c r="B43" s="401"/>
      <c r="C43" s="401"/>
      <c r="D43" s="405" t="s">
        <v>48</v>
      </c>
      <c r="E43" s="405"/>
    </row>
    <row r="44" spans="1:5" ht="45.75" customHeight="1">
      <c r="A44" s="402"/>
      <c r="B44" s="316"/>
      <c r="C44" s="316"/>
      <c r="D44" s="164" t="s">
        <v>21</v>
      </c>
      <c r="E44" s="164" t="s">
        <v>22</v>
      </c>
    </row>
    <row r="45" spans="1:5" ht="17.25" thickBot="1">
      <c r="A45" s="403"/>
      <c r="B45" s="404"/>
      <c r="C45" s="404"/>
      <c r="D45" s="98" t="s">
        <v>5</v>
      </c>
      <c r="E45" s="68" t="s">
        <v>5</v>
      </c>
    </row>
    <row r="46" spans="1:5" ht="16.5">
      <c r="A46" s="461" t="s">
        <v>23</v>
      </c>
      <c r="B46" s="462"/>
      <c r="C46" s="467" t="s">
        <v>9</v>
      </c>
      <c r="D46" s="468"/>
      <c r="E46" s="469"/>
    </row>
    <row r="47" spans="1:5" ht="16.5">
      <c r="A47" s="463"/>
      <c r="B47" s="464"/>
      <c r="C47" s="470" t="s">
        <v>81</v>
      </c>
      <c r="D47" s="471"/>
      <c r="E47" s="472"/>
    </row>
    <row r="48" spans="1:5" ht="17.25" thickBot="1">
      <c r="A48" s="465"/>
      <c r="B48" s="466"/>
      <c r="C48" s="473" t="s">
        <v>72</v>
      </c>
      <c r="D48" s="474"/>
      <c r="E48" s="475"/>
    </row>
    <row r="49" spans="1:5" ht="17.25" thickBot="1">
      <c r="A49" s="110" t="s">
        <v>82</v>
      </c>
      <c r="B49" s="109" t="s">
        <v>74</v>
      </c>
      <c r="C49" s="476" t="s">
        <v>121</v>
      </c>
      <c r="D49" s="477"/>
      <c r="E49" s="478"/>
    </row>
    <row r="50" spans="1:5" ht="55.5" customHeight="1" thickBot="1">
      <c r="A50" s="479" t="s">
        <v>75</v>
      </c>
      <c r="B50" s="480"/>
      <c r="C50" s="111" t="s">
        <v>83</v>
      </c>
      <c r="D50" s="159">
        <v>5</v>
      </c>
      <c r="E50" s="109"/>
    </row>
    <row r="51" spans="1:5" ht="51.75" customHeight="1" thickBot="1">
      <c r="A51" s="476"/>
      <c r="B51" s="478"/>
      <c r="C51" s="111" t="s">
        <v>84</v>
      </c>
      <c r="D51" s="158"/>
      <c r="E51" s="109"/>
    </row>
    <row r="52" spans="1:5" ht="17.25" thickBot="1">
      <c r="A52" s="487" t="s">
        <v>76</v>
      </c>
      <c r="B52" s="489"/>
      <c r="C52" s="111"/>
      <c r="D52" s="109"/>
      <c r="E52" s="109"/>
    </row>
    <row r="53" spans="1:5" ht="38.25" customHeight="1" thickBot="1">
      <c r="A53" s="487" t="s">
        <v>77</v>
      </c>
      <c r="B53" s="488"/>
      <c r="C53" s="489"/>
      <c r="D53" s="109"/>
      <c r="E53" s="138">
        <f>SUM('Vayoc Dzor'!C13:C17)</f>
        <v>130</v>
      </c>
    </row>
    <row r="54" spans="1:5" ht="17.25" thickBot="1">
      <c r="A54" s="487" t="s">
        <v>122</v>
      </c>
      <c r="B54" s="489"/>
      <c r="C54" s="138">
        <f>E53</f>
        <v>130</v>
      </c>
      <c r="D54" s="109"/>
      <c r="E54" s="109"/>
    </row>
    <row r="55" spans="1:5" ht="66" customHeight="1" thickBot="1">
      <c r="A55" s="487" t="s">
        <v>79</v>
      </c>
      <c r="B55" s="489"/>
      <c r="C55" s="111"/>
      <c r="D55" s="109"/>
      <c r="E55" s="109"/>
    </row>
    <row r="56" spans="1:5" ht="17.25" thickBot="1">
      <c r="A56" s="484" t="s">
        <v>34</v>
      </c>
      <c r="B56" s="485"/>
      <c r="C56" s="485"/>
      <c r="D56" s="485"/>
      <c r="E56" s="486"/>
    </row>
    <row r="57" spans="1:5" ht="17.25" thickBot="1">
      <c r="A57" s="487" t="s">
        <v>123</v>
      </c>
      <c r="B57" s="488"/>
      <c r="C57" s="488"/>
      <c r="D57" s="488"/>
      <c r="E57" s="489"/>
    </row>
    <row r="58" spans="1:5" ht="17.25" thickBot="1">
      <c r="A58" s="484" t="s">
        <v>35</v>
      </c>
      <c r="B58" s="485"/>
      <c r="C58" s="485"/>
      <c r="D58" s="485"/>
      <c r="E58" s="486"/>
    </row>
    <row r="59" spans="1:5" ht="17.25" thickBot="1">
      <c r="A59" s="487" t="s">
        <v>80</v>
      </c>
      <c r="B59" s="488"/>
      <c r="C59" s="488"/>
      <c r="D59" s="488"/>
      <c r="E59" s="489"/>
    </row>
    <row r="60" spans="1:5" ht="16.5">
      <c r="A60" s="298" t="s">
        <v>23</v>
      </c>
      <c r="B60" s="299"/>
      <c r="C60" s="302" t="s">
        <v>9</v>
      </c>
      <c r="D60" s="303"/>
      <c r="E60" s="304"/>
    </row>
    <row r="61" spans="1:5" ht="16.5">
      <c r="A61" s="300"/>
      <c r="B61" s="301"/>
      <c r="C61" s="269" t="s">
        <v>90</v>
      </c>
      <c r="D61" s="270"/>
      <c r="E61" s="271"/>
    </row>
    <row r="62" spans="1:5" ht="16.5">
      <c r="A62" s="305" t="s">
        <v>73</v>
      </c>
      <c r="B62" s="306" t="s">
        <v>74</v>
      </c>
      <c r="C62" s="372" t="s">
        <v>27</v>
      </c>
      <c r="D62" s="373"/>
      <c r="E62" s="374"/>
    </row>
    <row r="63" spans="1:5" ht="17.25" thickBot="1">
      <c r="A63" s="370"/>
      <c r="B63" s="371"/>
      <c r="C63" s="397" t="s">
        <v>92</v>
      </c>
      <c r="D63" s="398"/>
      <c r="E63" s="399"/>
    </row>
    <row r="64" spans="1:5" ht="42" customHeight="1">
      <c r="A64" s="375" t="s">
        <v>75</v>
      </c>
      <c r="B64" s="376"/>
      <c r="C64" s="87" t="s">
        <v>93</v>
      </c>
      <c r="D64" s="88">
        <v>1</v>
      </c>
      <c r="E64" s="89"/>
    </row>
    <row r="65" spans="1:5" ht="17.25" thickBot="1">
      <c r="A65" s="377" t="s">
        <v>76</v>
      </c>
      <c r="B65" s="378"/>
      <c r="C65" s="90"/>
      <c r="D65" s="98"/>
      <c r="E65" s="68"/>
    </row>
    <row r="66" spans="1:5" ht="42" customHeight="1" thickBot="1">
      <c r="A66" s="368" t="s">
        <v>94</v>
      </c>
      <c r="B66" s="369"/>
      <c r="C66" s="369"/>
      <c r="D66" s="85"/>
      <c r="E66" s="91">
        <f>'Vayoc Dzor'!C20</f>
        <v>20</v>
      </c>
    </row>
    <row r="67" spans="1:5" ht="36" customHeight="1" thickBot="1">
      <c r="A67" s="289" t="s">
        <v>95</v>
      </c>
      <c r="B67" s="290"/>
      <c r="C67" s="92">
        <f>E66</f>
        <v>20</v>
      </c>
      <c r="D67" s="85"/>
      <c r="E67" s="84"/>
    </row>
    <row r="68" spans="1:5" ht="77.25" customHeight="1" thickBot="1">
      <c r="A68" s="289" t="s">
        <v>96</v>
      </c>
      <c r="B68" s="290"/>
      <c r="C68" s="104"/>
      <c r="D68" s="85"/>
      <c r="E68" s="84"/>
    </row>
    <row r="69" spans="1:5" ht="16.5">
      <c r="A69" s="275" t="s">
        <v>34</v>
      </c>
      <c r="B69" s="276"/>
      <c r="C69" s="276"/>
      <c r="D69" s="276"/>
      <c r="E69" s="277"/>
    </row>
    <row r="70" spans="1:5" ht="17.25" thickBot="1">
      <c r="A70" s="272" t="s">
        <v>124</v>
      </c>
      <c r="B70" s="273"/>
      <c r="C70" s="273"/>
      <c r="D70" s="273"/>
      <c r="E70" s="274"/>
    </row>
    <row r="71" spans="1:5" ht="16.5">
      <c r="A71" s="275" t="s">
        <v>35</v>
      </c>
      <c r="B71" s="276"/>
      <c r="C71" s="276"/>
      <c r="D71" s="276"/>
      <c r="E71" s="277"/>
    </row>
    <row r="72" spans="1:5" ht="17.25" thickBot="1">
      <c r="A72" s="272" t="s">
        <v>80</v>
      </c>
      <c r="B72" s="273"/>
      <c r="C72" s="273"/>
      <c r="D72" s="273"/>
      <c r="E72" s="274"/>
    </row>
    <row r="73" spans="1:5" ht="16.5">
      <c r="A73" s="461" t="s">
        <v>23</v>
      </c>
      <c r="B73" s="462"/>
      <c r="C73" s="467" t="s">
        <v>9</v>
      </c>
      <c r="D73" s="468"/>
      <c r="E73" s="469"/>
    </row>
    <row r="74" spans="1:5" ht="16.5">
      <c r="A74" s="463"/>
      <c r="B74" s="464"/>
      <c r="C74" s="470" t="s">
        <v>109</v>
      </c>
      <c r="D74" s="471"/>
      <c r="E74" s="472"/>
    </row>
    <row r="75" spans="1:5" ht="17.25" thickBot="1">
      <c r="A75" s="465"/>
      <c r="B75" s="466"/>
      <c r="C75" s="473" t="s">
        <v>72</v>
      </c>
      <c r="D75" s="474"/>
      <c r="E75" s="475"/>
    </row>
    <row r="76" spans="1:5" ht="17.25" thickBot="1">
      <c r="A76" s="110" t="s">
        <v>91</v>
      </c>
      <c r="B76" s="109" t="s">
        <v>74</v>
      </c>
      <c r="C76" s="476" t="s">
        <v>110</v>
      </c>
      <c r="D76" s="477"/>
      <c r="E76" s="478"/>
    </row>
    <row r="77" spans="1:5" ht="50.25" thickBot="1">
      <c r="A77" s="487" t="s">
        <v>75</v>
      </c>
      <c r="B77" s="489"/>
      <c r="C77" s="111" t="s">
        <v>112</v>
      </c>
      <c r="D77" s="112"/>
      <c r="E77" s="109"/>
    </row>
    <row r="78" spans="1:5" ht="17.25" thickBot="1">
      <c r="A78" s="487" t="s">
        <v>76</v>
      </c>
      <c r="B78" s="489"/>
      <c r="C78" s="111"/>
      <c r="D78" s="109"/>
      <c r="E78" s="109"/>
    </row>
    <row r="79" spans="1:5" ht="37.5" customHeight="1" thickBot="1">
      <c r="A79" s="487" t="s">
        <v>77</v>
      </c>
      <c r="B79" s="488"/>
      <c r="C79" s="489"/>
      <c r="D79" s="109"/>
      <c r="E79" s="112">
        <f>SUM('Vayoc Dzor'!C18)</f>
        <v>48</v>
      </c>
    </row>
    <row r="80" spans="1:5" ht="17.25" thickBot="1">
      <c r="A80" s="487" t="s">
        <v>78</v>
      </c>
      <c r="B80" s="489"/>
      <c r="C80" s="113">
        <f>E79</f>
        <v>48</v>
      </c>
      <c r="D80" s="109"/>
      <c r="E80" s="109"/>
    </row>
    <row r="81" spans="1:5" ht="68.25" customHeight="1" thickBot="1">
      <c r="A81" s="487" t="s">
        <v>79</v>
      </c>
      <c r="B81" s="489"/>
      <c r="C81" s="111"/>
      <c r="D81" s="109"/>
      <c r="E81" s="109"/>
    </row>
    <row r="82" spans="1:5" ht="16.5">
      <c r="A82" s="490" t="s">
        <v>34</v>
      </c>
      <c r="B82" s="491"/>
      <c r="C82" s="491"/>
      <c r="D82" s="491"/>
      <c r="E82" s="492"/>
    </row>
    <row r="83" spans="1:5" ht="17.25" thickBot="1">
      <c r="A83" s="476" t="s">
        <v>125</v>
      </c>
      <c r="B83" s="477"/>
      <c r="C83" s="477"/>
      <c r="D83" s="477"/>
      <c r="E83" s="478"/>
    </row>
    <row r="84" spans="1:5" ht="16.5">
      <c r="A84" s="490" t="s">
        <v>35</v>
      </c>
      <c r="B84" s="491"/>
      <c r="C84" s="491"/>
      <c r="D84" s="491"/>
      <c r="E84" s="492"/>
    </row>
    <row r="85" spans="1:5" ht="17.25" thickBot="1">
      <c r="A85" s="476" t="s">
        <v>80</v>
      </c>
      <c r="B85" s="477"/>
      <c r="C85" s="477"/>
      <c r="D85" s="477"/>
      <c r="E85" s="478"/>
    </row>
    <row r="86" spans="1:5" s="93" customFormat="1" ht="16.5">
      <c r="A86" s="219" t="s">
        <v>23</v>
      </c>
      <c r="B86" s="220"/>
      <c r="C86" s="223" t="s">
        <v>9</v>
      </c>
      <c r="D86" s="224"/>
      <c r="E86" s="225"/>
    </row>
    <row r="87" spans="1:5" s="93" customFormat="1" ht="16.5">
      <c r="A87" s="221"/>
      <c r="B87" s="222"/>
      <c r="C87" s="226" t="s">
        <v>98</v>
      </c>
      <c r="D87" s="227"/>
      <c r="E87" s="228"/>
    </row>
    <row r="88" spans="1:5" s="93" customFormat="1" ht="16.5">
      <c r="A88" s="424" t="s">
        <v>102</v>
      </c>
      <c r="B88" s="230" t="s">
        <v>126</v>
      </c>
      <c r="C88" s="232" t="s">
        <v>27</v>
      </c>
      <c r="D88" s="233"/>
      <c r="E88" s="234"/>
    </row>
    <row r="89" spans="1:5" s="93" customFormat="1" ht="17.25" thickBot="1">
      <c r="A89" s="493"/>
      <c r="B89" s="231"/>
      <c r="C89" s="235" t="s">
        <v>99</v>
      </c>
      <c r="D89" s="236"/>
      <c r="E89" s="237"/>
    </row>
    <row r="90" spans="1:5" s="93" customFormat="1" ht="69" customHeight="1">
      <c r="A90" s="494" t="s">
        <v>75</v>
      </c>
      <c r="B90" s="212"/>
      <c r="C90" s="75" t="s">
        <v>100</v>
      </c>
      <c r="D90" s="76"/>
      <c r="E90" s="77"/>
    </row>
    <row r="91" spans="1:5" s="93" customFormat="1" ht="83.25" thickBot="1">
      <c r="A91" s="213" t="s">
        <v>76</v>
      </c>
      <c r="B91" s="214"/>
      <c r="C91" s="78" t="s">
        <v>101</v>
      </c>
      <c r="D91" s="79">
        <v>100</v>
      </c>
      <c r="E91" s="80"/>
    </row>
    <row r="92" spans="1:5" s="93" customFormat="1" ht="35.25" customHeight="1" thickBot="1">
      <c r="A92" s="215" t="s">
        <v>94</v>
      </c>
      <c r="B92" s="216"/>
      <c r="C92" s="216"/>
      <c r="D92" s="81"/>
      <c r="E92" s="86">
        <f>SUM('Vayoc Dzor'!C21)</f>
        <v>-938</v>
      </c>
    </row>
    <row r="93" spans="1:5" s="93" customFormat="1" ht="35.25" customHeight="1" thickBot="1">
      <c r="A93" s="217" t="s">
        <v>95</v>
      </c>
      <c r="B93" s="218"/>
      <c r="C93" s="86">
        <f>E92</f>
        <v>-938</v>
      </c>
      <c r="D93" s="81"/>
      <c r="E93" s="82"/>
    </row>
    <row r="94" spans="1:5" s="93" customFormat="1" ht="80.25" customHeight="1" thickBot="1">
      <c r="A94" s="217" t="s">
        <v>96</v>
      </c>
      <c r="B94" s="218"/>
      <c r="C94" s="99"/>
      <c r="D94" s="81"/>
      <c r="E94" s="82"/>
    </row>
    <row r="95" spans="1:5" s="93" customFormat="1" ht="23.25" customHeight="1">
      <c r="A95" s="208" t="s">
        <v>34</v>
      </c>
      <c r="B95" s="209"/>
      <c r="C95" s="209"/>
      <c r="D95" s="209"/>
      <c r="E95" s="210"/>
    </row>
    <row r="96" spans="1:5" s="93" customFormat="1" ht="17.25" thickBot="1">
      <c r="A96" s="205" t="s">
        <v>124</v>
      </c>
      <c r="B96" s="206"/>
      <c r="C96" s="206"/>
      <c r="D96" s="206"/>
      <c r="E96" s="207"/>
    </row>
    <row r="97" spans="1:5" s="93" customFormat="1" ht="16.5">
      <c r="A97" s="208" t="s">
        <v>35</v>
      </c>
      <c r="B97" s="209"/>
      <c r="C97" s="209"/>
      <c r="D97" s="209"/>
      <c r="E97" s="210"/>
    </row>
    <row r="98" spans="1:5" s="93" customFormat="1" ht="17.25" thickBot="1">
      <c r="A98" s="205" t="s">
        <v>80</v>
      </c>
      <c r="B98" s="206"/>
      <c r="C98" s="206"/>
      <c r="D98" s="206"/>
      <c r="E98" s="207"/>
    </row>
    <row r="99" spans="1:5">
      <c r="E99" s="19"/>
    </row>
  </sheetData>
  <mergeCells count="105">
    <mergeCell ref="A96:E96"/>
    <mergeCell ref="A97:E97"/>
    <mergeCell ref="A98:E98"/>
    <mergeCell ref="A90:B90"/>
    <mergeCell ref="A91:B91"/>
    <mergeCell ref="A92:C92"/>
    <mergeCell ref="A93:B93"/>
    <mergeCell ref="A94:B94"/>
    <mergeCell ref="A95:E95"/>
    <mergeCell ref="A86:B87"/>
    <mergeCell ref="C86:E86"/>
    <mergeCell ref="C87:E87"/>
    <mergeCell ref="A88:A89"/>
    <mergeCell ref="B88:B89"/>
    <mergeCell ref="C88:E88"/>
    <mergeCell ref="C89:E89"/>
    <mergeCell ref="A83:E83"/>
    <mergeCell ref="A84:E84"/>
    <mergeCell ref="A85:E85"/>
    <mergeCell ref="A77:B77"/>
    <mergeCell ref="A78:B78"/>
    <mergeCell ref="A79:C79"/>
    <mergeCell ref="A80:B80"/>
    <mergeCell ref="A81:B81"/>
    <mergeCell ref="A82:E82"/>
    <mergeCell ref="A72:E72"/>
    <mergeCell ref="A73:B75"/>
    <mergeCell ref="C73:E73"/>
    <mergeCell ref="C74:E74"/>
    <mergeCell ref="C75:E75"/>
    <mergeCell ref="C76:E76"/>
    <mergeCell ref="A66:C66"/>
    <mergeCell ref="A67:B67"/>
    <mergeCell ref="A68:B68"/>
    <mergeCell ref="A69:E69"/>
    <mergeCell ref="A70:E70"/>
    <mergeCell ref="A71:E71"/>
    <mergeCell ref="A62:A63"/>
    <mergeCell ref="B62:B63"/>
    <mergeCell ref="C62:E62"/>
    <mergeCell ref="C63:E63"/>
    <mergeCell ref="A64:B64"/>
    <mergeCell ref="A65:B65"/>
    <mergeCell ref="A60:B61"/>
    <mergeCell ref="C60:E60"/>
    <mergeCell ref="C61:E61"/>
    <mergeCell ref="A58:E58"/>
    <mergeCell ref="A59:E59"/>
    <mergeCell ref="A52:B52"/>
    <mergeCell ref="A53:C53"/>
    <mergeCell ref="A54:B54"/>
    <mergeCell ref="A55:B55"/>
    <mergeCell ref="A56:E56"/>
    <mergeCell ref="A57:E57"/>
    <mergeCell ref="A46:B48"/>
    <mergeCell ref="C46:E46"/>
    <mergeCell ref="C47:E47"/>
    <mergeCell ref="C48:E48"/>
    <mergeCell ref="C49:E49"/>
    <mergeCell ref="A50:B51"/>
    <mergeCell ref="A35:E35"/>
    <mergeCell ref="A36:E36"/>
    <mergeCell ref="A37:E37"/>
    <mergeCell ref="A39:E39"/>
    <mergeCell ref="A41:E41"/>
    <mergeCell ref="A43:C45"/>
    <mergeCell ref="D43:E43"/>
    <mergeCell ref="A30:E30"/>
    <mergeCell ref="A31:E31"/>
    <mergeCell ref="A32:B32"/>
    <mergeCell ref="C32:E32"/>
    <mergeCell ref="A33:B33"/>
    <mergeCell ref="A34:E34"/>
    <mergeCell ref="A26:A27"/>
    <mergeCell ref="B26:B27"/>
    <mergeCell ref="C26:E26"/>
    <mergeCell ref="C27:E27"/>
    <mergeCell ref="A28:B28"/>
    <mergeCell ref="A29:E29"/>
    <mergeCell ref="A19:B19"/>
    <mergeCell ref="A20:E20"/>
    <mergeCell ref="A21:E21"/>
    <mergeCell ref="A22:E22"/>
    <mergeCell ref="A23:E23"/>
    <mergeCell ref="A24:B25"/>
    <mergeCell ref="C24:E24"/>
    <mergeCell ref="C25:E25"/>
    <mergeCell ref="A14:B14"/>
    <mergeCell ref="A15:E15"/>
    <mergeCell ref="A16:E16"/>
    <mergeCell ref="A17:E17"/>
    <mergeCell ref="A18:B18"/>
    <mergeCell ref="C18:E18"/>
    <mergeCell ref="A10:B11"/>
    <mergeCell ref="C10:E10"/>
    <mergeCell ref="C11:E11"/>
    <mergeCell ref="A12:A13"/>
    <mergeCell ref="B12:B13"/>
    <mergeCell ref="C13:E13"/>
    <mergeCell ref="A1:E1"/>
    <mergeCell ref="A3:E3"/>
    <mergeCell ref="A4:E4"/>
    <mergeCell ref="A5:E5"/>
    <mergeCell ref="A7:C9"/>
    <mergeCell ref="D7:E7"/>
  </mergeCells>
  <pageMargins left="0.2" right="0.19" top="0.17" bottom="0.17" header="0.17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E10" sqref="E10"/>
    </sheetView>
  </sheetViews>
  <sheetFormatPr defaultRowHeight="15"/>
  <cols>
    <col min="1" max="1" width="44.140625" style="18" customWidth="1"/>
    <col min="2" max="2" width="16.140625" style="18" customWidth="1"/>
    <col min="3" max="3" width="24.140625" style="18" customWidth="1"/>
    <col min="4" max="4" width="21.7109375" style="18" customWidth="1"/>
    <col min="5" max="5" width="25.42578125" style="64" customWidth="1"/>
    <col min="6" max="6" width="9.85546875" style="18" bestFit="1" customWidth="1"/>
    <col min="7" max="16384" width="9.140625" style="18"/>
  </cols>
  <sheetData>
    <row r="1" spans="1:6" ht="16.5">
      <c r="A1" s="499" t="s">
        <v>50</v>
      </c>
      <c r="B1" s="499"/>
      <c r="C1" s="499"/>
      <c r="D1" s="499"/>
      <c r="E1" s="499"/>
    </row>
    <row r="2" spans="1:6" ht="16.5" customHeight="1">
      <c r="A2" s="499" t="s">
        <v>2</v>
      </c>
      <c r="B2" s="499"/>
      <c r="C2" s="499"/>
      <c r="D2" s="499"/>
      <c r="E2" s="499"/>
    </row>
    <row r="3" spans="1:6" ht="16.5" customHeight="1">
      <c r="A3" s="500" t="s">
        <v>49</v>
      </c>
      <c r="B3" s="500"/>
      <c r="C3" s="500"/>
      <c r="D3" s="500"/>
      <c r="E3" s="500"/>
    </row>
    <row r="4" spans="1:6" ht="16.5">
      <c r="A4" s="26"/>
      <c r="B4" s="26"/>
      <c r="C4" s="26"/>
      <c r="D4" s="26"/>
      <c r="E4" s="56"/>
    </row>
    <row r="5" spans="1:6" ht="39.75" customHeight="1">
      <c r="A5" s="501" t="s">
        <v>127</v>
      </c>
      <c r="B5" s="501"/>
      <c r="C5" s="501"/>
      <c r="D5" s="501"/>
      <c r="E5" s="501"/>
    </row>
    <row r="6" spans="1:6" ht="16.5">
      <c r="A6" s="26"/>
      <c r="B6" s="26"/>
      <c r="C6" s="26"/>
      <c r="D6" s="26"/>
      <c r="E6" s="56"/>
    </row>
    <row r="7" spans="1:6">
      <c r="A7" s="42"/>
      <c r="B7" s="42"/>
      <c r="C7" s="42"/>
      <c r="D7" s="42"/>
      <c r="E7" s="43"/>
    </row>
    <row r="8" spans="1:6" ht="52.5" customHeight="1">
      <c r="A8" s="502" t="s">
        <v>9</v>
      </c>
      <c r="B8" s="503" t="s">
        <v>10</v>
      </c>
      <c r="C8" s="503" t="s">
        <v>11</v>
      </c>
      <c r="D8" s="505" t="s">
        <v>48</v>
      </c>
      <c r="E8" s="506"/>
    </row>
    <row r="9" spans="1:6" ht="16.5">
      <c r="A9" s="502"/>
      <c r="B9" s="504"/>
      <c r="C9" s="504"/>
      <c r="D9" s="27" t="s">
        <v>12</v>
      </c>
      <c r="E9" s="44" t="s">
        <v>13</v>
      </c>
    </row>
    <row r="10" spans="1:6" ht="16.5">
      <c r="A10" s="507" t="s">
        <v>14</v>
      </c>
      <c r="B10" s="508"/>
      <c r="C10" s="509"/>
      <c r="D10" s="28"/>
      <c r="E10" s="45">
        <f>E11+E14+E19+E17</f>
        <v>85000</v>
      </c>
      <c r="F10" s="19"/>
    </row>
    <row r="11" spans="1:6" ht="16.5">
      <c r="A11" s="495" t="s">
        <v>67</v>
      </c>
      <c r="B11" s="495"/>
      <c r="C11" s="495"/>
      <c r="D11" s="495"/>
      <c r="E11" s="142">
        <f>SUM(E12:E13)</f>
        <v>35000</v>
      </c>
    </row>
    <row r="12" spans="1:6" ht="33">
      <c r="A12" s="22" t="s">
        <v>15</v>
      </c>
      <c r="B12" s="57" t="s">
        <v>16</v>
      </c>
      <c r="C12" s="57" t="s">
        <v>17</v>
      </c>
      <c r="D12" s="57">
        <v>1</v>
      </c>
      <c r="E12" s="47">
        <f>Ararat!C9</f>
        <v>33775</v>
      </c>
    </row>
    <row r="13" spans="1:6" ht="49.5">
      <c r="A13" s="22" t="s">
        <v>68</v>
      </c>
      <c r="B13" s="2" t="s">
        <v>16</v>
      </c>
      <c r="C13" s="2" t="s">
        <v>17</v>
      </c>
      <c r="D13" s="2">
        <v>1</v>
      </c>
      <c r="E13" s="46">
        <f>Ararat!C16</f>
        <v>1225</v>
      </c>
    </row>
    <row r="14" spans="1:6" ht="16.5">
      <c r="A14" s="496" t="s">
        <v>69</v>
      </c>
      <c r="B14" s="497"/>
      <c r="C14" s="497"/>
      <c r="D14" s="498"/>
      <c r="E14" s="60">
        <f>SUM(E15:E16)</f>
        <v>0</v>
      </c>
    </row>
    <row r="15" spans="1:6" ht="33">
      <c r="A15" s="22" t="s">
        <v>15</v>
      </c>
      <c r="B15" s="2" t="s">
        <v>16</v>
      </c>
      <c r="C15" s="2" t="s">
        <v>17</v>
      </c>
      <c r="D15" s="2">
        <v>1</v>
      </c>
      <c r="E15" s="46">
        <f>Lori!C10</f>
        <v>700</v>
      </c>
    </row>
    <row r="16" spans="1:6" ht="49.5">
      <c r="A16" s="22" t="s">
        <v>68</v>
      </c>
      <c r="B16" s="2" t="s">
        <v>16</v>
      </c>
      <c r="C16" s="2" t="s">
        <v>17</v>
      </c>
      <c r="D16" s="2">
        <v>1</v>
      </c>
      <c r="E16" s="61">
        <f>Lori!C13</f>
        <v>-700</v>
      </c>
    </row>
    <row r="17" spans="1:5" ht="16.5">
      <c r="A17" s="496" t="s">
        <v>167</v>
      </c>
      <c r="B17" s="497"/>
      <c r="C17" s="497"/>
      <c r="D17" s="498"/>
      <c r="E17" s="62">
        <f>E18</f>
        <v>50000</v>
      </c>
    </row>
    <row r="18" spans="1:5" ht="36.75" customHeight="1">
      <c r="A18" s="22" t="s">
        <v>15</v>
      </c>
      <c r="B18" s="2" t="s">
        <v>16</v>
      </c>
      <c r="C18" s="2" t="s">
        <v>17</v>
      </c>
      <c r="D18" s="2">
        <v>1</v>
      </c>
      <c r="E18" s="46">
        <f>Syunik!C12+Syunik!C13+Syunik!C14</f>
        <v>50000</v>
      </c>
    </row>
    <row r="19" spans="1:5" ht="20.25" customHeight="1">
      <c r="A19" s="495" t="s">
        <v>70</v>
      </c>
      <c r="B19" s="495"/>
      <c r="C19" s="495"/>
      <c r="D19" s="495"/>
      <c r="E19" s="60">
        <f>SUM(E20:E21)</f>
        <v>0</v>
      </c>
    </row>
    <row r="20" spans="1:5" ht="33">
      <c r="A20" s="59" t="s">
        <v>15</v>
      </c>
      <c r="B20" s="2" t="s">
        <v>16</v>
      </c>
      <c r="C20" s="2" t="s">
        <v>17</v>
      </c>
      <c r="D20" s="2">
        <v>1</v>
      </c>
      <c r="E20" s="61">
        <f>'Vayoc Dzor'!C12+'Vayoc Dzor'!C13+'Vayoc Dzor'!C14+'Vayoc Dzor'!C15+'Vayoc Dzor'!C16+'Vayoc Dzor'!C17+'Vayoc Dzor'!C18+'Vayoc Dzor'!C19+'Vayoc Dzor'!C20</f>
        <v>938</v>
      </c>
    </row>
    <row r="21" spans="1:5" ht="49.5">
      <c r="A21" s="22" t="s">
        <v>68</v>
      </c>
      <c r="B21" s="2" t="s">
        <v>16</v>
      </c>
      <c r="C21" s="2" t="s">
        <v>17</v>
      </c>
      <c r="D21" s="2">
        <v>1</v>
      </c>
      <c r="E21" s="63">
        <f>'Vayoc Dzor'!C21</f>
        <v>-938</v>
      </c>
    </row>
  </sheetData>
  <mergeCells count="13">
    <mergeCell ref="A19:D19"/>
    <mergeCell ref="A11:D11"/>
    <mergeCell ref="A14:D14"/>
    <mergeCell ref="A17:D17"/>
    <mergeCell ref="A1:E1"/>
    <mergeCell ref="A2:E2"/>
    <mergeCell ref="A3:E3"/>
    <mergeCell ref="A5:E5"/>
    <mergeCell ref="A8:A9"/>
    <mergeCell ref="B8:B9"/>
    <mergeCell ref="C8:C9"/>
    <mergeCell ref="D8:E8"/>
    <mergeCell ref="A10:C10"/>
  </mergeCells>
  <pageMargins left="0.25" right="0.25" top="0.75" bottom="0.75" header="0.3" footer="0.3"/>
  <pageSetup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10:G12"/>
  <sheetViews>
    <sheetView workbookViewId="0">
      <selection activeCell="G12" sqref="G12"/>
    </sheetView>
  </sheetViews>
  <sheetFormatPr defaultRowHeight="15"/>
  <cols>
    <col min="1" max="1" width="9.140625" style="1"/>
    <col min="2" max="2" width="9.140625" style="15"/>
    <col min="3" max="6" width="9.140625" style="1"/>
    <col min="7" max="7" width="9" style="1" bestFit="1" customWidth="1"/>
    <col min="8" max="16384" width="9.140625" style="1"/>
  </cols>
  <sheetData>
    <row r="10" spans="5:7">
      <c r="E10" s="1" t="e">
        <f>#REF!+#REF!+#REF!+#REF!+#REF!+#REF!+#REF!+#REF!+'Vayoc Dzor'!#REF!+#REF!</f>
        <v>#REF!</v>
      </c>
      <c r="F10" s="1" t="e">
        <f>#REF!+#REF!+#REF!+#REF!+#REF!+#REF!+#REF!+#REF!+'Vayoc Dzor'!#REF!+#REF!</f>
        <v>#REF!</v>
      </c>
      <c r="G10" s="1" t="e">
        <f>#REF!+#REF!+#REF!+#REF!+#REF!+#REF!+#REF!+#REF!+'Vayoc Dzor'!C8+#REF!</f>
        <v>#REF!</v>
      </c>
    </row>
    <row r="11" spans="5:7">
      <c r="E11" s="17" t="e">
        <f>E10/G10%</f>
        <v>#REF!</v>
      </c>
      <c r="F11" s="17" t="e">
        <f>F10/G10%</f>
        <v>#REF!</v>
      </c>
      <c r="G11" s="1">
        <v>100</v>
      </c>
    </row>
    <row r="12" spans="5:7">
      <c r="E12" s="17" t="e">
        <f>E11/G11%</f>
        <v>#REF!</v>
      </c>
      <c r="F12" s="17" t="e">
        <f>F11-E11</f>
        <v>#REF!</v>
      </c>
      <c r="G12" s="17" t="e">
        <f>G11-F11</f>
        <v>#REF!</v>
      </c>
    </row>
  </sheetData>
  <pageMargins left="0.23622047244094491" right="0.23622047244094491" top="0.19685039370078741" bottom="0.19685039370078741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E2"/>
    </sheetView>
  </sheetViews>
  <sheetFormatPr defaultRowHeight="16.5"/>
  <cols>
    <col min="1" max="1" width="13.140625" style="93" customWidth="1"/>
    <col min="2" max="2" width="16.140625" style="93" customWidth="1"/>
    <col min="3" max="3" width="26.85546875" style="93" customWidth="1"/>
    <col min="4" max="4" width="26" style="93" customWidth="1"/>
    <col min="5" max="5" width="21.85546875" style="93" customWidth="1"/>
    <col min="6" max="6" width="9.140625" style="93"/>
    <col min="7" max="7" width="9.42578125" style="93" bestFit="1" customWidth="1"/>
    <col min="8" max="252" width="9.140625" style="93"/>
    <col min="253" max="253" width="13.140625" style="93" customWidth="1"/>
    <col min="254" max="254" width="16.140625" style="93" customWidth="1"/>
    <col min="255" max="255" width="26.85546875" style="93" customWidth="1"/>
    <col min="256" max="256" width="17.42578125" style="93" customWidth="1"/>
    <col min="257" max="257" width="15.140625" style="93" customWidth="1"/>
    <col min="258" max="258" width="19.140625" style="93" customWidth="1"/>
    <col min="259" max="259" width="17.5703125" style="93" customWidth="1"/>
    <col min="260" max="260" width="15.7109375" style="93" customWidth="1"/>
    <col min="261" max="261" width="17.140625" style="93" customWidth="1"/>
    <col min="262" max="262" width="9.140625" style="93"/>
    <col min="263" max="263" width="9.42578125" style="93" bestFit="1" customWidth="1"/>
    <col min="264" max="508" width="9.140625" style="93"/>
    <col min="509" max="509" width="13.140625" style="93" customWidth="1"/>
    <col min="510" max="510" width="16.140625" style="93" customWidth="1"/>
    <col min="511" max="511" width="26.85546875" style="93" customWidth="1"/>
    <col min="512" max="512" width="17.42578125" style="93" customWidth="1"/>
    <col min="513" max="513" width="15.140625" style="93" customWidth="1"/>
    <col min="514" max="514" width="19.140625" style="93" customWidth="1"/>
    <col min="515" max="515" width="17.5703125" style="93" customWidth="1"/>
    <col min="516" max="516" width="15.7109375" style="93" customWidth="1"/>
    <col min="517" max="517" width="17.140625" style="93" customWidth="1"/>
    <col min="518" max="518" width="9.140625" style="93"/>
    <col min="519" max="519" width="9.42578125" style="93" bestFit="1" customWidth="1"/>
    <col min="520" max="764" width="9.140625" style="93"/>
    <col min="765" max="765" width="13.140625" style="93" customWidth="1"/>
    <col min="766" max="766" width="16.140625" style="93" customWidth="1"/>
    <col min="767" max="767" width="26.85546875" style="93" customWidth="1"/>
    <col min="768" max="768" width="17.42578125" style="93" customWidth="1"/>
    <col min="769" max="769" width="15.140625" style="93" customWidth="1"/>
    <col min="770" max="770" width="19.140625" style="93" customWidth="1"/>
    <col min="771" max="771" width="17.5703125" style="93" customWidth="1"/>
    <col min="772" max="772" width="15.7109375" style="93" customWidth="1"/>
    <col min="773" max="773" width="17.140625" style="93" customWidth="1"/>
    <col min="774" max="774" width="9.140625" style="93"/>
    <col min="775" max="775" width="9.42578125" style="93" bestFit="1" customWidth="1"/>
    <col min="776" max="1020" width="9.140625" style="93"/>
    <col min="1021" max="1021" width="13.140625" style="93" customWidth="1"/>
    <col min="1022" max="1022" width="16.140625" style="93" customWidth="1"/>
    <col min="1023" max="1023" width="26.85546875" style="93" customWidth="1"/>
    <col min="1024" max="1024" width="17.42578125" style="93" customWidth="1"/>
    <col min="1025" max="1025" width="15.140625" style="93" customWidth="1"/>
    <col min="1026" max="1026" width="19.140625" style="93" customWidth="1"/>
    <col min="1027" max="1027" width="17.5703125" style="93" customWidth="1"/>
    <col min="1028" max="1028" width="15.7109375" style="93" customWidth="1"/>
    <col min="1029" max="1029" width="17.140625" style="93" customWidth="1"/>
    <col min="1030" max="1030" width="9.140625" style="93"/>
    <col min="1031" max="1031" width="9.42578125" style="93" bestFit="1" customWidth="1"/>
    <col min="1032" max="1276" width="9.140625" style="93"/>
    <col min="1277" max="1277" width="13.140625" style="93" customWidth="1"/>
    <col min="1278" max="1278" width="16.140625" style="93" customWidth="1"/>
    <col min="1279" max="1279" width="26.85546875" style="93" customWidth="1"/>
    <col min="1280" max="1280" width="17.42578125" style="93" customWidth="1"/>
    <col min="1281" max="1281" width="15.140625" style="93" customWidth="1"/>
    <col min="1282" max="1282" width="19.140625" style="93" customWidth="1"/>
    <col min="1283" max="1283" width="17.5703125" style="93" customWidth="1"/>
    <col min="1284" max="1284" width="15.7109375" style="93" customWidth="1"/>
    <col min="1285" max="1285" width="17.140625" style="93" customWidth="1"/>
    <col min="1286" max="1286" width="9.140625" style="93"/>
    <col min="1287" max="1287" width="9.42578125" style="93" bestFit="1" customWidth="1"/>
    <col min="1288" max="1532" width="9.140625" style="93"/>
    <col min="1533" max="1533" width="13.140625" style="93" customWidth="1"/>
    <col min="1534" max="1534" width="16.140625" style="93" customWidth="1"/>
    <col min="1535" max="1535" width="26.85546875" style="93" customWidth="1"/>
    <col min="1536" max="1536" width="17.42578125" style="93" customWidth="1"/>
    <col min="1537" max="1537" width="15.140625" style="93" customWidth="1"/>
    <col min="1538" max="1538" width="19.140625" style="93" customWidth="1"/>
    <col min="1539" max="1539" width="17.5703125" style="93" customWidth="1"/>
    <col min="1540" max="1540" width="15.7109375" style="93" customWidth="1"/>
    <col min="1541" max="1541" width="17.140625" style="93" customWidth="1"/>
    <col min="1542" max="1542" width="9.140625" style="93"/>
    <col min="1543" max="1543" width="9.42578125" style="93" bestFit="1" customWidth="1"/>
    <col min="1544" max="1788" width="9.140625" style="93"/>
    <col min="1789" max="1789" width="13.140625" style="93" customWidth="1"/>
    <col min="1790" max="1790" width="16.140625" style="93" customWidth="1"/>
    <col min="1791" max="1791" width="26.85546875" style="93" customWidth="1"/>
    <col min="1792" max="1792" width="17.42578125" style="93" customWidth="1"/>
    <col min="1793" max="1793" width="15.140625" style="93" customWidth="1"/>
    <col min="1794" max="1794" width="19.140625" style="93" customWidth="1"/>
    <col min="1795" max="1795" width="17.5703125" style="93" customWidth="1"/>
    <col min="1796" max="1796" width="15.7109375" style="93" customWidth="1"/>
    <col min="1797" max="1797" width="17.140625" style="93" customWidth="1"/>
    <col min="1798" max="1798" width="9.140625" style="93"/>
    <col min="1799" max="1799" width="9.42578125" style="93" bestFit="1" customWidth="1"/>
    <col min="1800" max="2044" width="9.140625" style="93"/>
    <col min="2045" max="2045" width="13.140625" style="93" customWidth="1"/>
    <col min="2046" max="2046" width="16.140625" style="93" customWidth="1"/>
    <col min="2047" max="2047" width="26.85546875" style="93" customWidth="1"/>
    <col min="2048" max="2048" width="17.42578125" style="93" customWidth="1"/>
    <col min="2049" max="2049" width="15.140625" style="93" customWidth="1"/>
    <col min="2050" max="2050" width="19.140625" style="93" customWidth="1"/>
    <col min="2051" max="2051" width="17.5703125" style="93" customWidth="1"/>
    <col min="2052" max="2052" width="15.7109375" style="93" customWidth="1"/>
    <col min="2053" max="2053" width="17.140625" style="93" customWidth="1"/>
    <col min="2054" max="2054" width="9.140625" style="93"/>
    <col min="2055" max="2055" width="9.42578125" style="93" bestFit="1" customWidth="1"/>
    <col min="2056" max="2300" width="9.140625" style="93"/>
    <col min="2301" max="2301" width="13.140625" style="93" customWidth="1"/>
    <col min="2302" max="2302" width="16.140625" style="93" customWidth="1"/>
    <col min="2303" max="2303" width="26.85546875" style="93" customWidth="1"/>
    <col min="2304" max="2304" width="17.42578125" style="93" customWidth="1"/>
    <col min="2305" max="2305" width="15.140625" style="93" customWidth="1"/>
    <col min="2306" max="2306" width="19.140625" style="93" customWidth="1"/>
    <col min="2307" max="2307" width="17.5703125" style="93" customWidth="1"/>
    <col min="2308" max="2308" width="15.7109375" style="93" customWidth="1"/>
    <col min="2309" max="2309" width="17.140625" style="93" customWidth="1"/>
    <col min="2310" max="2310" width="9.140625" style="93"/>
    <col min="2311" max="2311" width="9.42578125" style="93" bestFit="1" customWidth="1"/>
    <col min="2312" max="2556" width="9.140625" style="93"/>
    <col min="2557" max="2557" width="13.140625" style="93" customWidth="1"/>
    <col min="2558" max="2558" width="16.140625" style="93" customWidth="1"/>
    <col min="2559" max="2559" width="26.85546875" style="93" customWidth="1"/>
    <col min="2560" max="2560" width="17.42578125" style="93" customWidth="1"/>
    <col min="2561" max="2561" width="15.140625" style="93" customWidth="1"/>
    <col min="2562" max="2562" width="19.140625" style="93" customWidth="1"/>
    <col min="2563" max="2563" width="17.5703125" style="93" customWidth="1"/>
    <col min="2564" max="2564" width="15.7109375" style="93" customWidth="1"/>
    <col min="2565" max="2565" width="17.140625" style="93" customWidth="1"/>
    <col min="2566" max="2566" width="9.140625" style="93"/>
    <col min="2567" max="2567" width="9.42578125" style="93" bestFit="1" customWidth="1"/>
    <col min="2568" max="2812" width="9.140625" style="93"/>
    <col min="2813" max="2813" width="13.140625" style="93" customWidth="1"/>
    <col min="2814" max="2814" width="16.140625" style="93" customWidth="1"/>
    <col min="2815" max="2815" width="26.85546875" style="93" customWidth="1"/>
    <col min="2816" max="2816" width="17.42578125" style="93" customWidth="1"/>
    <col min="2817" max="2817" width="15.140625" style="93" customWidth="1"/>
    <col min="2818" max="2818" width="19.140625" style="93" customWidth="1"/>
    <col min="2819" max="2819" width="17.5703125" style="93" customWidth="1"/>
    <col min="2820" max="2820" width="15.7109375" style="93" customWidth="1"/>
    <col min="2821" max="2821" width="17.140625" style="93" customWidth="1"/>
    <col min="2822" max="2822" width="9.140625" style="93"/>
    <col min="2823" max="2823" width="9.42578125" style="93" bestFit="1" customWidth="1"/>
    <col min="2824" max="3068" width="9.140625" style="93"/>
    <col min="3069" max="3069" width="13.140625" style="93" customWidth="1"/>
    <col min="3070" max="3070" width="16.140625" style="93" customWidth="1"/>
    <col min="3071" max="3071" width="26.85546875" style="93" customWidth="1"/>
    <col min="3072" max="3072" width="17.42578125" style="93" customWidth="1"/>
    <col min="3073" max="3073" width="15.140625" style="93" customWidth="1"/>
    <col min="3074" max="3074" width="19.140625" style="93" customWidth="1"/>
    <col min="3075" max="3075" width="17.5703125" style="93" customWidth="1"/>
    <col min="3076" max="3076" width="15.7109375" style="93" customWidth="1"/>
    <col min="3077" max="3077" width="17.140625" style="93" customWidth="1"/>
    <col min="3078" max="3078" width="9.140625" style="93"/>
    <col min="3079" max="3079" width="9.42578125" style="93" bestFit="1" customWidth="1"/>
    <col min="3080" max="3324" width="9.140625" style="93"/>
    <col min="3325" max="3325" width="13.140625" style="93" customWidth="1"/>
    <col min="3326" max="3326" width="16.140625" style="93" customWidth="1"/>
    <col min="3327" max="3327" width="26.85546875" style="93" customWidth="1"/>
    <col min="3328" max="3328" width="17.42578125" style="93" customWidth="1"/>
    <col min="3329" max="3329" width="15.140625" style="93" customWidth="1"/>
    <col min="3330" max="3330" width="19.140625" style="93" customWidth="1"/>
    <col min="3331" max="3331" width="17.5703125" style="93" customWidth="1"/>
    <col min="3332" max="3332" width="15.7109375" style="93" customWidth="1"/>
    <col min="3333" max="3333" width="17.140625" style="93" customWidth="1"/>
    <col min="3334" max="3334" width="9.140625" style="93"/>
    <col min="3335" max="3335" width="9.42578125" style="93" bestFit="1" customWidth="1"/>
    <col min="3336" max="3580" width="9.140625" style="93"/>
    <col min="3581" max="3581" width="13.140625" style="93" customWidth="1"/>
    <col min="3582" max="3582" width="16.140625" style="93" customWidth="1"/>
    <col min="3583" max="3583" width="26.85546875" style="93" customWidth="1"/>
    <col min="3584" max="3584" width="17.42578125" style="93" customWidth="1"/>
    <col min="3585" max="3585" width="15.140625" style="93" customWidth="1"/>
    <col min="3586" max="3586" width="19.140625" style="93" customWidth="1"/>
    <col min="3587" max="3587" width="17.5703125" style="93" customWidth="1"/>
    <col min="3588" max="3588" width="15.7109375" style="93" customWidth="1"/>
    <col min="3589" max="3589" width="17.140625" style="93" customWidth="1"/>
    <col min="3590" max="3590" width="9.140625" style="93"/>
    <col min="3591" max="3591" width="9.42578125" style="93" bestFit="1" customWidth="1"/>
    <col min="3592" max="3836" width="9.140625" style="93"/>
    <col min="3837" max="3837" width="13.140625" style="93" customWidth="1"/>
    <col min="3838" max="3838" width="16.140625" style="93" customWidth="1"/>
    <col min="3839" max="3839" width="26.85546875" style="93" customWidth="1"/>
    <col min="3840" max="3840" width="17.42578125" style="93" customWidth="1"/>
    <col min="3841" max="3841" width="15.140625" style="93" customWidth="1"/>
    <col min="3842" max="3842" width="19.140625" style="93" customWidth="1"/>
    <col min="3843" max="3843" width="17.5703125" style="93" customWidth="1"/>
    <col min="3844" max="3844" width="15.7109375" style="93" customWidth="1"/>
    <col min="3845" max="3845" width="17.140625" style="93" customWidth="1"/>
    <col min="3846" max="3846" width="9.140625" style="93"/>
    <col min="3847" max="3847" width="9.42578125" style="93" bestFit="1" customWidth="1"/>
    <col min="3848" max="4092" width="9.140625" style="93"/>
    <col min="4093" max="4093" width="13.140625" style="93" customWidth="1"/>
    <col min="4094" max="4094" width="16.140625" style="93" customWidth="1"/>
    <col min="4095" max="4095" width="26.85546875" style="93" customWidth="1"/>
    <col min="4096" max="4096" width="17.42578125" style="93" customWidth="1"/>
    <col min="4097" max="4097" width="15.140625" style="93" customWidth="1"/>
    <col min="4098" max="4098" width="19.140625" style="93" customWidth="1"/>
    <col min="4099" max="4099" width="17.5703125" style="93" customWidth="1"/>
    <col min="4100" max="4100" width="15.7109375" style="93" customWidth="1"/>
    <col min="4101" max="4101" width="17.140625" style="93" customWidth="1"/>
    <col min="4102" max="4102" width="9.140625" style="93"/>
    <col min="4103" max="4103" width="9.42578125" style="93" bestFit="1" customWidth="1"/>
    <col min="4104" max="4348" width="9.140625" style="93"/>
    <col min="4349" max="4349" width="13.140625" style="93" customWidth="1"/>
    <col min="4350" max="4350" width="16.140625" style="93" customWidth="1"/>
    <col min="4351" max="4351" width="26.85546875" style="93" customWidth="1"/>
    <col min="4352" max="4352" width="17.42578125" style="93" customWidth="1"/>
    <col min="4353" max="4353" width="15.140625" style="93" customWidth="1"/>
    <col min="4354" max="4354" width="19.140625" style="93" customWidth="1"/>
    <col min="4355" max="4355" width="17.5703125" style="93" customWidth="1"/>
    <col min="4356" max="4356" width="15.7109375" style="93" customWidth="1"/>
    <col min="4357" max="4357" width="17.140625" style="93" customWidth="1"/>
    <col min="4358" max="4358" width="9.140625" style="93"/>
    <col min="4359" max="4359" width="9.42578125" style="93" bestFit="1" customWidth="1"/>
    <col min="4360" max="4604" width="9.140625" style="93"/>
    <col min="4605" max="4605" width="13.140625" style="93" customWidth="1"/>
    <col min="4606" max="4606" width="16.140625" style="93" customWidth="1"/>
    <col min="4607" max="4607" width="26.85546875" style="93" customWidth="1"/>
    <col min="4608" max="4608" width="17.42578125" style="93" customWidth="1"/>
    <col min="4609" max="4609" width="15.140625" style="93" customWidth="1"/>
    <col min="4610" max="4610" width="19.140625" style="93" customWidth="1"/>
    <col min="4611" max="4611" width="17.5703125" style="93" customWidth="1"/>
    <col min="4612" max="4612" width="15.7109375" style="93" customWidth="1"/>
    <col min="4613" max="4613" width="17.140625" style="93" customWidth="1"/>
    <col min="4614" max="4614" width="9.140625" style="93"/>
    <col min="4615" max="4615" width="9.42578125" style="93" bestFit="1" customWidth="1"/>
    <col min="4616" max="4860" width="9.140625" style="93"/>
    <col min="4861" max="4861" width="13.140625" style="93" customWidth="1"/>
    <col min="4862" max="4862" width="16.140625" style="93" customWidth="1"/>
    <col min="4863" max="4863" width="26.85546875" style="93" customWidth="1"/>
    <col min="4864" max="4864" width="17.42578125" style="93" customWidth="1"/>
    <col min="4865" max="4865" width="15.140625" style="93" customWidth="1"/>
    <col min="4866" max="4866" width="19.140625" style="93" customWidth="1"/>
    <col min="4867" max="4867" width="17.5703125" style="93" customWidth="1"/>
    <col min="4868" max="4868" width="15.7109375" style="93" customWidth="1"/>
    <col min="4869" max="4869" width="17.140625" style="93" customWidth="1"/>
    <col min="4870" max="4870" width="9.140625" style="93"/>
    <col min="4871" max="4871" width="9.42578125" style="93" bestFit="1" customWidth="1"/>
    <col min="4872" max="5116" width="9.140625" style="93"/>
    <col min="5117" max="5117" width="13.140625" style="93" customWidth="1"/>
    <col min="5118" max="5118" width="16.140625" style="93" customWidth="1"/>
    <col min="5119" max="5119" width="26.85546875" style="93" customWidth="1"/>
    <col min="5120" max="5120" width="17.42578125" style="93" customWidth="1"/>
    <col min="5121" max="5121" width="15.140625" style="93" customWidth="1"/>
    <col min="5122" max="5122" width="19.140625" style="93" customWidth="1"/>
    <col min="5123" max="5123" width="17.5703125" style="93" customWidth="1"/>
    <col min="5124" max="5124" width="15.7109375" style="93" customWidth="1"/>
    <col min="5125" max="5125" width="17.140625" style="93" customWidth="1"/>
    <col min="5126" max="5126" width="9.140625" style="93"/>
    <col min="5127" max="5127" width="9.42578125" style="93" bestFit="1" customWidth="1"/>
    <col min="5128" max="5372" width="9.140625" style="93"/>
    <col min="5373" max="5373" width="13.140625" style="93" customWidth="1"/>
    <col min="5374" max="5374" width="16.140625" style="93" customWidth="1"/>
    <col min="5375" max="5375" width="26.85546875" style="93" customWidth="1"/>
    <col min="5376" max="5376" width="17.42578125" style="93" customWidth="1"/>
    <col min="5377" max="5377" width="15.140625" style="93" customWidth="1"/>
    <col min="5378" max="5378" width="19.140625" style="93" customWidth="1"/>
    <col min="5379" max="5379" width="17.5703125" style="93" customWidth="1"/>
    <col min="5380" max="5380" width="15.7109375" style="93" customWidth="1"/>
    <col min="5381" max="5381" width="17.140625" style="93" customWidth="1"/>
    <col min="5382" max="5382" width="9.140625" style="93"/>
    <col min="5383" max="5383" width="9.42578125" style="93" bestFit="1" customWidth="1"/>
    <col min="5384" max="5628" width="9.140625" style="93"/>
    <col min="5629" max="5629" width="13.140625" style="93" customWidth="1"/>
    <col min="5630" max="5630" width="16.140625" style="93" customWidth="1"/>
    <col min="5631" max="5631" width="26.85546875" style="93" customWidth="1"/>
    <col min="5632" max="5632" width="17.42578125" style="93" customWidth="1"/>
    <col min="5633" max="5633" width="15.140625" style="93" customWidth="1"/>
    <col min="5634" max="5634" width="19.140625" style="93" customWidth="1"/>
    <col min="5635" max="5635" width="17.5703125" style="93" customWidth="1"/>
    <col min="5636" max="5636" width="15.7109375" style="93" customWidth="1"/>
    <col min="5637" max="5637" width="17.140625" style="93" customWidth="1"/>
    <col min="5638" max="5638" width="9.140625" style="93"/>
    <col min="5639" max="5639" width="9.42578125" style="93" bestFit="1" customWidth="1"/>
    <col min="5640" max="5884" width="9.140625" style="93"/>
    <col min="5885" max="5885" width="13.140625" style="93" customWidth="1"/>
    <col min="5886" max="5886" width="16.140625" style="93" customWidth="1"/>
    <col min="5887" max="5887" width="26.85546875" style="93" customWidth="1"/>
    <col min="5888" max="5888" width="17.42578125" style="93" customWidth="1"/>
    <col min="5889" max="5889" width="15.140625" style="93" customWidth="1"/>
    <col min="5890" max="5890" width="19.140625" style="93" customWidth="1"/>
    <col min="5891" max="5891" width="17.5703125" style="93" customWidth="1"/>
    <col min="5892" max="5892" width="15.7109375" style="93" customWidth="1"/>
    <col min="5893" max="5893" width="17.140625" style="93" customWidth="1"/>
    <col min="5894" max="5894" width="9.140625" style="93"/>
    <col min="5895" max="5895" width="9.42578125" style="93" bestFit="1" customWidth="1"/>
    <col min="5896" max="6140" width="9.140625" style="93"/>
    <col min="6141" max="6141" width="13.140625" style="93" customWidth="1"/>
    <col min="6142" max="6142" width="16.140625" style="93" customWidth="1"/>
    <col min="6143" max="6143" width="26.85546875" style="93" customWidth="1"/>
    <col min="6144" max="6144" width="17.42578125" style="93" customWidth="1"/>
    <col min="6145" max="6145" width="15.140625" style="93" customWidth="1"/>
    <col min="6146" max="6146" width="19.140625" style="93" customWidth="1"/>
    <col min="6147" max="6147" width="17.5703125" style="93" customWidth="1"/>
    <col min="6148" max="6148" width="15.7109375" style="93" customWidth="1"/>
    <col min="6149" max="6149" width="17.140625" style="93" customWidth="1"/>
    <col min="6150" max="6150" width="9.140625" style="93"/>
    <col min="6151" max="6151" width="9.42578125" style="93" bestFit="1" customWidth="1"/>
    <col min="6152" max="6396" width="9.140625" style="93"/>
    <col min="6397" max="6397" width="13.140625" style="93" customWidth="1"/>
    <col min="6398" max="6398" width="16.140625" style="93" customWidth="1"/>
    <col min="6399" max="6399" width="26.85546875" style="93" customWidth="1"/>
    <col min="6400" max="6400" width="17.42578125" style="93" customWidth="1"/>
    <col min="6401" max="6401" width="15.140625" style="93" customWidth="1"/>
    <col min="6402" max="6402" width="19.140625" style="93" customWidth="1"/>
    <col min="6403" max="6403" width="17.5703125" style="93" customWidth="1"/>
    <col min="6404" max="6404" width="15.7109375" style="93" customWidth="1"/>
    <col min="6405" max="6405" width="17.140625" style="93" customWidth="1"/>
    <col min="6406" max="6406" width="9.140625" style="93"/>
    <col min="6407" max="6407" width="9.42578125" style="93" bestFit="1" customWidth="1"/>
    <col min="6408" max="6652" width="9.140625" style="93"/>
    <col min="6653" max="6653" width="13.140625" style="93" customWidth="1"/>
    <col min="6654" max="6654" width="16.140625" style="93" customWidth="1"/>
    <col min="6655" max="6655" width="26.85546875" style="93" customWidth="1"/>
    <col min="6656" max="6656" width="17.42578125" style="93" customWidth="1"/>
    <col min="6657" max="6657" width="15.140625" style="93" customWidth="1"/>
    <col min="6658" max="6658" width="19.140625" style="93" customWidth="1"/>
    <col min="6659" max="6659" width="17.5703125" style="93" customWidth="1"/>
    <col min="6660" max="6660" width="15.7109375" style="93" customWidth="1"/>
    <col min="6661" max="6661" width="17.140625" style="93" customWidth="1"/>
    <col min="6662" max="6662" width="9.140625" style="93"/>
    <col min="6663" max="6663" width="9.42578125" style="93" bestFit="1" customWidth="1"/>
    <col min="6664" max="6908" width="9.140625" style="93"/>
    <col min="6909" max="6909" width="13.140625" style="93" customWidth="1"/>
    <col min="6910" max="6910" width="16.140625" style="93" customWidth="1"/>
    <col min="6911" max="6911" width="26.85546875" style="93" customWidth="1"/>
    <col min="6912" max="6912" width="17.42578125" style="93" customWidth="1"/>
    <col min="6913" max="6913" width="15.140625" style="93" customWidth="1"/>
    <col min="6914" max="6914" width="19.140625" style="93" customWidth="1"/>
    <col min="6915" max="6915" width="17.5703125" style="93" customWidth="1"/>
    <col min="6916" max="6916" width="15.7109375" style="93" customWidth="1"/>
    <col min="6917" max="6917" width="17.140625" style="93" customWidth="1"/>
    <col min="6918" max="6918" width="9.140625" style="93"/>
    <col min="6919" max="6919" width="9.42578125" style="93" bestFit="1" customWidth="1"/>
    <col min="6920" max="7164" width="9.140625" style="93"/>
    <col min="7165" max="7165" width="13.140625" style="93" customWidth="1"/>
    <col min="7166" max="7166" width="16.140625" style="93" customWidth="1"/>
    <col min="7167" max="7167" width="26.85546875" style="93" customWidth="1"/>
    <col min="7168" max="7168" width="17.42578125" style="93" customWidth="1"/>
    <col min="7169" max="7169" width="15.140625" style="93" customWidth="1"/>
    <col min="7170" max="7170" width="19.140625" style="93" customWidth="1"/>
    <col min="7171" max="7171" width="17.5703125" style="93" customWidth="1"/>
    <col min="7172" max="7172" width="15.7109375" style="93" customWidth="1"/>
    <col min="7173" max="7173" width="17.140625" style="93" customWidth="1"/>
    <col min="7174" max="7174" width="9.140625" style="93"/>
    <col min="7175" max="7175" width="9.42578125" style="93" bestFit="1" customWidth="1"/>
    <col min="7176" max="7420" width="9.140625" style="93"/>
    <col min="7421" max="7421" width="13.140625" style="93" customWidth="1"/>
    <col min="7422" max="7422" width="16.140625" style="93" customWidth="1"/>
    <col min="7423" max="7423" width="26.85546875" style="93" customWidth="1"/>
    <col min="7424" max="7424" width="17.42578125" style="93" customWidth="1"/>
    <col min="7425" max="7425" width="15.140625" style="93" customWidth="1"/>
    <col min="7426" max="7426" width="19.140625" style="93" customWidth="1"/>
    <col min="7427" max="7427" width="17.5703125" style="93" customWidth="1"/>
    <col min="7428" max="7428" width="15.7109375" style="93" customWidth="1"/>
    <col min="7429" max="7429" width="17.140625" style="93" customWidth="1"/>
    <col min="7430" max="7430" width="9.140625" style="93"/>
    <col min="7431" max="7431" width="9.42578125" style="93" bestFit="1" customWidth="1"/>
    <col min="7432" max="7676" width="9.140625" style="93"/>
    <col min="7677" max="7677" width="13.140625" style="93" customWidth="1"/>
    <col min="7678" max="7678" width="16.140625" style="93" customWidth="1"/>
    <col min="7679" max="7679" width="26.85546875" style="93" customWidth="1"/>
    <col min="7680" max="7680" width="17.42578125" style="93" customWidth="1"/>
    <col min="7681" max="7681" width="15.140625" style="93" customWidth="1"/>
    <col min="7682" max="7682" width="19.140625" style="93" customWidth="1"/>
    <col min="7683" max="7683" width="17.5703125" style="93" customWidth="1"/>
    <col min="7684" max="7684" width="15.7109375" style="93" customWidth="1"/>
    <col min="7685" max="7685" width="17.140625" style="93" customWidth="1"/>
    <col min="7686" max="7686" width="9.140625" style="93"/>
    <col min="7687" max="7687" width="9.42578125" style="93" bestFit="1" customWidth="1"/>
    <col min="7688" max="7932" width="9.140625" style="93"/>
    <col min="7933" max="7933" width="13.140625" style="93" customWidth="1"/>
    <col min="7934" max="7934" width="16.140625" style="93" customWidth="1"/>
    <col min="7935" max="7935" width="26.85546875" style="93" customWidth="1"/>
    <col min="7936" max="7936" width="17.42578125" style="93" customWidth="1"/>
    <col min="7937" max="7937" width="15.140625" style="93" customWidth="1"/>
    <col min="7938" max="7938" width="19.140625" style="93" customWidth="1"/>
    <col min="7939" max="7939" width="17.5703125" style="93" customWidth="1"/>
    <col min="7940" max="7940" width="15.7109375" style="93" customWidth="1"/>
    <col min="7941" max="7941" width="17.140625" style="93" customWidth="1"/>
    <col min="7942" max="7942" width="9.140625" style="93"/>
    <col min="7943" max="7943" width="9.42578125" style="93" bestFit="1" customWidth="1"/>
    <col min="7944" max="8188" width="9.140625" style="93"/>
    <col min="8189" max="8189" width="13.140625" style="93" customWidth="1"/>
    <col min="8190" max="8190" width="16.140625" style="93" customWidth="1"/>
    <col min="8191" max="8191" width="26.85546875" style="93" customWidth="1"/>
    <col min="8192" max="8192" width="17.42578125" style="93" customWidth="1"/>
    <col min="8193" max="8193" width="15.140625" style="93" customWidth="1"/>
    <col min="8194" max="8194" width="19.140625" style="93" customWidth="1"/>
    <col min="8195" max="8195" width="17.5703125" style="93" customWidth="1"/>
    <col min="8196" max="8196" width="15.7109375" style="93" customWidth="1"/>
    <col min="8197" max="8197" width="17.140625" style="93" customWidth="1"/>
    <col min="8198" max="8198" width="9.140625" style="93"/>
    <col min="8199" max="8199" width="9.42578125" style="93" bestFit="1" customWidth="1"/>
    <col min="8200" max="8444" width="9.140625" style="93"/>
    <col min="8445" max="8445" width="13.140625" style="93" customWidth="1"/>
    <col min="8446" max="8446" width="16.140625" style="93" customWidth="1"/>
    <col min="8447" max="8447" width="26.85546875" style="93" customWidth="1"/>
    <col min="8448" max="8448" width="17.42578125" style="93" customWidth="1"/>
    <col min="8449" max="8449" width="15.140625" style="93" customWidth="1"/>
    <col min="8450" max="8450" width="19.140625" style="93" customWidth="1"/>
    <col min="8451" max="8451" width="17.5703125" style="93" customWidth="1"/>
    <col min="8452" max="8452" width="15.7109375" style="93" customWidth="1"/>
    <col min="8453" max="8453" width="17.140625" style="93" customWidth="1"/>
    <col min="8454" max="8454" width="9.140625" style="93"/>
    <col min="8455" max="8455" width="9.42578125" style="93" bestFit="1" customWidth="1"/>
    <col min="8456" max="8700" width="9.140625" style="93"/>
    <col min="8701" max="8701" width="13.140625" style="93" customWidth="1"/>
    <col min="8702" max="8702" width="16.140625" style="93" customWidth="1"/>
    <col min="8703" max="8703" width="26.85546875" style="93" customWidth="1"/>
    <col min="8704" max="8704" width="17.42578125" style="93" customWidth="1"/>
    <col min="8705" max="8705" width="15.140625" style="93" customWidth="1"/>
    <col min="8706" max="8706" width="19.140625" style="93" customWidth="1"/>
    <col min="8707" max="8707" width="17.5703125" style="93" customWidth="1"/>
    <col min="8708" max="8708" width="15.7109375" style="93" customWidth="1"/>
    <col min="8709" max="8709" width="17.140625" style="93" customWidth="1"/>
    <col min="8710" max="8710" width="9.140625" style="93"/>
    <col min="8711" max="8711" width="9.42578125" style="93" bestFit="1" customWidth="1"/>
    <col min="8712" max="8956" width="9.140625" style="93"/>
    <col min="8957" max="8957" width="13.140625" style="93" customWidth="1"/>
    <col min="8958" max="8958" width="16.140625" style="93" customWidth="1"/>
    <col min="8959" max="8959" width="26.85546875" style="93" customWidth="1"/>
    <col min="8960" max="8960" width="17.42578125" style="93" customWidth="1"/>
    <col min="8961" max="8961" width="15.140625" style="93" customWidth="1"/>
    <col min="8962" max="8962" width="19.140625" style="93" customWidth="1"/>
    <col min="8963" max="8963" width="17.5703125" style="93" customWidth="1"/>
    <col min="8964" max="8964" width="15.7109375" style="93" customWidth="1"/>
    <col min="8965" max="8965" width="17.140625" style="93" customWidth="1"/>
    <col min="8966" max="8966" width="9.140625" style="93"/>
    <col min="8967" max="8967" width="9.42578125" style="93" bestFit="1" customWidth="1"/>
    <col min="8968" max="9212" width="9.140625" style="93"/>
    <col min="9213" max="9213" width="13.140625" style="93" customWidth="1"/>
    <col min="9214" max="9214" width="16.140625" style="93" customWidth="1"/>
    <col min="9215" max="9215" width="26.85546875" style="93" customWidth="1"/>
    <col min="9216" max="9216" width="17.42578125" style="93" customWidth="1"/>
    <col min="9217" max="9217" width="15.140625" style="93" customWidth="1"/>
    <col min="9218" max="9218" width="19.140625" style="93" customWidth="1"/>
    <col min="9219" max="9219" width="17.5703125" style="93" customWidth="1"/>
    <col min="9220" max="9220" width="15.7109375" style="93" customWidth="1"/>
    <col min="9221" max="9221" width="17.140625" style="93" customWidth="1"/>
    <col min="9222" max="9222" width="9.140625" style="93"/>
    <col min="9223" max="9223" width="9.42578125" style="93" bestFit="1" customWidth="1"/>
    <col min="9224" max="9468" width="9.140625" style="93"/>
    <col min="9469" max="9469" width="13.140625" style="93" customWidth="1"/>
    <col min="9470" max="9470" width="16.140625" style="93" customWidth="1"/>
    <col min="9471" max="9471" width="26.85546875" style="93" customWidth="1"/>
    <col min="9472" max="9472" width="17.42578125" style="93" customWidth="1"/>
    <col min="9473" max="9473" width="15.140625" style="93" customWidth="1"/>
    <col min="9474" max="9474" width="19.140625" style="93" customWidth="1"/>
    <col min="9475" max="9475" width="17.5703125" style="93" customWidth="1"/>
    <col min="9476" max="9476" width="15.7109375" style="93" customWidth="1"/>
    <col min="9477" max="9477" width="17.140625" style="93" customWidth="1"/>
    <col min="9478" max="9478" width="9.140625" style="93"/>
    <col min="9479" max="9479" width="9.42578125" style="93" bestFit="1" customWidth="1"/>
    <col min="9480" max="9724" width="9.140625" style="93"/>
    <col min="9725" max="9725" width="13.140625" style="93" customWidth="1"/>
    <col min="9726" max="9726" width="16.140625" style="93" customWidth="1"/>
    <col min="9727" max="9727" width="26.85546875" style="93" customWidth="1"/>
    <col min="9728" max="9728" width="17.42578125" style="93" customWidth="1"/>
    <col min="9729" max="9729" width="15.140625" style="93" customWidth="1"/>
    <col min="9730" max="9730" width="19.140625" style="93" customWidth="1"/>
    <col min="9731" max="9731" width="17.5703125" style="93" customWidth="1"/>
    <col min="9732" max="9732" width="15.7109375" style="93" customWidth="1"/>
    <col min="9733" max="9733" width="17.140625" style="93" customWidth="1"/>
    <col min="9734" max="9734" width="9.140625" style="93"/>
    <col min="9735" max="9735" width="9.42578125" style="93" bestFit="1" customWidth="1"/>
    <col min="9736" max="9980" width="9.140625" style="93"/>
    <col min="9981" max="9981" width="13.140625" style="93" customWidth="1"/>
    <col min="9982" max="9982" width="16.140625" style="93" customWidth="1"/>
    <col min="9983" max="9983" width="26.85546875" style="93" customWidth="1"/>
    <col min="9984" max="9984" width="17.42578125" style="93" customWidth="1"/>
    <col min="9985" max="9985" width="15.140625" style="93" customWidth="1"/>
    <col min="9986" max="9986" width="19.140625" style="93" customWidth="1"/>
    <col min="9987" max="9987" width="17.5703125" style="93" customWidth="1"/>
    <col min="9988" max="9988" width="15.7109375" style="93" customWidth="1"/>
    <col min="9989" max="9989" width="17.140625" style="93" customWidth="1"/>
    <col min="9990" max="9990" width="9.140625" style="93"/>
    <col min="9991" max="9991" width="9.42578125" style="93" bestFit="1" customWidth="1"/>
    <col min="9992" max="10236" width="9.140625" style="93"/>
    <col min="10237" max="10237" width="13.140625" style="93" customWidth="1"/>
    <col min="10238" max="10238" width="16.140625" style="93" customWidth="1"/>
    <col min="10239" max="10239" width="26.85546875" style="93" customWidth="1"/>
    <col min="10240" max="10240" width="17.42578125" style="93" customWidth="1"/>
    <col min="10241" max="10241" width="15.140625" style="93" customWidth="1"/>
    <col min="10242" max="10242" width="19.140625" style="93" customWidth="1"/>
    <col min="10243" max="10243" width="17.5703125" style="93" customWidth="1"/>
    <col min="10244" max="10244" width="15.7109375" style="93" customWidth="1"/>
    <col min="10245" max="10245" width="17.140625" style="93" customWidth="1"/>
    <col min="10246" max="10246" width="9.140625" style="93"/>
    <col min="10247" max="10247" width="9.42578125" style="93" bestFit="1" customWidth="1"/>
    <col min="10248" max="10492" width="9.140625" style="93"/>
    <col min="10493" max="10493" width="13.140625" style="93" customWidth="1"/>
    <col min="10494" max="10494" width="16.140625" style="93" customWidth="1"/>
    <col min="10495" max="10495" width="26.85546875" style="93" customWidth="1"/>
    <col min="10496" max="10496" width="17.42578125" style="93" customWidth="1"/>
    <col min="10497" max="10497" width="15.140625" style="93" customWidth="1"/>
    <col min="10498" max="10498" width="19.140625" style="93" customWidth="1"/>
    <col min="10499" max="10499" width="17.5703125" style="93" customWidth="1"/>
    <col min="10500" max="10500" width="15.7109375" style="93" customWidth="1"/>
    <col min="10501" max="10501" width="17.140625" style="93" customWidth="1"/>
    <col min="10502" max="10502" width="9.140625" style="93"/>
    <col min="10503" max="10503" width="9.42578125" style="93" bestFit="1" customWidth="1"/>
    <col min="10504" max="10748" width="9.140625" style="93"/>
    <col min="10749" max="10749" width="13.140625" style="93" customWidth="1"/>
    <col min="10750" max="10750" width="16.140625" style="93" customWidth="1"/>
    <col min="10751" max="10751" width="26.85546875" style="93" customWidth="1"/>
    <col min="10752" max="10752" width="17.42578125" style="93" customWidth="1"/>
    <col min="10753" max="10753" width="15.140625" style="93" customWidth="1"/>
    <col min="10754" max="10754" width="19.140625" style="93" customWidth="1"/>
    <col min="10755" max="10755" width="17.5703125" style="93" customWidth="1"/>
    <col min="10756" max="10756" width="15.7109375" style="93" customWidth="1"/>
    <col min="10757" max="10757" width="17.140625" style="93" customWidth="1"/>
    <col min="10758" max="10758" width="9.140625" style="93"/>
    <col min="10759" max="10759" width="9.42578125" style="93" bestFit="1" customWidth="1"/>
    <col min="10760" max="11004" width="9.140625" style="93"/>
    <col min="11005" max="11005" width="13.140625" style="93" customWidth="1"/>
    <col min="11006" max="11006" width="16.140625" style="93" customWidth="1"/>
    <col min="11007" max="11007" width="26.85546875" style="93" customWidth="1"/>
    <col min="11008" max="11008" width="17.42578125" style="93" customWidth="1"/>
    <col min="11009" max="11009" width="15.140625" style="93" customWidth="1"/>
    <col min="11010" max="11010" width="19.140625" style="93" customWidth="1"/>
    <col min="11011" max="11011" width="17.5703125" style="93" customWidth="1"/>
    <col min="11012" max="11012" width="15.7109375" style="93" customWidth="1"/>
    <col min="11013" max="11013" width="17.140625" style="93" customWidth="1"/>
    <col min="11014" max="11014" width="9.140625" style="93"/>
    <col min="11015" max="11015" width="9.42578125" style="93" bestFit="1" customWidth="1"/>
    <col min="11016" max="11260" width="9.140625" style="93"/>
    <col min="11261" max="11261" width="13.140625" style="93" customWidth="1"/>
    <col min="11262" max="11262" width="16.140625" style="93" customWidth="1"/>
    <col min="11263" max="11263" width="26.85546875" style="93" customWidth="1"/>
    <col min="11264" max="11264" width="17.42578125" style="93" customWidth="1"/>
    <col min="11265" max="11265" width="15.140625" style="93" customWidth="1"/>
    <col min="11266" max="11266" width="19.140625" style="93" customWidth="1"/>
    <col min="11267" max="11267" width="17.5703125" style="93" customWidth="1"/>
    <col min="11268" max="11268" width="15.7109375" style="93" customWidth="1"/>
    <col min="11269" max="11269" width="17.140625" style="93" customWidth="1"/>
    <col min="11270" max="11270" width="9.140625" style="93"/>
    <col min="11271" max="11271" width="9.42578125" style="93" bestFit="1" customWidth="1"/>
    <col min="11272" max="11516" width="9.140625" style="93"/>
    <col min="11517" max="11517" width="13.140625" style="93" customWidth="1"/>
    <col min="11518" max="11518" width="16.140625" style="93" customWidth="1"/>
    <col min="11519" max="11519" width="26.85546875" style="93" customWidth="1"/>
    <col min="11520" max="11520" width="17.42578125" style="93" customWidth="1"/>
    <col min="11521" max="11521" width="15.140625" style="93" customWidth="1"/>
    <col min="11522" max="11522" width="19.140625" style="93" customWidth="1"/>
    <col min="11523" max="11523" width="17.5703125" style="93" customWidth="1"/>
    <col min="11524" max="11524" width="15.7109375" style="93" customWidth="1"/>
    <col min="11525" max="11525" width="17.140625" style="93" customWidth="1"/>
    <col min="11526" max="11526" width="9.140625" style="93"/>
    <col min="11527" max="11527" width="9.42578125" style="93" bestFit="1" customWidth="1"/>
    <col min="11528" max="11772" width="9.140625" style="93"/>
    <col min="11773" max="11773" width="13.140625" style="93" customWidth="1"/>
    <col min="11774" max="11774" width="16.140625" style="93" customWidth="1"/>
    <col min="11775" max="11775" width="26.85546875" style="93" customWidth="1"/>
    <col min="11776" max="11776" width="17.42578125" style="93" customWidth="1"/>
    <col min="11777" max="11777" width="15.140625" style="93" customWidth="1"/>
    <col min="11778" max="11778" width="19.140625" style="93" customWidth="1"/>
    <col min="11779" max="11779" width="17.5703125" style="93" customWidth="1"/>
    <col min="11780" max="11780" width="15.7109375" style="93" customWidth="1"/>
    <col min="11781" max="11781" width="17.140625" style="93" customWidth="1"/>
    <col min="11782" max="11782" width="9.140625" style="93"/>
    <col min="11783" max="11783" width="9.42578125" style="93" bestFit="1" customWidth="1"/>
    <col min="11784" max="12028" width="9.140625" style="93"/>
    <col min="12029" max="12029" width="13.140625" style="93" customWidth="1"/>
    <col min="12030" max="12030" width="16.140625" style="93" customWidth="1"/>
    <col min="12031" max="12031" width="26.85546875" style="93" customWidth="1"/>
    <col min="12032" max="12032" width="17.42578125" style="93" customWidth="1"/>
    <col min="12033" max="12033" width="15.140625" style="93" customWidth="1"/>
    <col min="12034" max="12034" width="19.140625" style="93" customWidth="1"/>
    <col min="12035" max="12035" width="17.5703125" style="93" customWidth="1"/>
    <col min="12036" max="12036" width="15.7109375" style="93" customWidth="1"/>
    <col min="12037" max="12037" width="17.140625" style="93" customWidth="1"/>
    <col min="12038" max="12038" width="9.140625" style="93"/>
    <col min="12039" max="12039" width="9.42578125" style="93" bestFit="1" customWidth="1"/>
    <col min="12040" max="12284" width="9.140625" style="93"/>
    <col min="12285" max="12285" width="13.140625" style="93" customWidth="1"/>
    <col min="12286" max="12286" width="16.140625" style="93" customWidth="1"/>
    <col min="12287" max="12287" width="26.85546875" style="93" customWidth="1"/>
    <col min="12288" max="12288" width="17.42578125" style="93" customWidth="1"/>
    <col min="12289" max="12289" width="15.140625" style="93" customWidth="1"/>
    <col min="12290" max="12290" width="19.140625" style="93" customWidth="1"/>
    <col min="12291" max="12291" width="17.5703125" style="93" customWidth="1"/>
    <col min="12292" max="12292" width="15.7109375" style="93" customWidth="1"/>
    <col min="12293" max="12293" width="17.140625" style="93" customWidth="1"/>
    <col min="12294" max="12294" width="9.140625" style="93"/>
    <col min="12295" max="12295" width="9.42578125" style="93" bestFit="1" customWidth="1"/>
    <col min="12296" max="12540" width="9.140625" style="93"/>
    <col min="12541" max="12541" width="13.140625" style="93" customWidth="1"/>
    <col min="12542" max="12542" width="16.140625" style="93" customWidth="1"/>
    <col min="12543" max="12543" width="26.85546875" style="93" customWidth="1"/>
    <col min="12544" max="12544" width="17.42578125" style="93" customWidth="1"/>
    <col min="12545" max="12545" width="15.140625" style="93" customWidth="1"/>
    <col min="12546" max="12546" width="19.140625" style="93" customWidth="1"/>
    <col min="12547" max="12547" width="17.5703125" style="93" customWidth="1"/>
    <col min="12548" max="12548" width="15.7109375" style="93" customWidth="1"/>
    <col min="12549" max="12549" width="17.140625" style="93" customWidth="1"/>
    <col min="12550" max="12550" width="9.140625" style="93"/>
    <col min="12551" max="12551" width="9.42578125" style="93" bestFit="1" customWidth="1"/>
    <col min="12552" max="12796" width="9.140625" style="93"/>
    <col min="12797" max="12797" width="13.140625" style="93" customWidth="1"/>
    <col min="12798" max="12798" width="16.140625" style="93" customWidth="1"/>
    <col min="12799" max="12799" width="26.85546875" style="93" customWidth="1"/>
    <col min="12800" max="12800" width="17.42578125" style="93" customWidth="1"/>
    <col min="12801" max="12801" width="15.140625" style="93" customWidth="1"/>
    <col min="12802" max="12802" width="19.140625" style="93" customWidth="1"/>
    <col min="12803" max="12803" width="17.5703125" style="93" customWidth="1"/>
    <col min="12804" max="12804" width="15.7109375" style="93" customWidth="1"/>
    <col min="12805" max="12805" width="17.140625" style="93" customWidth="1"/>
    <col min="12806" max="12806" width="9.140625" style="93"/>
    <col min="12807" max="12807" width="9.42578125" style="93" bestFit="1" customWidth="1"/>
    <col min="12808" max="13052" width="9.140625" style="93"/>
    <col min="13053" max="13053" width="13.140625" style="93" customWidth="1"/>
    <col min="13054" max="13054" width="16.140625" style="93" customWidth="1"/>
    <col min="13055" max="13055" width="26.85546875" style="93" customWidth="1"/>
    <col min="13056" max="13056" width="17.42578125" style="93" customWidth="1"/>
    <col min="13057" max="13057" width="15.140625" style="93" customWidth="1"/>
    <col min="13058" max="13058" width="19.140625" style="93" customWidth="1"/>
    <col min="13059" max="13059" width="17.5703125" style="93" customWidth="1"/>
    <col min="13060" max="13060" width="15.7109375" style="93" customWidth="1"/>
    <col min="13061" max="13061" width="17.140625" style="93" customWidth="1"/>
    <col min="13062" max="13062" width="9.140625" style="93"/>
    <col min="13063" max="13063" width="9.42578125" style="93" bestFit="1" customWidth="1"/>
    <col min="13064" max="13308" width="9.140625" style="93"/>
    <col min="13309" max="13309" width="13.140625" style="93" customWidth="1"/>
    <col min="13310" max="13310" width="16.140625" style="93" customWidth="1"/>
    <col min="13311" max="13311" width="26.85546875" style="93" customWidth="1"/>
    <col min="13312" max="13312" width="17.42578125" style="93" customWidth="1"/>
    <col min="13313" max="13313" width="15.140625" style="93" customWidth="1"/>
    <col min="13314" max="13314" width="19.140625" style="93" customWidth="1"/>
    <col min="13315" max="13315" width="17.5703125" style="93" customWidth="1"/>
    <col min="13316" max="13316" width="15.7109375" style="93" customWidth="1"/>
    <col min="13317" max="13317" width="17.140625" style="93" customWidth="1"/>
    <col min="13318" max="13318" width="9.140625" style="93"/>
    <col min="13319" max="13319" width="9.42578125" style="93" bestFit="1" customWidth="1"/>
    <col min="13320" max="13564" width="9.140625" style="93"/>
    <col min="13565" max="13565" width="13.140625" style="93" customWidth="1"/>
    <col min="13566" max="13566" width="16.140625" style="93" customWidth="1"/>
    <col min="13567" max="13567" width="26.85546875" style="93" customWidth="1"/>
    <col min="13568" max="13568" width="17.42578125" style="93" customWidth="1"/>
    <col min="13569" max="13569" width="15.140625" style="93" customWidth="1"/>
    <col min="13570" max="13570" width="19.140625" style="93" customWidth="1"/>
    <col min="13571" max="13571" width="17.5703125" style="93" customWidth="1"/>
    <col min="13572" max="13572" width="15.7109375" style="93" customWidth="1"/>
    <col min="13573" max="13573" width="17.140625" style="93" customWidth="1"/>
    <col min="13574" max="13574" width="9.140625" style="93"/>
    <col min="13575" max="13575" width="9.42578125" style="93" bestFit="1" customWidth="1"/>
    <col min="13576" max="13820" width="9.140625" style="93"/>
    <col min="13821" max="13821" width="13.140625" style="93" customWidth="1"/>
    <col min="13822" max="13822" width="16.140625" style="93" customWidth="1"/>
    <col min="13823" max="13823" width="26.85546875" style="93" customWidth="1"/>
    <col min="13824" max="13824" width="17.42578125" style="93" customWidth="1"/>
    <col min="13825" max="13825" width="15.140625" style="93" customWidth="1"/>
    <col min="13826" max="13826" width="19.140625" style="93" customWidth="1"/>
    <col min="13827" max="13827" width="17.5703125" style="93" customWidth="1"/>
    <col min="13828" max="13828" width="15.7109375" style="93" customWidth="1"/>
    <col min="13829" max="13829" width="17.140625" style="93" customWidth="1"/>
    <col min="13830" max="13830" width="9.140625" style="93"/>
    <col min="13831" max="13831" width="9.42578125" style="93" bestFit="1" customWidth="1"/>
    <col min="13832" max="14076" width="9.140625" style="93"/>
    <col min="14077" max="14077" width="13.140625" style="93" customWidth="1"/>
    <col min="14078" max="14078" width="16.140625" style="93" customWidth="1"/>
    <col min="14079" max="14079" width="26.85546875" style="93" customWidth="1"/>
    <col min="14080" max="14080" width="17.42578125" style="93" customWidth="1"/>
    <col min="14081" max="14081" width="15.140625" style="93" customWidth="1"/>
    <col min="14082" max="14082" width="19.140625" style="93" customWidth="1"/>
    <col min="14083" max="14083" width="17.5703125" style="93" customWidth="1"/>
    <col min="14084" max="14084" width="15.7109375" style="93" customWidth="1"/>
    <col min="14085" max="14085" width="17.140625" style="93" customWidth="1"/>
    <col min="14086" max="14086" width="9.140625" style="93"/>
    <col min="14087" max="14087" width="9.42578125" style="93" bestFit="1" customWidth="1"/>
    <col min="14088" max="14332" width="9.140625" style="93"/>
    <col min="14333" max="14333" width="13.140625" style="93" customWidth="1"/>
    <col min="14334" max="14334" width="16.140625" style="93" customWidth="1"/>
    <col min="14335" max="14335" width="26.85546875" style="93" customWidth="1"/>
    <col min="14336" max="14336" width="17.42578125" style="93" customWidth="1"/>
    <col min="14337" max="14337" width="15.140625" style="93" customWidth="1"/>
    <col min="14338" max="14338" width="19.140625" style="93" customWidth="1"/>
    <col min="14339" max="14339" width="17.5703125" style="93" customWidth="1"/>
    <col min="14340" max="14340" width="15.7109375" style="93" customWidth="1"/>
    <col min="14341" max="14341" width="17.140625" style="93" customWidth="1"/>
    <col min="14342" max="14342" width="9.140625" style="93"/>
    <col min="14343" max="14343" width="9.42578125" style="93" bestFit="1" customWidth="1"/>
    <col min="14344" max="14588" width="9.140625" style="93"/>
    <col min="14589" max="14589" width="13.140625" style="93" customWidth="1"/>
    <col min="14590" max="14590" width="16.140625" style="93" customWidth="1"/>
    <col min="14591" max="14591" width="26.85546875" style="93" customWidth="1"/>
    <col min="14592" max="14592" width="17.42578125" style="93" customWidth="1"/>
    <col min="14593" max="14593" width="15.140625" style="93" customWidth="1"/>
    <col min="14594" max="14594" width="19.140625" style="93" customWidth="1"/>
    <col min="14595" max="14595" width="17.5703125" style="93" customWidth="1"/>
    <col min="14596" max="14596" width="15.7109375" style="93" customWidth="1"/>
    <col min="14597" max="14597" width="17.140625" style="93" customWidth="1"/>
    <col min="14598" max="14598" width="9.140625" style="93"/>
    <col min="14599" max="14599" width="9.42578125" style="93" bestFit="1" customWidth="1"/>
    <col min="14600" max="14844" width="9.140625" style="93"/>
    <col min="14845" max="14845" width="13.140625" style="93" customWidth="1"/>
    <col min="14846" max="14846" width="16.140625" style="93" customWidth="1"/>
    <col min="14847" max="14847" width="26.85546875" style="93" customWidth="1"/>
    <col min="14848" max="14848" width="17.42578125" style="93" customWidth="1"/>
    <col min="14849" max="14849" width="15.140625" style="93" customWidth="1"/>
    <col min="14850" max="14850" width="19.140625" style="93" customWidth="1"/>
    <col min="14851" max="14851" width="17.5703125" style="93" customWidth="1"/>
    <col min="14852" max="14852" width="15.7109375" style="93" customWidth="1"/>
    <col min="14853" max="14853" width="17.140625" style="93" customWidth="1"/>
    <col min="14854" max="14854" width="9.140625" style="93"/>
    <col min="14855" max="14855" width="9.42578125" style="93" bestFit="1" customWidth="1"/>
    <col min="14856" max="15100" width="9.140625" style="93"/>
    <col min="15101" max="15101" width="13.140625" style="93" customWidth="1"/>
    <col min="15102" max="15102" width="16.140625" style="93" customWidth="1"/>
    <col min="15103" max="15103" width="26.85546875" style="93" customWidth="1"/>
    <col min="15104" max="15104" width="17.42578125" style="93" customWidth="1"/>
    <col min="15105" max="15105" width="15.140625" style="93" customWidth="1"/>
    <col min="15106" max="15106" width="19.140625" style="93" customWidth="1"/>
    <col min="15107" max="15107" width="17.5703125" style="93" customWidth="1"/>
    <col min="15108" max="15108" width="15.7109375" style="93" customWidth="1"/>
    <col min="15109" max="15109" width="17.140625" style="93" customWidth="1"/>
    <col min="15110" max="15110" width="9.140625" style="93"/>
    <col min="15111" max="15111" width="9.42578125" style="93" bestFit="1" customWidth="1"/>
    <col min="15112" max="15356" width="9.140625" style="93"/>
    <col min="15357" max="15357" width="13.140625" style="93" customWidth="1"/>
    <col min="15358" max="15358" width="16.140625" style="93" customWidth="1"/>
    <col min="15359" max="15359" width="26.85546875" style="93" customWidth="1"/>
    <col min="15360" max="15360" width="17.42578125" style="93" customWidth="1"/>
    <col min="15361" max="15361" width="15.140625" style="93" customWidth="1"/>
    <col min="15362" max="15362" width="19.140625" style="93" customWidth="1"/>
    <col min="15363" max="15363" width="17.5703125" style="93" customWidth="1"/>
    <col min="15364" max="15364" width="15.7109375" style="93" customWidth="1"/>
    <col min="15365" max="15365" width="17.140625" style="93" customWidth="1"/>
    <col min="15366" max="15366" width="9.140625" style="93"/>
    <col min="15367" max="15367" width="9.42578125" style="93" bestFit="1" customWidth="1"/>
    <col min="15368" max="15612" width="9.140625" style="93"/>
    <col min="15613" max="15613" width="13.140625" style="93" customWidth="1"/>
    <col min="15614" max="15614" width="16.140625" style="93" customWidth="1"/>
    <col min="15615" max="15615" width="26.85546875" style="93" customWidth="1"/>
    <col min="15616" max="15616" width="17.42578125" style="93" customWidth="1"/>
    <col min="15617" max="15617" width="15.140625" style="93" customWidth="1"/>
    <col min="15618" max="15618" width="19.140625" style="93" customWidth="1"/>
    <col min="15619" max="15619" width="17.5703125" style="93" customWidth="1"/>
    <col min="15620" max="15620" width="15.7109375" style="93" customWidth="1"/>
    <col min="15621" max="15621" width="17.140625" style="93" customWidth="1"/>
    <col min="15622" max="15622" width="9.140625" style="93"/>
    <col min="15623" max="15623" width="9.42578125" style="93" bestFit="1" customWidth="1"/>
    <col min="15624" max="15868" width="9.140625" style="93"/>
    <col min="15869" max="15869" width="13.140625" style="93" customWidth="1"/>
    <col min="15870" max="15870" width="16.140625" style="93" customWidth="1"/>
    <col min="15871" max="15871" width="26.85546875" style="93" customWidth="1"/>
    <col min="15872" max="15872" width="17.42578125" style="93" customWidth="1"/>
    <col min="15873" max="15873" width="15.140625" style="93" customWidth="1"/>
    <col min="15874" max="15874" width="19.140625" style="93" customWidth="1"/>
    <col min="15875" max="15875" width="17.5703125" style="93" customWidth="1"/>
    <col min="15876" max="15876" width="15.7109375" style="93" customWidth="1"/>
    <col min="15877" max="15877" width="17.140625" style="93" customWidth="1"/>
    <col min="15878" max="15878" width="9.140625" style="93"/>
    <col min="15879" max="15879" width="9.42578125" style="93" bestFit="1" customWidth="1"/>
    <col min="15880" max="16124" width="9.140625" style="93"/>
    <col min="16125" max="16125" width="13.140625" style="93" customWidth="1"/>
    <col min="16126" max="16126" width="16.140625" style="93" customWidth="1"/>
    <col min="16127" max="16127" width="26.85546875" style="93" customWidth="1"/>
    <col min="16128" max="16128" width="17.42578125" style="93" customWidth="1"/>
    <col min="16129" max="16129" width="15.140625" style="93" customWidth="1"/>
    <col min="16130" max="16130" width="19.140625" style="93" customWidth="1"/>
    <col min="16131" max="16131" width="17.5703125" style="93" customWidth="1"/>
    <col min="16132" max="16132" width="15.7109375" style="93" customWidth="1"/>
    <col min="16133" max="16133" width="17.140625" style="93" customWidth="1"/>
    <col min="16134" max="16134" width="9.140625" style="93"/>
    <col min="16135" max="16135" width="9.42578125" style="93" bestFit="1" customWidth="1"/>
    <col min="16136" max="16384" width="9.140625" style="93"/>
  </cols>
  <sheetData>
    <row r="1" spans="1:5">
      <c r="C1" s="199" t="s">
        <v>141</v>
      </c>
      <c r="D1" s="199"/>
      <c r="E1" s="199"/>
    </row>
    <row r="2" spans="1:5">
      <c r="A2" s="313" t="s">
        <v>169</v>
      </c>
      <c r="B2" s="313"/>
      <c r="C2" s="313"/>
      <c r="D2" s="313"/>
      <c r="E2" s="313"/>
    </row>
    <row r="3" spans="1:5">
      <c r="A3" s="66"/>
      <c r="B3" s="66"/>
      <c r="C3" s="66"/>
      <c r="D3" s="66"/>
      <c r="E3" s="66"/>
    </row>
    <row r="4" spans="1:5" ht="49.5" customHeight="1">
      <c r="A4" s="314" t="s">
        <v>142</v>
      </c>
      <c r="B4" s="314"/>
      <c r="C4" s="314"/>
      <c r="D4" s="314"/>
      <c r="E4" s="314"/>
    </row>
    <row r="6" spans="1:5" ht="25.5" customHeight="1"/>
    <row r="7" spans="1:5" s="94" customFormat="1" ht="49.5" customHeight="1">
      <c r="A7" s="315" t="s">
        <v>18</v>
      </c>
      <c r="B7" s="315"/>
      <c r="C7" s="315"/>
      <c r="D7" s="315"/>
      <c r="E7" s="315"/>
    </row>
    <row r="9" spans="1:5" s="94" customFormat="1">
      <c r="A9" s="315" t="s">
        <v>51</v>
      </c>
      <c r="B9" s="315"/>
      <c r="C9" s="315"/>
      <c r="D9" s="315"/>
      <c r="E9" s="315"/>
    </row>
    <row r="10" spans="1:5" s="94" customFormat="1">
      <c r="A10" s="53"/>
      <c r="B10" s="53"/>
      <c r="C10" s="53"/>
      <c r="D10" s="53"/>
      <c r="E10" s="53"/>
    </row>
    <row r="11" spans="1:5" s="94" customFormat="1" ht="68.25" customHeight="1">
      <c r="A11" s="316" t="s">
        <v>20</v>
      </c>
      <c r="B11" s="316"/>
      <c r="C11" s="316"/>
      <c r="D11" s="247" t="s">
        <v>48</v>
      </c>
      <c r="E11" s="248"/>
    </row>
    <row r="12" spans="1:5" s="94" customFormat="1" ht="30" customHeight="1">
      <c r="A12" s="316"/>
      <c r="B12" s="316"/>
      <c r="C12" s="316"/>
      <c r="D12" s="166" t="s">
        <v>21</v>
      </c>
      <c r="E12" s="166" t="s">
        <v>143</v>
      </c>
    </row>
    <row r="13" spans="1:5" s="94" customFormat="1" ht="17.25" thickBot="1">
      <c r="A13" s="316"/>
      <c r="B13" s="316"/>
      <c r="C13" s="316"/>
      <c r="D13" s="67" t="s">
        <v>5</v>
      </c>
      <c r="E13" s="68" t="s">
        <v>5</v>
      </c>
    </row>
    <row r="14" spans="1:5" s="94" customFormat="1">
      <c r="A14" s="298" t="s">
        <v>23</v>
      </c>
      <c r="B14" s="299"/>
      <c r="C14" s="302" t="s">
        <v>9</v>
      </c>
      <c r="D14" s="303"/>
      <c r="E14" s="304"/>
    </row>
    <row r="15" spans="1:5" s="94" customFormat="1" ht="52.5" customHeight="1">
      <c r="A15" s="300"/>
      <c r="B15" s="301"/>
      <c r="C15" s="269" t="s">
        <v>118</v>
      </c>
      <c r="D15" s="270"/>
      <c r="E15" s="271"/>
    </row>
    <row r="16" spans="1:5" s="94" customFormat="1">
      <c r="A16" s="305" t="s">
        <v>52</v>
      </c>
      <c r="B16" s="306" t="s">
        <v>37</v>
      </c>
      <c r="C16" s="307" t="s">
        <v>27</v>
      </c>
      <c r="D16" s="308"/>
      <c r="E16" s="309"/>
    </row>
    <row r="17" spans="1:5" s="94" customFormat="1" ht="47.25" customHeight="1" thickBot="1">
      <c r="A17" s="305"/>
      <c r="B17" s="306"/>
      <c r="C17" s="310" t="s">
        <v>104</v>
      </c>
      <c r="D17" s="311"/>
      <c r="E17" s="312"/>
    </row>
    <row r="18" spans="1:5" s="94" customFormat="1" ht="33.75" thickBot="1">
      <c r="A18" s="289" t="s">
        <v>38</v>
      </c>
      <c r="B18" s="290"/>
      <c r="C18" s="83" t="s">
        <v>39</v>
      </c>
      <c r="D18" s="107">
        <v>1</v>
      </c>
      <c r="E18" s="84"/>
    </row>
    <row r="19" spans="1:5" s="94" customFormat="1" ht="31.5" customHeight="1" thickBot="1">
      <c r="A19" s="289" t="s">
        <v>40</v>
      </c>
      <c r="B19" s="290"/>
      <c r="C19" s="83"/>
      <c r="D19" s="85" t="s">
        <v>29</v>
      </c>
      <c r="E19" s="72">
        <f>Ararat!C12</f>
        <v>14475</v>
      </c>
    </row>
    <row r="20" spans="1:5" s="94" customFormat="1" ht="34.5" customHeight="1" thickBot="1">
      <c r="A20" s="289" t="s">
        <v>41</v>
      </c>
      <c r="B20" s="291"/>
      <c r="C20" s="290"/>
      <c r="D20" s="85"/>
      <c r="E20" s="84"/>
    </row>
    <row r="21" spans="1:5" s="94" customFormat="1">
      <c r="A21" s="292" t="s">
        <v>42</v>
      </c>
      <c r="B21" s="293"/>
      <c r="C21" s="293"/>
      <c r="D21" s="293"/>
      <c r="E21" s="294"/>
    </row>
    <row r="22" spans="1:5" s="94" customFormat="1" ht="30" customHeight="1" thickBot="1">
      <c r="A22" s="295" t="s">
        <v>105</v>
      </c>
      <c r="B22" s="296"/>
      <c r="C22" s="296"/>
      <c r="D22" s="296"/>
      <c r="E22" s="297"/>
    </row>
    <row r="23" spans="1:5" s="94" customFormat="1">
      <c r="A23" s="275" t="s">
        <v>34</v>
      </c>
      <c r="B23" s="276"/>
      <c r="C23" s="276"/>
      <c r="D23" s="276"/>
      <c r="E23" s="277"/>
    </row>
    <row r="24" spans="1:5" s="94" customFormat="1" ht="38.25" customHeight="1" thickBot="1">
      <c r="A24" s="272" t="s">
        <v>43</v>
      </c>
      <c r="B24" s="273"/>
      <c r="C24" s="273"/>
      <c r="D24" s="273"/>
      <c r="E24" s="274"/>
    </row>
    <row r="25" spans="1:5" s="94" customFormat="1">
      <c r="A25" s="275" t="s">
        <v>35</v>
      </c>
      <c r="B25" s="276"/>
      <c r="C25" s="276"/>
      <c r="D25" s="276"/>
      <c r="E25" s="277"/>
    </row>
    <row r="26" spans="1:5" s="94" customFormat="1" ht="73.5" customHeight="1" thickBot="1">
      <c r="A26" s="272" t="s">
        <v>44</v>
      </c>
      <c r="B26" s="273"/>
      <c r="C26" s="273"/>
      <c r="D26" s="273"/>
      <c r="E26" s="274"/>
    </row>
    <row r="28" spans="1:5">
      <c r="A28" s="278" t="s">
        <v>19</v>
      </c>
      <c r="B28" s="278"/>
      <c r="C28" s="278"/>
      <c r="D28" s="278"/>
      <c r="E28" s="278"/>
    </row>
    <row r="29" spans="1:5" ht="17.25" thickBot="1">
      <c r="A29" s="54"/>
      <c r="B29" s="54"/>
      <c r="C29" s="54"/>
      <c r="D29" s="54"/>
      <c r="E29" s="54"/>
    </row>
    <row r="30" spans="1:5" ht="54" customHeight="1">
      <c r="A30" s="238" t="s">
        <v>20</v>
      </c>
      <c r="B30" s="239"/>
      <c r="C30" s="240"/>
      <c r="D30" s="247" t="s">
        <v>48</v>
      </c>
      <c r="E30" s="248"/>
    </row>
    <row r="31" spans="1:5" ht="40.5" customHeight="1">
      <c r="A31" s="241"/>
      <c r="B31" s="242"/>
      <c r="C31" s="243"/>
      <c r="D31" s="166" t="s">
        <v>21</v>
      </c>
      <c r="E31" s="166" t="s">
        <v>143</v>
      </c>
    </row>
    <row r="32" spans="1:5" ht="17.25" thickBot="1">
      <c r="A32" s="244"/>
      <c r="B32" s="245"/>
      <c r="C32" s="246"/>
      <c r="D32" s="67" t="s">
        <v>5</v>
      </c>
      <c r="E32" s="68" t="s">
        <v>5</v>
      </c>
    </row>
    <row r="33" spans="1:5">
      <c r="A33" s="262" t="s">
        <v>23</v>
      </c>
      <c r="B33" s="263"/>
      <c r="C33" s="266" t="s">
        <v>9</v>
      </c>
      <c r="D33" s="267"/>
      <c r="E33" s="268"/>
    </row>
    <row r="34" spans="1:5">
      <c r="A34" s="264"/>
      <c r="B34" s="265"/>
      <c r="C34" s="269" t="s">
        <v>85</v>
      </c>
      <c r="D34" s="270"/>
      <c r="E34" s="271"/>
    </row>
    <row r="35" spans="1:5">
      <c r="A35" s="279" t="s">
        <v>86</v>
      </c>
      <c r="B35" s="280" t="s">
        <v>87</v>
      </c>
      <c r="C35" s="281" t="s">
        <v>27</v>
      </c>
      <c r="D35" s="282"/>
      <c r="E35" s="283"/>
    </row>
    <row r="36" spans="1:5" ht="43.5" customHeight="1">
      <c r="A36" s="279"/>
      <c r="B36" s="280"/>
      <c r="C36" s="284" t="s">
        <v>106</v>
      </c>
      <c r="D36" s="285"/>
      <c r="E36" s="286"/>
    </row>
    <row r="37" spans="1:5" ht="39" customHeight="1" thickBot="1">
      <c r="A37" s="287" t="s">
        <v>28</v>
      </c>
      <c r="B37" s="288"/>
      <c r="C37" s="70"/>
      <c r="D37" s="71" t="s">
        <v>29</v>
      </c>
      <c r="E37" s="72">
        <f>Ararat!C11+Ararat!C15</f>
        <v>-15700</v>
      </c>
    </row>
    <row r="38" spans="1:5" ht="34.5" customHeight="1">
      <c r="A38" s="259" t="s">
        <v>71</v>
      </c>
      <c r="B38" s="260"/>
      <c r="C38" s="260"/>
      <c r="D38" s="260"/>
      <c r="E38" s="261"/>
    </row>
    <row r="39" spans="1:5" ht="28.5" customHeight="1" thickBot="1">
      <c r="A39" s="256" t="s">
        <v>144</v>
      </c>
      <c r="B39" s="257"/>
      <c r="C39" s="257"/>
      <c r="D39" s="257"/>
      <c r="E39" s="258"/>
    </row>
    <row r="40" spans="1:5" ht="17.25" thickBot="1"/>
    <row r="41" spans="1:5">
      <c r="A41" s="249" t="s">
        <v>107</v>
      </c>
      <c r="B41" s="250"/>
      <c r="C41" s="250"/>
      <c r="D41" s="250"/>
      <c r="E41" s="251"/>
    </row>
    <row r="42" spans="1:5" ht="17.25" thickBot="1">
      <c r="A42" s="252" t="s">
        <v>108</v>
      </c>
      <c r="B42" s="253"/>
      <c r="C42" s="253"/>
      <c r="D42" s="254"/>
      <c r="E42" s="255"/>
    </row>
    <row r="43" spans="1:5" ht="47.25" customHeight="1">
      <c r="A43" s="238" t="s">
        <v>20</v>
      </c>
      <c r="B43" s="239"/>
      <c r="C43" s="240"/>
      <c r="D43" s="247" t="s">
        <v>48</v>
      </c>
      <c r="E43" s="248"/>
    </row>
    <row r="44" spans="1:5" ht="35.25" customHeight="1">
      <c r="A44" s="241"/>
      <c r="B44" s="242"/>
      <c r="C44" s="243"/>
      <c r="D44" s="166" t="s">
        <v>21</v>
      </c>
      <c r="E44" s="166" t="s">
        <v>143</v>
      </c>
    </row>
    <row r="45" spans="1:5" ht="17.25" thickBot="1">
      <c r="A45" s="244"/>
      <c r="B45" s="245"/>
      <c r="C45" s="246"/>
      <c r="D45" s="67" t="s">
        <v>5</v>
      </c>
      <c r="E45" s="68" t="s">
        <v>5</v>
      </c>
    </row>
    <row r="46" spans="1:5">
      <c r="A46" s="219" t="s">
        <v>23</v>
      </c>
      <c r="B46" s="220"/>
      <c r="C46" s="223" t="s">
        <v>9</v>
      </c>
      <c r="D46" s="224"/>
      <c r="E46" s="225"/>
    </row>
    <row r="47" spans="1:5">
      <c r="A47" s="221"/>
      <c r="B47" s="222"/>
      <c r="C47" s="226" t="s">
        <v>98</v>
      </c>
      <c r="D47" s="227"/>
      <c r="E47" s="228"/>
    </row>
    <row r="48" spans="1:5">
      <c r="A48" s="229" t="s">
        <v>102</v>
      </c>
      <c r="B48" s="230" t="s">
        <v>74</v>
      </c>
      <c r="C48" s="232" t="s">
        <v>27</v>
      </c>
      <c r="D48" s="233"/>
      <c r="E48" s="234"/>
    </row>
    <row r="49" spans="1:5" ht="57.75" customHeight="1" thickBot="1">
      <c r="A49" s="229"/>
      <c r="B49" s="231"/>
      <c r="C49" s="235" t="s">
        <v>99</v>
      </c>
      <c r="D49" s="236"/>
      <c r="E49" s="237"/>
    </row>
    <row r="50" spans="1:5" ht="66">
      <c r="A50" s="211" t="s">
        <v>75</v>
      </c>
      <c r="B50" s="212"/>
      <c r="C50" s="75" t="s">
        <v>100</v>
      </c>
      <c r="D50" s="76"/>
      <c r="E50" s="77"/>
    </row>
    <row r="51" spans="1:5" ht="84.75" customHeight="1" thickBot="1">
      <c r="A51" s="213" t="s">
        <v>76</v>
      </c>
      <c r="B51" s="214"/>
      <c r="C51" s="78" t="s">
        <v>101</v>
      </c>
      <c r="D51" s="79"/>
      <c r="E51" s="80"/>
    </row>
    <row r="52" spans="1:5" ht="62.25" customHeight="1" thickBot="1">
      <c r="A52" s="215" t="s">
        <v>94</v>
      </c>
      <c r="B52" s="216"/>
      <c r="C52" s="216"/>
      <c r="D52" s="81"/>
      <c r="E52" s="86">
        <f>Ararat!C16</f>
        <v>1225</v>
      </c>
    </row>
    <row r="53" spans="1:5" ht="43.5" customHeight="1" thickBot="1">
      <c r="A53" s="217" t="s">
        <v>95</v>
      </c>
      <c r="B53" s="218"/>
      <c r="C53" s="86">
        <f>E52</f>
        <v>1225</v>
      </c>
      <c r="D53" s="81"/>
      <c r="E53" s="82"/>
    </row>
    <row r="54" spans="1:5" ht="100.5" customHeight="1" thickBot="1">
      <c r="A54" s="217" t="s">
        <v>96</v>
      </c>
      <c r="B54" s="218"/>
      <c r="C54" s="55"/>
      <c r="D54" s="81"/>
      <c r="E54" s="82"/>
    </row>
    <row r="55" spans="1:5">
      <c r="A55" s="208" t="s">
        <v>34</v>
      </c>
      <c r="B55" s="209"/>
      <c r="C55" s="209"/>
      <c r="D55" s="209"/>
      <c r="E55" s="210"/>
    </row>
    <row r="56" spans="1:5" ht="17.25" thickBot="1">
      <c r="A56" s="205" t="s">
        <v>111</v>
      </c>
      <c r="B56" s="206"/>
      <c r="C56" s="206"/>
      <c r="D56" s="206"/>
      <c r="E56" s="207"/>
    </row>
    <row r="57" spans="1:5">
      <c r="A57" s="208" t="s">
        <v>35</v>
      </c>
      <c r="B57" s="209"/>
      <c r="C57" s="209"/>
      <c r="D57" s="209"/>
      <c r="E57" s="210"/>
    </row>
    <row r="58" spans="1:5" ht="17.25" thickBot="1">
      <c r="A58" s="205" t="s">
        <v>80</v>
      </c>
      <c r="B58" s="206"/>
      <c r="C58" s="206"/>
      <c r="D58" s="206"/>
      <c r="E58" s="207"/>
    </row>
  </sheetData>
  <mergeCells count="56">
    <mergeCell ref="A2:E2"/>
    <mergeCell ref="A4:E4"/>
    <mergeCell ref="A7:E7"/>
    <mergeCell ref="A9:E9"/>
    <mergeCell ref="A11:C13"/>
    <mergeCell ref="D11:E11"/>
    <mergeCell ref="A18:B18"/>
    <mergeCell ref="A14:B15"/>
    <mergeCell ref="C14:E14"/>
    <mergeCell ref="C15:E15"/>
    <mergeCell ref="A16:A17"/>
    <mergeCell ref="B16:B17"/>
    <mergeCell ref="C16:E16"/>
    <mergeCell ref="C17:E17"/>
    <mergeCell ref="A19:B19"/>
    <mergeCell ref="A20:C20"/>
    <mergeCell ref="A21:E21"/>
    <mergeCell ref="A22:E22"/>
    <mergeCell ref="A23:E23"/>
    <mergeCell ref="A24:E24"/>
    <mergeCell ref="A25:E25"/>
    <mergeCell ref="A26:E26"/>
    <mergeCell ref="A28:E28"/>
    <mergeCell ref="A30:C32"/>
    <mergeCell ref="D30:E30"/>
    <mergeCell ref="A39:E39"/>
    <mergeCell ref="A38:E38"/>
    <mergeCell ref="A33:B34"/>
    <mergeCell ref="C33:E33"/>
    <mergeCell ref="C34:E34"/>
    <mergeCell ref="A35:A36"/>
    <mergeCell ref="B35:B36"/>
    <mergeCell ref="C35:E35"/>
    <mergeCell ref="C36:E36"/>
    <mergeCell ref="A37:B37"/>
    <mergeCell ref="C49:E49"/>
    <mergeCell ref="A43:C45"/>
    <mergeCell ref="D43:E43"/>
    <mergeCell ref="A41:E41"/>
    <mergeCell ref="A42:E42"/>
    <mergeCell ref="C1:E1"/>
    <mergeCell ref="A56:E56"/>
    <mergeCell ref="A57:E57"/>
    <mergeCell ref="A58:E58"/>
    <mergeCell ref="A50:B50"/>
    <mergeCell ref="A51:B51"/>
    <mergeCell ref="A52:C52"/>
    <mergeCell ref="A53:B53"/>
    <mergeCell ref="A54:B54"/>
    <mergeCell ref="A55:E55"/>
    <mergeCell ref="A46:B47"/>
    <mergeCell ref="C46:E46"/>
    <mergeCell ref="C47:E47"/>
    <mergeCell ref="A48:A49"/>
    <mergeCell ref="B48:B49"/>
    <mergeCell ref="C48:E48"/>
  </mergeCells>
  <pageMargins left="0.23622047244094491" right="0.23622047244094491" top="0.19685039370078741" bottom="0.19685039370078741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3"/>
  <sheetViews>
    <sheetView topLeftCell="A7" workbookViewId="0">
      <selection activeCell="B12" sqref="B12"/>
    </sheetView>
  </sheetViews>
  <sheetFormatPr defaultRowHeight="15"/>
  <cols>
    <col min="1" max="1" width="9.140625" style="1"/>
    <col min="2" max="2" width="64.140625" style="1" customWidth="1"/>
    <col min="3" max="3" width="27.42578125" style="1" customWidth="1"/>
    <col min="4" max="16384" width="9.140625" style="1"/>
  </cols>
  <sheetData>
    <row r="1" spans="1:3" ht="16.5">
      <c r="A1" s="199" t="s">
        <v>171</v>
      </c>
      <c r="B1" s="199"/>
      <c r="C1" s="199"/>
    </row>
    <row r="2" spans="1:3" ht="48" customHeight="1">
      <c r="A2" s="199" t="s">
        <v>54</v>
      </c>
      <c r="B2" s="199"/>
      <c r="C2" s="199"/>
    </row>
    <row r="3" spans="1:3" ht="16.5">
      <c r="A3" s="114"/>
      <c r="B3" s="115"/>
      <c r="C3" s="115"/>
    </row>
    <row r="4" spans="1:3" ht="67.5" customHeight="1">
      <c r="A4" s="200" t="s">
        <v>150</v>
      </c>
      <c r="B4" s="200"/>
      <c r="C4" s="200"/>
    </row>
    <row r="5" spans="1:3" ht="16.5">
      <c r="A5" s="201" t="s">
        <v>3</v>
      </c>
      <c r="B5" s="201"/>
      <c r="C5" s="201"/>
    </row>
    <row r="6" spans="1:3" ht="96" customHeight="1">
      <c r="A6" s="202" t="s">
        <v>1</v>
      </c>
      <c r="B6" s="204" t="s">
        <v>4</v>
      </c>
      <c r="C6" s="176" t="s">
        <v>48</v>
      </c>
    </row>
    <row r="7" spans="1:3" ht="43.5" customHeight="1">
      <c r="A7" s="203"/>
      <c r="B7" s="204"/>
      <c r="C7" s="116" t="s">
        <v>5</v>
      </c>
    </row>
    <row r="8" spans="1:3" ht="16.5">
      <c r="A8" s="117"/>
      <c r="B8" s="116" t="s">
        <v>0</v>
      </c>
      <c r="C8" s="120">
        <f>C10</f>
        <v>0</v>
      </c>
    </row>
    <row r="9" spans="1:3" ht="16.5">
      <c r="A9" s="117"/>
      <c r="B9" s="119" t="s">
        <v>6</v>
      </c>
      <c r="C9" s="117"/>
    </row>
    <row r="10" spans="1:3" ht="17.25">
      <c r="A10" s="182">
        <v>3</v>
      </c>
      <c r="B10" s="183" t="s">
        <v>65</v>
      </c>
      <c r="C10" s="120">
        <f>SUM(C12:C13)</f>
        <v>0</v>
      </c>
    </row>
    <row r="11" spans="1:3" ht="18">
      <c r="A11" s="184"/>
      <c r="B11" s="121" t="s">
        <v>7</v>
      </c>
      <c r="C11" s="118"/>
    </row>
    <row r="12" spans="1:3" s="127" customFormat="1" ht="72">
      <c r="A12" s="177">
        <v>3.1</v>
      </c>
      <c r="B12" s="177" t="s">
        <v>149</v>
      </c>
      <c r="C12" s="122">
        <v>-64000</v>
      </c>
    </row>
    <row r="13" spans="1:3" s="127" customFormat="1" ht="54">
      <c r="A13" s="177">
        <v>3.3</v>
      </c>
      <c r="B13" s="177" t="s">
        <v>151</v>
      </c>
      <c r="C13" s="122">
        <v>64000</v>
      </c>
    </row>
  </sheetData>
  <mergeCells count="6">
    <mergeCell ref="A1:C1"/>
    <mergeCell ref="A2:C2"/>
    <mergeCell ref="A4:C4"/>
    <mergeCell ref="A5:C5"/>
    <mergeCell ref="A6:A7"/>
    <mergeCell ref="B6:B7"/>
  </mergeCells>
  <pageMargins left="0.24" right="0.23" top="0.21" bottom="0.18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6"/>
  <sheetViews>
    <sheetView workbookViewId="0">
      <selection activeCell="A6" sqref="A6:E6"/>
    </sheetView>
  </sheetViews>
  <sheetFormatPr defaultRowHeight="16.5"/>
  <cols>
    <col min="1" max="1" width="11.42578125" style="23" customWidth="1"/>
    <col min="2" max="2" width="19.140625" style="23" customWidth="1"/>
    <col min="3" max="3" width="21.5703125" style="23" customWidth="1"/>
    <col min="4" max="4" width="30.140625" style="23" customWidth="1"/>
    <col min="5" max="5" width="26.140625" style="23" customWidth="1"/>
    <col min="6" max="6" width="9.140625" style="23"/>
    <col min="7" max="7" width="9.7109375" style="23" bestFit="1" customWidth="1"/>
    <col min="8" max="252" width="9.140625" style="23"/>
    <col min="253" max="253" width="11.42578125" style="23" customWidth="1"/>
    <col min="254" max="254" width="15.140625" style="23" customWidth="1"/>
    <col min="255" max="255" width="19.85546875" style="23" customWidth="1"/>
    <col min="256" max="257" width="16" style="23" customWidth="1"/>
    <col min="258" max="258" width="17" style="23" customWidth="1"/>
    <col min="259" max="259" width="15.28515625" style="23" customWidth="1"/>
    <col min="260" max="260" width="17" style="23" customWidth="1"/>
    <col min="261" max="261" width="15.42578125" style="23" customWidth="1"/>
    <col min="262" max="262" width="9.140625" style="23"/>
    <col min="263" max="263" width="10.28515625" style="23" bestFit="1" customWidth="1"/>
    <col min="264" max="508" width="9.140625" style="23"/>
    <col min="509" max="509" width="11.42578125" style="23" customWidth="1"/>
    <col min="510" max="510" width="15.140625" style="23" customWidth="1"/>
    <col min="511" max="511" width="19.85546875" style="23" customWidth="1"/>
    <col min="512" max="513" width="16" style="23" customWidth="1"/>
    <col min="514" max="514" width="17" style="23" customWidth="1"/>
    <col min="515" max="515" width="15.28515625" style="23" customWidth="1"/>
    <col min="516" max="516" width="17" style="23" customWidth="1"/>
    <col min="517" max="517" width="15.42578125" style="23" customWidth="1"/>
    <col min="518" max="518" width="9.140625" style="23"/>
    <col min="519" max="519" width="10.28515625" style="23" bestFit="1" customWidth="1"/>
    <col min="520" max="764" width="9.140625" style="23"/>
    <col min="765" max="765" width="11.42578125" style="23" customWidth="1"/>
    <col min="766" max="766" width="15.140625" style="23" customWidth="1"/>
    <col min="767" max="767" width="19.85546875" style="23" customWidth="1"/>
    <col min="768" max="769" width="16" style="23" customWidth="1"/>
    <col min="770" max="770" width="17" style="23" customWidth="1"/>
    <col min="771" max="771" width="15.28515625" style="23" customWidth="1"/>
    <col min="772" max="772" width="17" style="23" customWidth="1"/>
    <col min="773" max="773" width="15.42578125" style="23" customWidth="1"/>
    <col min="774" max="774" width="9.140625" style="23"/>
    <col min="775" max="775" width="10.28515625" style="23" bestFit="1" customWidth="1"/>
    <col min="776" max="1020" width="9.140625" style="23"/>
    <col min="1021" max="1021" width="11.42578125" style="23" customWidth="1"/>
    <col min="1022" max="1022" width="15.140625" style="23" customWidth="1"/>
    <col min="1023" max="1023" width="19.85546875" style="23" customWidth="1"/>
    <col min="1024" max="1025" width="16" style="23" customWidth="1"/>
    <col min="1026" max="1026" width="17" style="23" customWidth="1"/>
    <col min="1027" max="1027" width="15.28515625" style="23" customWidth="1"/>
    <col min="1028" max="1028" width="17" style="23" customWidth="1"/>
    <col min="1029" max="1029" width="15.42578125" style="23" customWidth="1"/>
    <col min="1030" max="1030" width="9.140625" style="23"/>
    <col min="1031" max="1031" width="10.28515625" style="23" bestFit="1" customWidth="1"/>
    <col min="1032" max="1276" width="9.140625" style="23"/>
    <col min="1277" max="1277" width="11.42578125" style="23" customWidth="1"/>
    <col min="1278" max="1278" width="15.140625" style="23" customWidth="1"/>
    <col min="1279" max="1279" width="19.85546875" style="23" customWidth="1"/>
    <col min="1280" max="1281" width="16" style="23" customWidth="1"/>
    <col min="1282" max="1282" width="17" style="23" customWidth="1"/>
    <col min="1283" max="1283" width="15.28515625" style="23" customWidth="1"/>
    <col min="1284" max="1284" width="17" style="23" customWidth="1"/>
    <col min="1285" max="1285" width="15.42578125" style="23" customWidth="1"/>
    <col min="1286" max="1286" width="9.140625" style="23"/>
    <col min="1287" max="1287" width="10.28515625" style="23" bestFit="1" customWidth="1"/>
    <col min="1288" max="1532" width="9.140625" style="23"/>
    <col min="1533" max="1533" width="11.42578125" style="23" customWidth="1"/>
    <col min="1534" max="1534" width="15.140625" style="23" customWidth="1"/>
    <col min="1535" max="1535" width="19.85546875" style="23" customWidth="1"/>
    <col min="1536" max="1537" width="16" style="23" customWidth="1"/>
    <col min="1538" max="1538" width="17" style="23" customWidth="1"/>
    <col min="1539" max="1539" width="15.28515625" style="23" customWidth="1"/>
    <col min="1540" max="1540" width="17" style="23" customWidth="1"/>
    <col min="1541" max="1541" width="15.42578125" style="23" customWidth="1"/>
    <col min="1542" max="1542" width="9.140625" style="23"/>
    <col min="1543" max="1543" width="10.28515625" style="23" bestFit="1" customWidth="1"/>
    <col min="1544" max="1788" width="9.140625" style="23"/>
    <col min="1789" max="1789" width="11.42578125" style="23" customWidth="1"/>
    <col min="1790" max="1790" width="15.140625" style="23" customWidth="1"/>
    <col min="1791" max="1791" width="19.85546875" style="23" customWidth="1"/>
    <col min="1792" max="1793" width="16" style="23" customWidth="1"/>
    <col min="1794" max="1794" width="17" style="23" customWidth="1"/>
    <col min="1795" max="1795" width="15.28515625" style="23" customWidth="1"/>
    <col min="1796" max="1796" width="17" style="23" customWidth="1"/>
    <col min="1797" max="1797" width="15.42578125" style="23" customWidth="1"/>
    <col min="1798" max="1798" width="9.140625" style="23"/>
    <col min="1799" max="1799" width="10.28515625" style="23" bestFit="1" customWidth="1"/>
    <col min="1800" max="2044" width="9.140625" style="23"/>
    <col min="2045" max="2045" width="11.42578125" style="23" customWidth="1"/>
    <col min="2046" max="2046" width="15.140625" style="23" customWidth="1"/>
    <col min="2047" max="2047" width="19.85546875" style="23" customWidth="1"/>
    <col min="2048" max="2049" width="16" style="23" customWidth="1"/>
    <col min="2050" max="2050" width="17" style="23" customWidth="1"/>
    <col min="2051" max="2051" width="15.28515625" style="23" customWidth="1"/>
    <col min="2052" max="2052" width="17" style="23" customWidth="1"/>
    <col min="2053" max="2053" width="15.42578125" style="23" customWidth="1"/>
    <col min="2054" max="2054" width="9.140625" style="23"/>
    <col min="2055" max="2055" width="10.28515625" style="23" bestFit="1" customWidth="1"/>
    <col min="2056" max="2300" width="9.140625" style="23"/>
    <col min="2301" max="2301" width="11.42578125" style="23" customWidth="1"/>
    <col min="2302" max="2302" width="15.140625" style="23" customWidth="1"/>
    <col min="2303" max="2303" width="19.85546875" style="23" customWidth="1"/>
    <col min="2304" max="2305" width="16" style="23" customWidth="1"/>
    <col min="2306" max="2306" width="17" style="23" customWidth="1"/>
    <col min="2307" max="2307" width="15.28515625" style="23" customWidth="1"/>
    <col min="2308" max="2308" width="17" style="23" customWidth="1"/>
    <col min="2309" max="2309" width="15.42578125" style="23" customWidth="1"/>
    <col min="2310" max="2310" width="9.140625" style="23"/>
    <col min="2311" max="2311" width="10.28515625" style="23" bestFit="1" customWidth="1"/>
    <col min="2312" max="2556" width="9.140625" style="23"/>
    <col min="2557" max="2557" width="11.42578125" style="23" customWidth="1"/>
    <col min="2558" max="2558" width="15.140625" style="23" customWidth="1"/>
    <col min="2559" max="2559" width="19.85546875" style="23" customWidth="1"/>
    <col min="2560" max="2561" width="16" style="23" customWidth="1"/>
    <col min="2562" max="2562" width="17" style="23" customWidth="1"/>
    <col min="2563" max="2563" width="15.28515625" style="23" customWidth="1"/>
    <col min="2564" max="2564" width="17" style="23" customWidth="1"/>
    <col min="2565" max="2565" width="15.42578125" style="23" customWidth="1"/>
    <col min="2566" max="2566" width="9.140625" style="23"/>
    <col min="2567" max="2567" width="10.28515625" style="23" bestFit="1" customWidth="1"/>
    <col min="2568" max="2812" width="9.140625" style="23"/>
    <col min="2813" max="2813" width="11.42578125" style="23" customWidth="1"/>
    <col min="2814" max="2814" width="15.140625" style="23" customWidth="1"/>
    <col min="2815" max="2815" width="19.85546875" style="23" customWidth="1"/>
    <col min="2816" max="2817" width="16" style="23" customWidth="1"/>
    <col min="2818" max="2818" width="17" style="23" customWidth="1"/>
    <col min="2819" max="2819" width="15.28515625" style="23" customWidth="1"/>
    <col min="2820" max="2820" width="17" style="23" customWidth="1"/>
    <col min="2821" max="2821" width="15.42578125" style="23" customWidth="1"/>
    <col min="2822" max="2822" width="9.140625" style="23"/>
    <col min="2823" max="2823" width="10.28515625" style="23" bestFit="1" customWidth="1"/>
    <col min="2824" max="3068" width="9.140625" style="23"/>
    <col min="3069" max="3069" width="11.42578125" style="23" customWidth="1"/>
    <col min="3070" max="3070" width="15.140625" style="23" customWidth="1"/>
    <col min="3071" max="3071" width="19.85546875" style="23" customWidth="1"/>
    <col min="3072" max="3073" width="16" style="23" customWidth="1"/>
    <col min="3074" max="3074" width="17" style="23" customWidth="1"/>
    <col min="3075" max="3075" width="15.28515625" style="23" customWidth="1"/>
    <col min="3076" max="3076" width="17" style="23" customWidth="1"/>
    <col min="3077" max="3077" width="15.42578125" style="23" customWidth="1"/>
    <col min="3078" max="3078" width="9.140625" style="23"/>
    <col min="3079" max="3079" width="10.28515625" style="23" bestFit="1" customWidth="1"/>
    <col min="3080" max="3324" width="9.140625" style="23"/>
    <col min="3325" max="3325" width="11.42578125" style="23" customWidth="1"/>
    <col min="3326" max="3326" width="15.140625" style="23" customWidth="1"/>
    <col min="3327" max="3327" width="19.85546875" style="23" customWidth="1"/>
    <col min="3328" max="3329" width="16" style="23" customWidth="1"/>
    <col min="3330" max="3330" width="17" style="23" customWidth="1"/>
    <col min="3331" max="3331" width="15.28515625" style="23" customWidth="1"/>
    <col min="3332" max="3332" width="17" style="23" customWidth="1"/>
    <col min="3333" max="3333" width="15.42578125" style="23" customWidth="1"/>
    <col min="3334" max="3334" width="9.140625" style="23"/>
    <col min="3335" max="3335" width="10.28515625" style="23" bestFit="1" customWidth="1"/>
    <col min="3336" max="3580" width="9.140625" style="23"/>
    <col min="3581" max="3581" width="11.42578125" style="23" customWidth="1"/>
    <col min="3582" max="3582" width="15.140625" style="23" customWidth="1"/>
    <col min="3583" max="3583" width="19.85546875" style="23" customWidth="1"/>
    <col min="3584" max="3585" width="16" style="23" customWidth="1"/>
    <col min="3586" max="3586" width="17" style="23" customWidth="1"/>
    <col min="3587" max="3587" width="15.28515625" style="23" customWidth="1"/>
    <col min="3588" max="3588" width="17" style="23" customWidth="1"/>
    <col min="3589" max="3589" width="15.42578125" style="23" customWidth="1"/>
    <col min="3590" max="3590" width="9.140625" style="23"/>
    <col min="3591" max="3591" width="10.28515625" style="23" bestFit="1" customWidth="1"/>
    <col min="3592" max="3836" width="9.140625" style="23"/>
    <col min="3837" max="3837" width="11.42578125" style="23" customWidth="1"/>
    <col min="3838" max="3838" width="15.140625" style="23" customWidth="1"/>
    <col min="3839" max="3839" width="19.85546875" style="23" customWidth="1"/>
    <col min="3840" max="3841" width="16" style="23" customWidth="1"/>
    <col min="3842" max="3842" width="17" style="23" customWidth="1"/>
    <col min="3843" max="3843" width="15.28515625" style="23" customWidth="1"/>
    <col min="3844" max="3844" width="17" style="23" customWidth="1"/>
    <col min="3845" max="3845" width="15.42578125" style="23" customWidth="1"/>
    <col min="3846" max="3846" width="9.140625" style="23"/>
    <col min="3847" max="3847" width="10.28515625" style="23" bestFit="1" customWidth="1"/>
    <col min="3848" max="4092" width="9.140625" style="23"/>
    <col min="4093" max="4093" width="11.42578125" style="23" customWidth="1"/>
    <col min="4094" max="4094" width="15.140625" style="23" customWidth="1"/>
    <col min="4095" max="4095" width="19.85546875" style="23" customWidth="1"/>
    <col min="4096" max="4097" width="16" style="23" customWidth="1"/>
    <col min="4098" max="4098" width="17" style="23" customWidth="1"/>
    <col min="4099" max="4099" width="15.28515625" style="23" customWidth="1"/>
    <col min="4100" max="4100" width="17" style="23" customWidth="1"/>
    <col min="4101" max="4101" width="15.42578125" style="23" customWidth="1"/>
    <col min="4102" max="4102" width="9.140625" style="23"/>
    <col min="4103" max="4103" width="10.28515625" style="23" bestFit="1" customWidth="1"/>
    <col min="4104" max="4348" width="9.140625" style="23"/>
    <col min="4349" max="4349" width="11.42578125" style="23" customWidth="1"/>
    <col min="4350" max="4350" width="15.140625" style="23" customWidth="1"/>
    <col min="4351" max="4351" width="19.85546875" style="23" customWidth="1"/>
    <col min="4352" max="4353" width="16" style="23" customWidth="1"/>
    <col min="4354" max="4354" width="17" style="23" customWidth="1"/>
    <col min="4355" max="4355" width="15.28515625" style="23" customWidth="1"/>
    <col min="4356" max="4356" width="17" style="23" customWidth="1"/>
    <col min="4357" max="4357" width="15.42578125" style="23" customWidth="1"/>
    <col min="4358" max="4358" width="9.140625" style="23"/>
    <col min="4359" max="4359" width="10.28515625" style="23" bestFit="1" customWidth="1"/>
    <col min="4360" max="4604" width="9.140625" style="23"/>
    <col min="4605" max="4605" width="11.42578125" style="23" customWidth="1"/>
    <col min="4606" max="4606" width="15.140625" style="23" customWidth="1"/>
    <col min="4607" max="4607" width="19.85546875" style="23" customWidth="1"/>
    <col min="4608" max="4609" width="16" style="23" customWidth="1"/>
    <col min="4610" max="4610" width="17" style="23" customWidth="1"/>
    <col min="4611" max="4611" width="15.28515625" style="23" customWidth="1"/>
    <col min="4612" max="4612" width="17" style="23" customWidth="1"/>
    <col min="4613" max="4613" width="15.42578125" style="23" customWidth="1"/>
    <col min="4614" max="4614" width="9.140625" style="23"/>
    <col min="4615" max="4615" width="10.28515625" style="23" bestFit="1" customWidth="1"/>
    <col min="4616" max="4860" width="9.140625" style="23"/>
    <col min="4861" max="4861" width="11.42578125" style="23" customWidth="1"/>
    <col min="4862" max="4862" width="15.140625" style="23" customWidth="1"/>
    <col min="4863" max="4863" width="19.85546875" style="23" customWidth="1"/>
    <col min="4864" max="4865" width="16" style="23" customWidth="1"/>
    <col min="4866" max="4866" width="17" style="23" customWidth="1"/>
    <col min="4867" max="4867" width="15.28515625" style="23" customWidth="1"/>
    <col min="4868" max="4868" width="17" style="23" customWidth="1"/>
    <col min="4869" max="4869" width="15.42578125" style="23" customWidth="1"/>
    <col min="4870" max="4870" width="9.140625" style="23"/>
    <col min="4871" max="4871" width="10.28515625" style="23" bestFit="1" customWidth="1"/>
    <col min="4872" max="5116" width="9.140625" style="23"/>
    <col min="5117" max="5117" width="11.42578125" style="23" customWidth="1"/>
    <col min="5118" max="5118" width="15.140625" style="23" customWidth="1"/>
    <col min="5119" max="5119" width="19.85546875" style="23" customWidth="1"/>
    <col min="5120" max="5121" width="16" style="23" customWidth="1"/>
    <col min="5122" max="5122" width="17" style="23" customWidth="1"/>
    <col min="5123" max="5123" width="15.28515625" style="23" customWidth="1"/>
    <col min="5124" max="5124" width="17" style="23" customWidth="1"/>
    <col min="5125" max="5125" width="15.42578125" style="23" customWidth="1"/>
    <col min="5126" max="5126" width="9.140625" style="23"/>
    <col min="5127" max="5127" width="10.28515625" style="23" bestFit="1" customWidth="1"/>
    <col min="5128" max="5372" width="9.140625" style="23"/>
    <col min="5373" max="5373" width="11.42578125" style="23" customWidth="1"/>
    <col min="5374" max="5374" width="15.140625" style="23" customWidth="1"/>
    <col min="5375" max="5375" width="19.85546875" style="23" customWidth="1"/>
    <col min="5376" max="5377" width="16" style="23" customWidth="1"/>
    <col min="5378" max="5378" width="17" style="23" customWidth="1"/>
    <col min="5379" max="5379" width="15.28515625" style="23" customWidth="1"/>
    <col min="5380" max="5380" width="17" style="23" customWidth="1"/>
    <col min="5381" max="5381" width="15.42578125" style="23" customWidth="1"/>
    <col min="5382" max="5382" width="9.140625" style="23"/>
    <col min="5383" max="5383" width="10.28515625" style="23" bestFit="1" customWidth="1"/>
    <col min="5384" max="5628" width="9.140625" style="23"/>
    <col min="5629" max="5629" width="11.42578125" style="23" customWidth="1"/>
    <col min="5630" max="5630" width="15.140625" style="23" customWidth="1"/>
    <col min="5631" max="5631" width="19.85546875" style="23" customWidth="1"/>
    <col min="5632" max="5633" width="16" style="23" customWidth="1"/>
    <col min="5634" max="5634" width="17" style="23" customWidth="1"/>
    <col min="5635" max="5635" width="15.28515625" style="23" customWidth="1"/>
    <col min="5636" max="5636" width="17" style="23" customWidth="1"/>
    <col min="5637" max="5637" width="15.42578125" style="23" customWidth="1"/>
    <col min="5638" max="5638" width="9.140625" style="23"/>
    <col min="5639" max="5639" width="10.28515625" style="23" bestFit="1" customWidth="1"/>
    <col min="5640" max="5884" width="9.140625" style="23"/>
    <col min="5885" max="5885" width="11.42578125" style="23" customWidth="1"/>
    <col min="5886" max="5886" width="15.140625" style="23" customWidth="1"/>
    <col min="5887" max="5887" width="19.85546875" style="23" customWidth="1"/>
    <col min="5888" max="5889" width="16" style="23" customWidth="1"/>
    <col min="5890" max="5890" width="17" style="23" customWidth="1"/>
    <col min="5891" max="5891" width="15.28515625" style="23" customWidth="1"/>
    <col min="5892" max="5892" width="17" style="23" customWidth="1"/>
    <col min="5893" max="5893" width="15.42578125" style="23" customWidth="1"/>
    <col min="5894" max="5894" width="9.140625" style="23"/>
    <col min="5895" max="5895" width="10.28515625" style="23" bestFit="1" customWidth="1"/>
    <col min="5896" max="6140" width="9.140625" style="23"/>
    <col min="6141" max="6141" width="11.42578125" style="23" customWidth="1"/>
    <col min="6142" max="6142" width="15.140625" style="23" customWidth="1"/>
    <col min="6143" max="6143" width="19.85546875" style="23" customWidth="1"/>
    <col min="6144" max="6145" width="16" style="23" customWidth="1"/>
    <col min="6146" max="6146" width="17" style="23" customWidth="1"/>
    <col min="6147" max="6147" width="15.28515625" style="23" customWidth="1"/>
    <col min="6148" max="6148" width="17" style="23" customWidth="1"/>
    <col min="6149" max="6149" width="15.42578125" style="23" customWidth="1"/>
    <col min="6150" max="6150" width="9.140625" style="23"/>
    <col min="6151" max="6151" width="10.28515625" style="23" bestFit="1" customWidth="1"/>
    <col min="6152" max="6396" width="9.140625" style="23"/>
    <col min="6397" max="6397" width="11.42578125" style="23" customWidth="1"/>
    <col min="6398" max="6398" width="15.140625" style="23" customWidth="1"/>
    <col min="6399" max="6399" width="19.85546875" style="23" customWidth="1"/>
    <col min="6400" max="6401" width="16" style="23" customWidth="1"/>
    <col min="6402" max="6402" width="17" style="23" customWidth="1"/>
    <col min="6403" max="6403" width="15.28515625" style="23" customWidth="1"/>
    <col min="6404" max="6404" width="17" style="23" customWidth="1"/>
    <col min="6405" max="6405" width="15.42578125" style="23" customWidth="1"/>
    <col min="6406" max="6406" width="9.140625" style="23"/>
    <col min="6407" max="6407" width="10.28515625" style="23" bestFit="1" customWidth="1"/>
    <col min="6408" max="6652" width="9.140625" style="23"/>
    <col min="6653" max="6653" width="11.42578125" style="23" customWidth="1"/>
    <col min="6654" max="6654" width="15.140625" style="23" customWidth="1"/>
    <col min="6655" max="6655" width="19.85546875" style="23" customWidth="1"/>
    <col min="6656" max="6657" width="16" style="23" customWidth="1"/>
    <col min="6658" max="6658" width="17" style="23" customWidth="1"/>
    <col min="6659" max="6659" width="15.28515625" style="23" customWidth="1"/>
    <col min="6660" max="6660" width="17" style="23" customWidth="1"/>
    <col min="6661" max="6661" width="15.42578125" style="23" customWidth="1"/>
    <col min="6662" max="6662" width="9.140625" style="23"/>
    <col min="6663" max="6663" width="10.28515625" style="23" bestFit="1" customWidth="1"/>
    <col min="6664" max="6908" width="9.140625" style="23"/>
    <col min="6909" max="6909" width="11.42578125" style="23" customWidth="1"/>
    <col min="6910" max="6910" width="15.140625" style="23" customWidth="1"/>
    <col min="6911" max="6911" width="19.85546875" style="23" customWidth="1"/>
    <col min="6912" max="6913" width="16" style="23" customWidth="1"/>
    <col min="6914" max="6914" width="17" style="23" customWidth="1"/>
    <col min="6915" max="6915" width="15.28515625" style="23" customWidth="1"/>
    <col min="6916" max="6916" width="17" style="23" customWidth="1"/>
    <col min="6917" max="6917" width="15.42578125" style="23" customWidth="1"/>
    <col min="6918" max="6918" width="9.140625" style="23"/>
    <col min="6919" max="6919" width="10.28515625" style="23" bestFit="1" customWidth="1"/>
    <col min="6920" max="7164" width="9.140625" style="23"/>
    <col min="7165" max="7165" width="11.42578125" style="23" customWidth="1"/>
    <col min="7166" max="7166" width="15.140625" style="23" customWidth="1"/>
    <col min="7167" max="7167" width="19.85546875" style="23" customWidth="1"/>
    <col min="7168" max="7169" width="16" style="23" customWidth="1"/>
    <col min="7170" max="7170" width="17" style="23" customWidth="1"/>
    <col min="7171" max="7171" width="15.28515625" style="23" customWidth="1"/>
    <col min="7172" max="7172" width="17" style="23" customWidth="1"/>
    <col min="7173" max="7173" width="15.42578125" style="23" customWidth="1"/>
    <col min="7174" max="7174" width="9.140625" style="23"/>
    <col min="7175" max="7175" width="10.28515625" style="23" bestFit="1" customWidth="1"/>
    <col min="7176" max="7420" width="9.140625" style="23"/>
    <col min="7421" max="7421" width="11.42578125" style="23" customWidth="1"/>
    <col min="7422" max="7422" width="15.140625" style="23" customWidth="1"/>
    <col min="7423" max="7423" width="19.85546875" style="23" customWidth="1"/>
    <col min="7424" max="7425" width="16" style="23" customWidth="1"/>
    <col min="7426" max="7426" width="17" style="23" customWidth="1"/>
    <col min="7427" max="7427" width="15.28515625" style="23" customWidth="1"/>
    <col min="7428" max="7428" width="17" style="23" customWidth="1"/>
    <col min="7429" max="7429" width="15.42578125" style="23" customWidth="1"/>
    <col min="7430" max="7430" width="9.140625" style="23"/>
    <col min="7431" max="7431" width="10.28515625" style="23" bestFit="1" customWidth="1"/>
    <col min="7432" max="7676" width="9.140625" style="23"/>
    <col min="7677" max="7677" width="11.42578125" style="23" customWidth="1"/>
    <col min="7678" max="7678" width="15.140625" style="23" customWidth="1"/>
    <col min="7679" max="7679" width="19.85546875" style="23" customWidth="1"/>
    <col min="7680" max="7681" width="16" style="23" customWidth="1"/>
    <col min="7682" max="7682" width="17" style="23" customWidth="1"/>
    <col min="7683" max="7683" width="15.28515625" style="23" customWidth="1"/>
    <col min="7684" max="7684" width="17" style="23" customWidth="1"/>
    <col min="7685" max="7685" width="15.42578125" style="23" customWidth="1"/>
    <col min="7686" max="7686" width="9.140625" style="23"/>
    <col min="7687" max="7687" width="10.28515625" style="23" bestFit="1" customWidth="1"/>
    <col min="7688" max="7932" width="9.140625" style="23"/>
    <col min="7933" max="7933" width="11.42578125" style="23" customWidth="1"/>
    <col min="7934" max="7934" width="15.140625" style="23" customWidth="1"/>
    <col min="7935" max="7935" width="19.85546875" style="23" customWidth="1"/>
    <col min="7936" max="7937" width="16" style="23" customWidth="1"/>
    <col min="7938" max="7938" width="17" style="23" customWidth="1"/>
    <col min="7939" max="7939" width="15.28515625" style="23" customWidth="1"/>
    <col min="7940" max="7940" width="17" style="23" customWidth="1"/>
    <col min="7941" max="7941" width="15.42578125" style="23" customWidth="1"/>
    <col min="7942" max="7942" width="9.140625" style="23"/>
    <col min="7943" max="7943" width="10.28515625" style="23" bestFit="1" customWidth="1"/>
    <col min="7944" max="8188" width="9.140625" style="23"/>
    <col min="8189" max="8189" width="11.42578125" style="23" customWidth="1"/>
    <col min="8190" max="8190" width="15.140625" style="23" customWidth="1"/>
    <col min="8191" max="8191" width="19.85546875" style="23" customWidth="1"/>
    <col min="8192" max="8193" width="16" style="23" customWidth="1"/>
    <col min="8194" max="8194" width="17" style="23" customWidth="1"/>
    <col min="8195" max="8195" width="15.28515625" style="23" customWidth="1"/>
    <col min="8196" max="8196" width="17" style="23" customWidth="1"/>
    <col min="8197" max="8197" width="15.42578125" style="23" customWidth="1"/>
    <col min="8198" max="8198" width="9.140625" style="23"/>
    <col min="8199" max="8199" width="10.28515625" style="23" bestFit="1" customWidth="1"/>
    <col min="8200" max="8444" width="9.140625" style="23"/>
    <col min="8445" max="8445" width="11.42578125" style="23" customWidth="1"/>
    <col min="8446" max="8446" width="15.140625" style="23" customWidth="1"/>
    <col min="8447" max="8447" width="19.85546875" style="23" customWidth="1"/>
    <col min="8448" max="8449" width="16" style="23" customWidth="1"/>
    <col min="8450" max="8450" width="17" style="23" customWidth="1"/>
    <col min="8451" max="8451" width="15.28515625" style="23" customWidth="1"/>
    <col min="8452" max="8452" width="17" style="23" customWidth="1"/>
    <col min="8453" max="8453" width="15.42578125" style="23" customWidth="1"/>
    <col min="8454" max="8454" width="9.140625" style="23"/>
    <col min="8455" max="8455" width="10.28515625" style="23" bestFit="1" customWidth="1"/>
    <col min="8456" max="8700" width="9.140625" style="23"/>
    <col min="8701" max="8701" width="11.42578125" style="23" customWidth="1"/>
    <col min="8702" max="8702" width="15.140625" style="23" customWidth="1"/>
    <col min="8703" max="8703" width="19.85546875" style="23" customWidth="1"/>
    <col min="8704" max="8705" width="16" style="23" customWidth="1"/>
    <col min="8706" max="8706" width="17" style="23" customWidth="1"/>
    <col min="8707" max="8707" width="15.28515625" style="23" customWidth="1"/>
    <col min="8708" max="8708" width="17" style="23" customWidth="1"/>
    <col min="8709" max="8709" width="15.42578125" style="23" customWidth="1"/>
    <col min="8710" max="8710" width="9.140625" style="23"/>
    <col min="8711" max="8711" width="10.28515625" style="23" bestFit="1" customWidth="1"/>
    <col min="8712" max="8956" width="9.140625" style="23"/>
    <col min="8957" max="8957" width="11.42578125" style="23" customWidth="1"/>
    <col min="8958" max="8958" width="15.140625" style="23" customWidth="1"/>
    <col min="8959" max="8959" width="19.85546875" style="23" customWidth="1"/>
    <col min="8960" max="8961" width="16" style="23" customWidth="1"/>
    <col min="8962" max="8962" width="17" style="23" customWidth="1"/>
    <col min="8963" max="8963" width="15.28515625" style="23" customWidth="1"/>
    <col min="8964" max="8964" width="17" style="23" customWidth="1"/>
    <col min="8965" max="8965" width="15.42578125" style="23" customWidth="1"/>
    <col min="8966" max="8966" width="9.140625" style="23"/>
    <col min="8967" max="8967" width="10.28515625" style="23" bestFit="1" customWidth="1"/>
    <col min="8968" max="9212" width="9.140625" style="23"/>
    <col min="9213" max="9213" width="11.42578125" style="23" customWidth="1"/>
    <col min="9214" max="9214" width="15.140625" style="23" customWidth="1"/>
    <col min="9215" max="9215" width="19.85546875" style="23" customWidth="1"/>
    <col min="9216" max="9217" width="16" style="23" customWidth="1"/>
    <col min="9218" max="9218" width="17" style="23" customWidth="1"/>
    <col min="9219" max="9219" width="15.28515625" style="23" customWidth="1"/>
    <col min="9220" max="9220" width="17" style="23" customWidth="1"/>
    <col min="9221" max="9221" width="15.42578125" style="23" customWidth="1"/>
    <col min="9222" max="9222" width="9.140625" style="23"/>
    <col min="9223" max="9223" width="10.28515625" style="23" bestFit="1" customWidth="1"/>
    <col min="9224" max="9468" width="9.140625" style="23"/>
    <col min="9469" max="9469" width="11.42578125" style="23" customWidth="1"/>
    <col min="9470" max="9470" width="15.140625" style="23" customWidth="1"/>
    <col min="9471" max="9471" width="19.85546875" style="23" customWidth="1"/>
    <col min="9472" max="9473" width="16" style="23" customWidth="1"/>
    <col min="9474" max="9474" width="17" style="23" customWidth="1"/>
    <col min="9475" max="9475" width="15.28515625" style="23" customWidth="1"/>
    <col min="9476" max="9476" width="17" style="23" customWidth="1"/>
    <col min="9477" max="9477" width="15.42578125" style="23" customWidth="1"/>
    <col min="9478" max="9478" width="9.140625" style="23"/>
    <col min="9479" max="9479" width="10.28515625" style="23" bestFit="1" customWidth="1"/>
    <col min="9480" max="9724" width="9.140625" style="23"/>
    <col min="9725" max="9725" width="11.42578125" style="23" customWidth="1"/>
    <col min="9726" max="9726" width="15.140625" style="23" customWidth="1"/>
    <col min="9727" max="9727" width="19.85546875" style="23" customWidth="1"/>
    <col min="9728" max="9729" width="16" style="23" customWidth="1"/>
    <col min="9730" max="9730" width="17" style="23" customWidth="1"/>
    <col min="9731" max="9731" width="15.28515625" style="23" customWidth="1"/>
    <col min="9732" max="9732" width="17" style="23" customWidth="1"/>
    <col min="9733" max="9733" width="15.42578125" style="23" customWidth="1"/>
    <col min="9734" max="9734" width="9.140625" style="23"/>
    <col min="9735" max="9735" width="10.28515625" style="23" bestFit="1" customWidth="1"/>
    <col min="9736" max="9980" width="9.140625" style="23"/>
    <col min="9981" max="9981" width="11.42578125" style="23" customWidth="1"/>
    <col min="9982" max="9982" width="15.140625" style="23" customWidth="1"/>
    <col min="9983" max="9983" width="19.85546875" style="23" customWidth="1"/>
    <col min="9984" max="9985" width="16" style="23" customWidth="1"/>
    <col min="9986" max="9986" width="17" style="23" customWidth="1"/>
    <col min="9987" max="9987" width="15.28515625" style="23" customWidth="1"/>
    <col min="9988" max="9988" width="17" style="23" customWidth="1"/>
    <col min="9989" max="9989" width="15.42578125" style="23" customWidth="1"/>
    <col min="9990" max="9990" width="9.140625" style="23"/>
    <col min="9991" max="9991" width="10.28515625" style="23" bestFit="1" customWidth="1"/>
    <col min="9992" max="10236" width="9.140625" style="23"/>
    <col min="10237" max="10237" width="11.42578125" style="23" customWidth="1"/>
    <col min="10238" max="10238" width="15.140625" style="23" customWidth="1"/>
    <col min="10239" max="10239" width="19.85546875" style="23" customWidth="1"/>
    <col min="10240" max="10241" width="16" style="23" customWidth="1"/>
    <col min="10242" max="10242" width="17" style="23" customWidth="1"/>
    <col min="10243" max="10243" width="15.28515625" style="23" customWidth="1"/>
    <col min="10244" max="10244" width="17" style="23" customWidth="1"/>
    <col min="10245" max="10245" width="15.42578125" style="23" customWidth="1"/>
    <col min="10246" max="10246" width="9.140625" style="23"/>
    <col min="10247" max="10247" width="10.28515625" style="23" bestFit="1" customWidth="1"/>
    <col min="10248" max="10492" width="9.140625" style="23"/>
    <col min="10493" max="10493" width="11.42578125" style="23" customWidth="1"/>
    <col min="10494" max="10494" width="15.140625" style="23" customWidth="1"/>
    <col min="10495" max="10495" width="19.85546875" style="23" customWidth="1"/>
    <col min="10496" max="10497" width="16" style="23" customWidth="1"/>
    <col min="10498" max="10498" width="17" style="23" customWidth="1"/>
    <col min="10499" max="10499" width="15.28515625" style="23" customWidth="1"/>
    <col min="10500" max="10500" width="17" style="23" customWidth="1"/>
    <col min="10501" max="10501" width="15.42578125" style="23" customWidth="1"/>
    <col min="10502" max="10502" width="9.140625" style="23"/>
    <col min="10503" max="10503" width="10.28515625" style="23" bestFit="1" customWidth="1"/>
    <col min="10504" max="10748" width="9.140625" style="23"/>
    <col min="10749" max="10749" width="11.42578125" style="23" customWidth="1"/>
    <col min="10750" max="10750" width="15.140625" style="23" customWidth="1"/>
    <col min="10751" max="10751" width="19.85546875" style="23" customWidth="1"/>
    <col min="10752" max="10753" width="16" style="23" customWidth="1"/>
    <col min="10754" max="10754" width="17" style="23" customWidth="1"/>
    <col min="10755" max="10755" width="15.28515625" style="23" customWidth="1"/>
    <col min="10756" max="10756" width="17" style="23" customWidth="1"/>
    <col min="10757" max="10757" width="15.42578125" style="23" customWidth="1"/>
    <col min="10758" max="10758" width="9.140625" style="23"/>
    <col min="10759" max="10759" width="10.28515625" style="23" bestFit="1" customWidth="1"/>
    <col min="10760" max="11004" width="9.140625" style="23"/>
    <col min="11005" max="11005" width="11.42578125" style="23" customWidth="1"/>
    <col min="11006" max="11006" width="15.140625" style="23" customWidth="1"/>
    <col min="11007" max="11007" width="19.85546875" style="23" customWidth="1"/>
    <col min="11008" max="11009" width="16" style="23" customWidth="1"/>
    <col min="11010" max="11010" width="17" style="23" customWidth="1"/>
    <col min="11011" max="11011" width="15.28515625" style="23" customWidth="1"/>
    <col min="11012" max="11012" width="17" style="23" customWidth="1"/>
    <col min="11013" max="11013" width="15.42578125" style="23" customWidth="1"/>
    <col min="11014" max="11014" width="9.140625" style="23"/>
    <col min="11015" max="11015" width="10.28515625" style="23" bestFit="1" customWidth="1"/>
    <col min="11016" max="11260" width="9.140625" style="23"/>
    <col min="11261" max="11261" width="11.42578125" style="23" customWidth="1"/>
    <col min="11262" max="11262" width="15.140625" style="23" customWidth="1"/>
    <col min="11263" max="11263" width="19.85546875" style="23" customWidth="1"/>
    <col min="11264" max="11265" width="16" style="23" customWidth="1"/>
    <col min="11266" max="11266" width="17" style="23" customWidth="1"/>
    <col min="11267" max="11267" width="15.28515625" style="23" customWidth="1"/>
    <col min="11268" max="11268" width="17" style="23" customWidth="1"/>
    <col min="11269" max="11269" width="15.42578125" style="23" customWidth="1"/>
    <col min="11270" max="11270" width="9.140625" style="23"/>
    <col min="11271" max="11271" width="10.28515625" style="23" bestFit="1" customWidth="1"/>
    <col min="11272" max="11516" width="9.140625" style="23"/>
    <col min="11517" max="11517" width="11.42578125" style="23" customWidth="1"/>
    <col min="11518" max="11518" width="15.140625" style="23" customWidth="1"/>
    <col min="11519" max="11519" width="19.85546875" style="23" customWidth="1"/>
    <col min="11520" max="11521" width="16" style="23" customWidth="1"/>
    <col min="11522" max="11522" width="17" style="23" customWidth="1"/>
    <col min="11523" max="11523" width="15.28515625" style="23" customWidth="1"/>
    <col min="11524" max="11524" width="17" style="23" customWidth="1"/>
    <col min="11525" max="11525" width="15.42578125" style="23" customWidth="1"/>
    <col min="11526" max="11526" width="9.140625" style="23"/>
    <col min="11527" max="11527" width="10.28515625" style="23" bestFit="1" customWidth="1"/>
    <col min="11528" max="11772" width="9.140625" style="23"/>
    <col min="11773" max="11773" width="11.42578125" style="23" customWidth="1"/>
    <col min="11774" max="11774" width="15.140625" style="23" customWidth="1"/>
    <col min="11775" max="11775" width="19.85546875" style="23" customWidth="1"/>
    <col min="11776" max="11777" width="16" style="23" customWidth="1"/>
    <col min="11778" max="11778" width="17" style="23" customWidth="1"/>
    <col min="11779" max="11779" width="15.28515625" style="23" customWidth="1"/>
    <col min="11780" max="11780" width="17" style="23" customWidth="1"/>
    <col min="11781" max="11781" width="15.42578125" style="23" customWidth="1"/>
    <col min="11782" max="11782" width="9.140625" style="23"/>
    <col min="11783" max="11783" width="10.28515625" style="23" bestFit="1" customWidth="1"/>
    <col min="11784" max="12028" width="9.140625" style="23"/>
    <col min="12029" max="12029" width="11.42578125" style="23" customWidth="1"/>
    <col min="12030" max="12030" width="15.140625" style="23" customWidth="1"/>
    <col min="12031" max="12031" width="19.85546875" style="23" customWidth="1"/>
    <col min="12032" max="12033" width="16" style="23" customWidth="1"/>
    <col min="12034" max="12034" width="17" style="23" customWidth="1"/>
    <col min="12035" max="12035" width="15.28515625" style="23" customWidth="1"/>
    <col min="12036" max="12036" width="17" style="23" customWidth="1"/>
    <col min="12037" max="12037" width="15.42578125" style="23" customWidth="1"/>
    <col min="12038" max="12038" width="9.140625" style="23"/>
    <col min="12039" max="12039" width="10.28515625" style="23" bestFit="1" customWidth="1"/>
    <col min="12040" max="12284" width="9.140625" style="23"/>
    <col min="12285" max="12285" width="11.42578125" style="23" customWidth="1"/>
    <col min="12286" max="12286" width="15.140625" style="23" customWidth="1"/>
    <col min="12287" max="12287" width="19.85546875" style="23" customWidth="1"/>
    <col min="12288" max="12289" width="16" style="23" customWidth="1"/>
    <col min="12290" max="12290" width="17" style="23" customWidth="1"/>
    <col min="12291" max="12291" width="15.28515625" style="23" customWidth="1"/>
    <col min="12292" max="12292" width="17" style="23" customWidth="1"/>
    <col min="12293" max="12293" width="15.42578125" style="23" customWidth="1"/>
    <col min="12294" max="12294" width="9.140625" style="23"/>
    <col min="12295" max="12295" width="10.28515625" style="23" bestFit="1" customWidth="1"/>
    <col min="12296" max="12540" width="9.140625" style="23"/>
    <col min="12541" max="12541" width="11.42578125" style="23" customWidth="1"/>
    <col min="12542" max="12542" width="15.140625" style="23" customWidth="1"/>
    <col min="12543" max="12543" width="19.85546875" style="23" customWidth="1"/>
    <col min="12544" max="12545" width="16" style="23" customWidth="1"/>
    <col min="12546" max="12546" width="17" style="23" customWidth="1"/>
    <col min="12547" max="12547" width="15.28515625" style="23" customWidth="1"/>
    <col min="12548" max="12548" width="17" style="23" customWidth="1"/>
    <col min="12549" max="12549" width="15.42578125" style="23" customWidth="1"/>
    <col min="12550" max="12550" width="9.140625" style="23"/>
    <col min="12551" max="12551" width="10.28515625" style="23" bestFit="1" customWidth="1"/>
    <col min="12552" max="12796" width="9.140625" style="23"/>
    <col min="12797" max="12797" width="11.42578125" style="23" customWidth="1"/>
    <col min="12798" max="12798" width="15.140625" style="23" customWidth="1"/>
    <col min="12799" max="12799" width="19.85546875" style="23" customWidth="1"/>
    <col min="12800" max="12801" width="16" style="23" customWidth="1"/>
    <col min="12802" max="12802" width="17" style="23" customWidth="1"/>
    <col min="12803" max="12803" width="15.28515625" style="23" customWidth="1"/>
    <col min="12804" max="12804" width="17" style="23" customWidth="1"/>
    <col min="12805" max="12805" width="15.42578125" style="23" customWidth="1"/>
    <col min="12806" max="12806" width="9.140625" style="23"/>
    <col min="12807" max="12807" width="10.28515625" style="23" bestFit="1" customWidth="1"/>
    <col min="12808" max="13052" width="9.140625" style="23"/>
    <col min="13053" max="13053" width="11.42578125" style="23" customWidth="1"/>
    <col min="13054" max="13054" width="15.140625" style="23" customWidth="1"/>
    <col min="13055" max="13055" width="19.85546875" style="23" customWidth="1"/>
    <col min="13056" max="13057" width="16" style="23" customWidth="1"/>
    <col min="13058" max="13058" width="17" style="23" customWidth="1"/>
    <col min="13059" max="13059" width="15.28515625" style="23" customWidth="1"/>
    <col min="13060" max="13060" width="17" style="23" customWidth="1"/>
    <col min="13061" max="13061" width="15.42578125" style="23" customWidth="1"/>
    <col min="13062" max="13062" width="9.140625" style="23"/>
    <col min="13063" max="13063" width="10.28515625" style="23" bestFit="1" customWidth="1"/>
    <col min="13064" max="13308" width="9.140625" style="23"/>
    <col min="13309" max="13309" width="11.42578125" style="23" customWidth="1"/>
    <col min="13310" max="13310" width="15.140625" style="23" customWidth="1"/>
    <col min="13311" max="13311" width="19.85546875" style="23" customWidth="1"/>
    <col min="13312" max="13313" width="16" style="23" customWidth="1"/>
    <col min="13314" max="13314" width="17" style="23" customWidth="1"/>
    <col min="13315" max="13315" width="15.28515625" style="23" customWidth="1"/>
    <col min="13316" max="13316" width="17" style="23" customWidth="1"/>
    <col min="13317" max="13317" width="15.42578125" style="23" customWidth="1"/>
    <col min="13318" max="13318" width="9.140625" style="23"/>
    <col min="13319" max="13319" width="10.28515625" style="23" bestFit="1" customWidth="1"/>
    <col min="13320" max="13564" width="9.140625" style="23"/>
    <col min="13565" max="13565" width="11.42578125" style="23" customWidth="1"/>
    <col min="13566" max="13566" width="15.140625" style="23" customWidth="1"/>
    <col min="13567" max="13567" width="19.85546875" style="23" customWidth="1"/>
    <col min="13568" max="13569" width="16" style="23" customWidth="1"/>
    <col min="13570" max="13570" width="17" style="23" customWidth="1"/>
    <col min="13571" max="13571" width="15.28515625" style="23" customWidth="1"/>
    <col min="13572" max="13572" width="17" style="23" customWidth="1"/>
    <col min="13573" max="13573" width="15.42578125" style="23" customWidth="1"/>
    <col min="13574" max="13574" width="9.140625" style="23"/>
    <col min="13575" max="13575" width="10.28515625" style="23" bestFit="1" customWidth="1"/>
    <col min="13576" max="13820" width="9.140625" style="23"/>
    <col min="13821" max="13821" width="11.42578125" style="23" customWidth="1"/>
    <col min="13822" max="13822" width="15.140625" style="23" customWidth="1"/>
    <col min="13823" max="13823" width="19.85546875" style="23" customWidth="1"/>
    <col min="13824" max="13825" width="16" style="23" customWidth="1"/>
    <col min="13826" max="13826" width="17" style="23" customWidth="1"/>
    <col min="13827" max="13827" width="15.28515625" style="23" customWidth="1"/>
    <col min="13828" max="13828" width="17" style="23" customWidth="1"/>
    <col min="13829" max="13829" width="15.42578125" style="23" customWidth="1"/>
    <col min="13830" max="13830" width="9.140625" style="23"/>
    <col min="13831" max="13831" width="10.28515625" style="23" bestFit="1" customWidth="1"/>
    <col min="13832" max="14076" width="9.140625" style="23"/>
    <col min="14077" max="14077" width="11.42578125" style="23" customWidth="1"/>
    <col min="14078" max="14078" width="15.140625" style="23" customWidth="1"/>
    <col min="14079" max="14079" width="19.85546875" style="23" customWidth="1"/>
    <col min="14080" max="14081" width="16" style="23" customWidth="1"/>
    <col min="14082" max="14082" width="17" style="23" customWidth="1"/>
    <col min="14083" max="14083" width="15.28515625" style="23" customWidth="1"/>
    <col min="14084" max="14084" width="17" style="23" customWidth="1"/>
    <col min="14085" max="14085" width="15.42578125" style="23" customWidth="1"/>
    <col min="14086" max="14086" width="9.140625" style="23"/>
    <col min="14087" max="14087" width="10.28515625" style="23" bestFit="1" customWidth="1"/>
    <col min="14088" max="14332" width="9.140625" style="23"/>
    <col min="14333" max="14333" width="11.42578125" style="23" customWidth="1"/>
    <col min="14334" max="14334" width="15.140625" style="23" customWidth="1"/>
    <col min="14335" max="14335" width="19.85546875" style="23" customWidth="1"/>
    <col min="14336" max="14337" width="16" style="23" customWidth="1"/>
    <col min="14338" max="14338" width="17" style="23" customWidth="1"/>
    <col min="14339" max="14339" width="15.28515625" style="23" customWidth="1"/>
    <col min="14340" max="14340" width="17" style="23" customWidth="1"/>
    <col min="14341" max="14341" width="15.42578125" style="23" customWidth="1"/>
    <col min="14342" max="14342" width="9.140625" style="23"/>
    <col min="14343" max="14343" width="10.28515625" style="23" bestFit="1" customWidth="1"/>
    <col min="14344" max="14588" width="9.140625" style="23"/>
    <col min="14589" max="14589" width="11.42578125" style="23" customWidth="1"/>
    <col min="14590" max="14590" width="15.140625" style="23" customWidth="1"/>
    <col min="14591" max="14591" width="19.85546875" style="23" customWidth="1"/>
    <col min="14592" max="14593" width="16" style="23" customWidth="1"/>
    <col min="14594" max="14594" width="17" style="23" customWidth="1"/>
    <col min="14595" max="14595" width="15.28515625" style="23" customWidth="1"/>
    <col min="14596" max="14596" width="17" style="23" customWidth="1"/>
    <col min="14597" max="14597" width="15.42578125" style="23" customWidth="1"/>
    <col min="14598" max="14598" width="9.140625" style="23"/>
    <col min="14599" max="14599" width="10.28515625" style="23" bestFit="1" customWidth="1"/>
    <col min="14600" max="14844" width="9.140625" style="23"/>
    <col min="14845" max="14845" width="11.42578125" style="23" customWidth="1"/>
    <col min="14846" max="14846" width="15.140625" style="23" customWidth="1"/>
    <col min="14847" max="14847" width="19.85546875" style="23" customWidth="1"/>
    <col min="14848" max="14849" width="16" style="23" customWidth="1"/>
    <col min="14850" max="14850" width="17" style="23" customWidth="1"/>
    <col min="14851" max="14851" width="15.28515625" style="23" customWidth="1"/>
    <col min="14852" max="14852" width="17" style="23" customWidth="1"/>
    <col min="14853" max="14853" width="15.42578125" style="23" customWidth="1"/>
    <col min="14854" max="14854" width="9.140625" style="23"/>
    <col min="14855" max="14855" width="10.28515625" style="23" bestFit="1" customWidth="1"/>
    <col min="14856" max="15100" width="9.140625" style="23"/>
    <col min="15101" max="15101" width="11.42578125" style="23" customWidth="1"/>
    <col min="15102" max="15102" width="15.140625" style="23" customWidth="1"/>
    <col min="15103" max="15103" width="19.85546875" style="23" customWidth="1"/>
    <col min="15104" max="15105" width="16" style="23" customWidth="1"/>
    <col min="15106" max="15106" width="17" style="23" customWidth="1"/>
    <col min="15107" max="15107" width="15.28515625" style="23" customWidth="1"/>
    <col min="15108" max="15108" width="17" style="23" customWidth="1"/>
    <col min="15109" max="15109" width="15.42578125" style="23" customWidth="1"/>
    <col min="15110" max="15110" width="9.140625" style="23"/>
    <col min="15111" max="15111" width="10.28515625" style="23" bestFit="1" customWidth="1"/>
    <col min="15112" max="15356" width="9.140625" style="23"/>
    <col min="15357" max="15357" width="11.42578125" style="23" customWidth="1"/>
    <col min="15358" max="15358" width="15.140625" style="23" customWidth="1"/>
    <col min="15359" max="15359" width="19.85546875" style="23" customWidth="1"/>
    <col min="15360" max="15361" width="16" style="23" customWidth="1"/>
    <col min="15362" max="15362" width="17" style="23" customWidth="1"/>
    <col min="15363" max="15363" width="15.28515625" style="23" customWidth="1"/>
    <col min="15364" max="15364" width="17" style="23" customWidth="1"/>
    <col min="15365" max="15365" width="15.42578125" style="23" customWidth="1"/>
    <col min="15366" max="15366" width="9.140625" style="23"/>
    <col min="15367" max="15367" width="10.28515625" style="23" bestFit="1" customWidth="1"/>
    <col min="15368" max="15612" width="9.140625" style="23"/>
    <col min="15613" max="15613" width="11.42578125" style="23" customWidth="1"/>
    <col min="15614" max="15614" width="15.140625" style="23" customWidth="1"/>
    <col min="15615" max="15615" width="19.85546875" style="23" customWidth="1"/>
    <col min="15616" max="15617" width="16" style="23" customWidth="1"/>
    <col min="15618" max="15618" width="17" style="23" customWidth="1"/>
    <col min="15619" max="15619" width="15.28515625" style="23" customWidth="1"/>
    <col min="15620" max="15620" width="17" style="23" customWidth="1"/>
    <col min="15621" max="15621" width="15.42578125" style="23" customWidth="1"/>
    <col min="15622" max="15622" width="9.140625" style="23"/>
    <col min="15623" max="15623" width="10.28515625" style="23" bestFit="1" customWidth="1"/>
    <col min="15624" max="15868" width="9.140625" style="23"/>
    <col min="15869" max="15869" width="11.42578125" style="23" customWidth="1"/>
    <col min="15870" max="15870" width="15.140625" style="23" customWidth="1"/>
    <col min="15871" max="15871" width="19.85546875" style="23" customWidth="1"/>
    <col min="15872" max="15873" width="16" style="23" customWidth="1"/>
    <col min="15874" max="15874" width="17" style="23" customWidth="1"/>
    <col min="15875" max="15875" width="15.28515625" style="23" customWidth="1"/>
    <col min="15876" max="15876" width="17" style="23" customWidth="1"/>
    <col min="15877" max="15877" width="15.42578125" style="23" customWidth="1"/>
    <col min="15878" max="15878" width="9.140625" style="23"/>
    <col min="15879" max="15879" width="10.28515625" style="23" bestFit="1" customWidth="1"/>
    <col min="15880" max="16124" width="9.140625" style="23"/>
    <col min="16125" max="16125" width="11.42578125" style="23" customWidth="1"/>
    <col min="16126" max="16126" width="15.140625" style="23" customWidth="1"/>
    <col min="16127" max="16127" width="19.85546875" style="23" customWidth="1"/>
    <col min="16128" max="16129" width="16" style="23" customWidth="1"/>
    <col min="16130" max="16130" width="17" style="23" customWidth="1"/>
    <col min="16131" max="16131" width="15.28515625" style="23" customWidth="1"/>
    <col min="16132" max="16132" width="17" style="23" customWidth="1"/>
    <col min="16133" max="16133" width="15.42578125" style="23" customWidth="1"/>
    <col min="16134" max="16134" width="9.140625" style="23"/>
    <col min="16135" max="16135" width="10.28515625" style="23" bestFit="1" customWidth="1"/>
    <col min="16136" max="16384" width="9.140625" style="23"/>
  </cols>
  <sheetData>
    <row r="1" spans="1:9">
      <c r="A1" s="332" t="s">
        <v>103</v>
      </c>
      <c r="B1" s="332"/>
      <c r="C1" s="332"/>
      <c r="D1" s="332"/>
      <c r="E1" s="332"/>
    </row>
    <row r="2" spans="1:9">
      <c r="A2" s="128"/>
      <c r="B2" s="128"/>
      <c r="C2" s="128"/>
      <c r="D2" s="128"/>
      <c r="E2" s="128"/>
    </row>
    <row r="3" spans="1:9" ht="66.75" customHeight="1">
      <c r="A3" s="314" t="s">
        <v>155</v>
      </c>
      <c r="B3" s="314"/>
      <c r="C3" s="314"/>
      <c r="D3" s="314"/>
      <c r="E3" s="314"/>
    </row>
    <row r="4" spans="1:9" ht="55.5" customHeight="1">
      <c r="A4" s="315" t="s">
        <v>18</v>
      </c>
      <c r="B4" s="315"/>
      <c r="C4" s="315"/>
      <c r="D4" s="315"/>
      <c r="E4" s="315"/>
    </row>
    <row r="5" spans="1:9" s="101" customFormat="1">
      <c r="A5" s="23"/>
      <c r="B5" s="23"/>
      <c r="C5" s="23"/>
      <c r="D5" s="23"/>
      <c r="E5" s="23"/>
    </row>
    <row r="6" spans="1:9">
      <c r="A6" s="315" t="s">
        <v>51</v>
      </c>
      <c r="B6" s="315"/>
      <c r="C6" s="315"/>
      <c r="D6" s="315"/>
      <c r="E6" s="315"/>
    </row>
    <row r="7" spans="1:9" s="101" customFormat="1" ht="17.25" thickBot="1">
      <c r="A7" s="23"/>
      <c r="B7" s="23"/>
      <c r="C7" s="23"/>
      <c r="D7" s="23"/>
      <c r="E7" s="23"/>
    </row>
    <row r="8" spans="1:9" ht="63" customHeight="1">
      <c r="A8" s="333" t="s">
        <v>20</v>
      </c>
      <c r="B8" s="334"/>
      <c r="C8" s="334"/>
      <c r="D8" s="247" t="s">
        <v>48</v>
      </c>
      <c r="E8" s="248"/>
    </row>
    <row r="9" spans="1:9" ht="42" customHeight="1">
      <c r="A9" s="335"/>
      <c r="B9" s="336"/>
      <c r="C9" s="336"/>
      <c r="D9" s="168" t="s">
        <v>21</v>
      </c>
      <c r="E9" s="168" t="s">
        <v>22</v>
      </c>
    </row>
    <row r="10" spans="1:9" ht="38.25" customHeight="1" thickBot="1">
      <c r="A10" s="337"/>
      <c r="B10" s="338"/>
      <c r="C10" s="338"/>
      <c r="D10" s="106" t="s">
        <v>5</v>
      </c>
      <c r="E10" s="171" t="s">
        <v>5</v>
      </c>
      <c r="F10" s="189"/>
      <c r="G10" s="189"/>
      <c r="H10" s="189"/>
      <c r="I10" s="189"/>
    </row>
    <row r="11" spans="1:9">
      <c r="A11" s="354" t="s">
        <v>23</v>
      </c>
      <c r="B11" s="317"/>
      <c r="C11" s="356" t="s">
        <v>9</v>
      </c>
      <c r="D11" s="357"/>
      <c r="E11" s="358"/>
      <c r="F11" s="188"/>
      <c r="G11" s="188"/>
      <c r="H11" s="188"/>
      <c r="I11" s="188"/>
    </row>
    <row r="12" spans="1:9" ht="51" customHeight="1">
      <c r="A12" s="355"/>
      <c r="B12" s="318"/>
      <c r="C12" s="322" t="s">
        <v>152</v>
      </c>
      <c r="D12" s="323"/>
      <c r="E12" s="324"/>
      <c r="F12" s="173"/>
      <c r="G12" s="173"/>
      <c r="H12" s="173"/>
      <c r="I12" s="173"/>
    </row>
    <row r="13" spans="1:9">
      <c r="A13" s="325" t="s">
        <v>97</v>
      </c>
      <c r="B13" s="326" t="s">
        <v>37</v>
      </c>
      <c r="C13" s="187" t="s">
        <v>27</v>
      </c>
      <c r="D13" s="188"/>
      <c r="E13" s="190"/>
      <c r="F13" s="188"/>
      <c r="G13" s="188"/>
      <c r="H13" s="188"/>
      <c r="I13" s="188"/>
    </row>
    <row r="14" spans="1:9" ht="52.5" customHeight="1" thickBot="1">
      <c r="A14" s="325"/>
      <c r="B14" s="326"/>
      <c r="C14" s="310" t="s">
        <v>153</v>
      </c>
      <c r="D14" s="311"/>
      <c r="E14" s="327"/>
      <c r="F14" s="189"/>
      <c r="G14" s="189"/>
      <c r="H14" s="189"/>
      <c r="I14" s="189"/>
    </row>
    <row r="15" spans="1:9" ht="50.25" thickBot="1">
      <c r="A15" s="342" t="s">
        <v>38</v>
      </c>
      <c r="B15" s="343"/>
      <c r="C15" s="20" t="s">
        <v>39</v>
      </c>
      <c r="D15" s="29">
        <v>-1</v>
      </c>
      <c r="E15" s="24"/>
      <c r="F15" s="189"/>
      <c r="G15" s="189"/>
      <c r="H15" s="189"/>
      <c r="I15" s="189"/>
    </row>
    <row r="16" spans="1:9" ht="33.75" customHeight="1" thickBot="1">
      <c r="A16" s="342" t="s">
        <v>40</v>
      </c>
      <c r="B16" s="343"/>
      <c r="C16" s="20"/>
      <c r="D16" s="24" t="s">
        <v>29</v>
      </c>
      <c r="E16" s="30">
        <f>Gegharqunik!C12</f>
        <v>-64000</v>
      </c>
    </row>
    <row r="17" spans="1:7" ht="34.5" customHeight="1" thickBot="1">
      <c r="A17" s="342" t="s">
        <v>41</v>
      </c>
      <c r="B17" s="344"/>
      <c r="C17" s="343"/>
      <c r="D17" s="24"/>
      <c r="E17" s="21"/>
    </row>
    <row r="18" spans="1:7" ht="31.5" customHeight="1">
      <c r="A18" s="345" t="s">
        <v>42</v>
      </c>
      <c r="B18" s="346"/>
      <c r="C18" s="346"/>
      <c r="D18" s="346"/>
      <c r="E18" s="347"/>
    </row>
    <row r="19" spans="1:7" ht="17.25" thickBot="1">
      <c r="A19" s="348" t="s">
        <v>53</v>
      </c>
      <c r="B19" s="349"/>
      <c r="C19" s="349"/>
      <c r="D19" s="349"/>
      <c r="E19" s="350"/>
    </row>
    <row r="20" spans="1:7">
      <c r="A20" s="351" t="s">
        <v>34</v>
      </c>
      <c r="B20" s="352"/>
      <c r="C20" s="352"/>
      <c r="D20" s="352"/>
      <c r="E20" s="353"/>
    </row>
    <row r="21" spans="1:7" ht="17.25" thickBot="1">
      <c r="A21" s="339" t="s">
        <v>43</v>
      </c>
      <c r="B21" s="340"/>
      <c r="C21" s="340"/>
      <c r="D21" s="340"/>
      <c r="E21" s="341"/>
    </row>
    <row r="22" spans="1:7" ht="24" customHeight="1">
      <c r="A22" s="328" t="s">
        <v>35</v>
      </c>
      <c r="B22" s="329"/>
      <c r="C22" s="329"/>
      <c r="D22" s="329"/>
      <c r="E22" s="330"/>
    </row>
    <row r="23" spans="1:7" ht="51" customHeight="1" thickBot="1">
      <c r="A23" s="331" t="s">
        <v>44</v>
      </c>
      <c r="B23" s="311"/>
      <c r="C23" s="311"/>
      <c r="D23" s="311"/>
      <c r="E23" s="312"/>
    </row>
    <row r="24" spans="1:7">
      <c r="A24" s="317" t="s">
        <v>23</v>
      </c>
      <c r="B24" s="317"/>
      <c r="C24" s="319" t="s">
        <v>9</v>
      </c>
      <c r="D24" s="320"/>
      <c r="E24" s="321"/>
    </row>
    <row r="25" spans="1:7">
      <c r="A25" s="318"/>
      <c r="B25" s="318"/>
      <c r="C25" s="322" t="s">
        <v>152</v>
      </c>
      <c r="D25" s="323"/>
      <c r="E25" s="324"/>
    </row>
    <row r="26" spans="1:7" ht="26.25" customHeight="1">
      <c r="A26" s="325" t="s">
        <v>97</v>
      </c>
      <c r="B26" s="326" t="s">
        <v>37</v>
      </c>
      <c r="C26" s="187" t="s">
        <v>27</v>
      </c>
      <c r="D26" s="188"/>
      <c r="E26" s="190"/>
    </row>
    <row r="27" spans="1:7" ht="51.75" customHeight="1" thickBot="1">
      <c r="A27" s="325"/>
      <c r="B27" s="326"/>
      <c r="C27" s="310" t="s">
        <v>154</v>
      </c>
      <c r="D27" s="311"/>
      <c r="E27" s="327"/>
      <c r="G27" s="196"/>
    </row>
    <row r="28" spans="1:7" ht="54.75" customHeight="1" thickBot="1">
      <c r="A28" s="342" t="s">
        <v>38</v>
      </c>
      <c r="B28" s="343"/>
      <c r="C28" s="172" t="s">
        <v>39</v>
      </c>
      <c r="D28" s="29">
        <v>1</v>
      </c>
      <c r="E28" s="24"/>
    </row>
    <row r="29" spans="1:7" ht="30.75" customHeight="1" thickBot="1">
      <c r="A29" s="342" t="s">
        <v>40</v>
      </c>
      <c r="B29" s="343"/>
      <c r="C29" s="172"/>
      <c r="D29" s="24" t="s">
        <v>29</v>
      </c>
      <c r="E29" s="30">
        <f>Gegharqunik!C13</f>
        <v>64000</v>
      </c>
    </row>
    <row r="30" spans="1:7" ht="27" customHeight="1" thickBot="1">
      <c r="A30" s="342" t="s">
        <v>41</v>
      </c>
      <c r="B30" s="344"/>
      <c r="C30" s="343"/>
      <c r="D30" s="24"/>
      <c r="E30" s="21"/>
    </row>
    <row r="31" spans="1:7" ht="25.5" customHeight="1">
      <c r="A31" s="359" t="s">
        <v>42</v>
      </c>
      <c r="B31" s="360"/>
      <c r="C31" s="360"/>
      <c r="D31" s="360"/>
      <c r="E31" s="361"/>
    </row>
    <row r="32" spans="1:7" ht="29.25" customHeight="1" thickBot="1">
      <c r="A32" s="348" t="s">
        <v>53</v>
      </c>
      <c r="B32" s="349"/>
      <c r="C32" s="349"/>
      <c r="D32" s="349"/>
      <c r="E32" s="350"/>
    </row>
    <row r="33" spans="1:5" ht="25.5" customHeight="1">
      <c r="A33" s="351" t="s">
        <v>34</v>
      </c>
      <c r="B33" s="352"/>
      <c r="C33" s="352"/>
      <c r="D33" s="352"/>
      <c r="E33" s="353"/>
    </row>
    <row r="34" spans="1:5" ht="42" customHeight="1" thickBot="1">
      <c r="A34" s="339" t="s">
        <v>43</v>
      </c>
      <c r="B34" s="340"/>
      <c r="C34" s="340"/>
      <c r="D34" s="340"/>
      <c r="E34" s="341"/>
    </row>
    <row r="35" spans="1:5">
      <c r="A35" s="328" t="s">
        <v>35</v>
      </c>
      <c r="B35" s="329"/>
      <c r="C35" s="329"/>
      <c r="D35" s="329"/>
      <c r="E35" s="330"/>
    </row>
    <row r="36" spans="1:5" ht="63.75" customHeight="1" thickBot="1">
      <c r="A36" s="331" t="s">
        <v>44</v>
      </c>
      <c r="B36" s="311"/>
      <c r="C36" s="311"/>
      <c r="D36" s="311"/>
      <c r="E36" s="312"/>
    </row>
  </sheetData>
  <mergeCells count="36">
    <mergeCell ref="A33:E33"/>
    <mergeCell ref="A34:E34"/>
    <mergeCell ref="A35:E35"/>
    <mergeCell ref="A36:E36"/>
    <mergeCell ref="A28:B28"/>
    <mergeCell ref="A29:B29"/>
    <mergeCell ref="A30:C30"/>
    <mergeCell ref="A31:E31"/>
    <mergeCell ref="A32:E32"/>
    <mergeCell ref="C12:E12"/>
    <mergeCell ref="A13:A14"/>
    <mergeCell ref="B13:B14"/>
    <mergeCell ref="C14:E14"/>
    <mergeCell ref="D8:E8"/>
    <mergeCell ref="A22:E22"/>
    <mergeCell ref="A23:E23"/>
    <mergeCell ref="A1:E1"/>
    <mergeCell ref="A3:E3"/>
    <mergeCell ref="A4:E4"/>
    <mergeCell ref="A6:E6"/>
    <mergeCell ref="A8:C10"/>
    <mergeCell ref="A21:E21"/>
    <mergeCell ref="A15:B15"/>
    <mergeCell ref="A16:B16"/>
    <mergeCell ref="A17:C17"/>
    <mergeCell ref="A18:E18"/>
    <mergeCell ref="A19:E19"/>
    <mergeCell ref="A20:E20"/>
    <mergeCell ref="A11:B12"/>
    <mergeCell ref="C11:E11"/>
    <mergeCell ref="A24:B25"/>
    <mergeCell ref="C24:E24"/>
    <mergeCell ref="C25:E25"/>
    <mergeCell ref="A26:A27"/>
    <mergeCell ref="B26:B27"/>
    <mergeCell ref="C27:E27"/>
  </mergeCells>
  <pageMargins left="0.24" right="0.23" top="0.17" bottom="0.18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7"/>
  <sheetViews>
    <sheetView topLeftCell="A4" zoomScale="85" zoomScaleNormal="85" workbookViewId="0">
      <selection sqref="A1:C1"/>
    </sheetView>
  </sheetViews>
  <sheetFormatPr defaultRowHeight="15"/>
  <cols>
    <col min="1" max="1" width="6.5703125" style="1" customWidth="1"/>
    <col min="2" max="2" width="44.42578125" style="1" customWidth="1"/>
    <col min="3" max="3" width="26.28515625" style="1" customWidth="1"/>
    <col min="4" max="250" width="9.140625" style="1"/>
    <col min="251" max="251" width="6.5703125" style="1" customWidth="1"/>
    <col min="252" max="252" width="32.42578125" style="1" customWidth="1"/>
    <col min="253" max="253" width="17" style="1" customWidth="1"/>
    <col min="254" max="254" width="20" style="1" customWidth="1"/>
    <col min="255" max="506" width="9.140625" style="1"/>
    <col min="507" max="507" width="6.5703125" style="1" customWidth="1"/>
    <col min="508" max="508" width="32.42578125" style="1" customWidth="1"/>
    <col min="509" max="509" width="17" style="1" customWidth="1"/>
    <col min="510" max="510" width="20" style="1" customWidth="1"/>
    <col min="511" max="762" width="9.140625" style="1"/>
    <col min="763" max="763" width="6.5703125" style="1" customWidth="1"/>
    <col min="764" max="764" width="32.42578125" style="1" customWidth="1"/>
    <col min="765" max="765" width="17" style="1" customWidth="1"/>
    <col min="766" max="766" width="20" style="1" customWidth="1"/>
    <col min="767" max="1018" width="9.140625" style="1"/>
    <col min="1019" max="1019" width="6.5703125" style="1" customWidth="1"/>
    <col min="1020" max="1020" width="32.42578125" style="1" customWidth="1"/>
    <col min="1021" max="1021" width="17" style="1" customWidth="1"/>
    <col min="1022" max="1022" width="20" style="1" customWidth="1"/>
    <col min="1023" max="1274" width="9.140625" style="1"/>
    <col min="1275" max="1275" width="6.5703125" style="1" customWidth="1"/>
    <col min="1276" max="1276" width="32.42578125" style="1" customWidth="1"/>
    <col min="1277" max="1277" width="17" style="1" customWidth="1"/>
    <col min="1278" max="1278" width="20" style="1" customWidth="1"/>
    <col min="1279" max="1530" width="9.140625" style="1"/>
    <col min="1531" max="1531" width="6.5703125" style="1" customWidth="1"/>
    <col min="1532" max="1532" width="32.42578125" style="1" customWidth="1"/>
    <col min="1533" max="1533" width="17" style="1" customWidth="1"/>
    <col min="1534" max="1534" width="20" style="1" customWidth="1"/>
    <col min="1535" max="1786" width="9.140625" style="1"/>
    <col min="1787" max="1787" width="6.5703125" style="1" customWidth="1"/>
    <col min="1788" max="1788" width="32.42578125" style="1" customWidth="1"/>
    <col min="1789" max="1789" width="17" style="1" customWidth="1"/>
    <col min="1790" max="1790" width="20" style="1" customWidth="1"/>
    <col min="1791" max="2042" width="9.140625" style="1"/>
    <col min="2043" max="2043" width="6.5703125" style="1" customWidth="1"/>
    <col min="2044" max="2044" width="32.42578125" style="1" customWidth="1"/>
    <col min="2045" max="2045" width="17" style="1" customWidth="1"/>
    <col min="2046" max="2046" width="20" style="1" customWidth="1"/>
    <col min="2047" max="2298" width="9.140625" style="1"/>
    <col min="2299" max="2299" width="6.5703125" style="1" customWidth="1"/>
    <col min="2300" max="2300" width="32.42578125" style="1" customWidth="1"/>
    <col min="2301" max="2301" width="17" style="1" customWidth="1"/>
    <col min="2302" max="2302" width="20" style="1" customWidth="1"/>
    <col min="2303" max="2554" width="9.140625" style="1"/>
    <col min="2555" max="2555" width="6.5703125" style="1" customWidth="1"/>
    <col min="2556" max="2556" width="32.42578125" style="1" customWidth="1"/>
    <col min="2557" max="2557" width="17" style="1" customWidth="1"/>
    <col min="2558" max="2558" width="20" style="1" customWidth="1"/>
    <col min="2559" max="2810" width="9.140625" style="1"/>
    <col min="2811" max="2811" width="6.5703125" style="1" customWidth="1"/>
    <col min="2812" max="2812" width="32.42578125" style="1" customWidth="1"/>
    <col min="2813" max="2813" width="17" style="1" customWidth="1"/>
    <col min="2814" max="2814" width="20" style="1" customWidth="1"/>
    <col min="2815" max="3066" width="9.140625" style="1"/>
    <col min="3067" max="3067" width="6.5703125" style="1" customWidth="1"/>
    <col min="3068" max="3068" width="32.42578125" style="1" customWidth="1"/>
    <col min="3069" max="3069" width="17" style="1" customWidth="1"/>
    <col min="3070" max="3070" width="20" style="1" customWidth="1"/>
    <col min="3071" max="3322" width="9.140625" style="1"/>
    <col min="3323" max="3323" width="6.5703125" style="1" customWidth="1"/>
    <col min="3324" max="3324" width="32.42578125" style="1" customWidth="1"/>
    <col min="3325" max="3325" width="17" style="1" customWidth="1"/>
    <col min="3326" max="3326" width="20" style="1" customWidth="1"/>
    <col min="3327" max="3578" width="9.140625" style="1"/>
    <col min="3579" max="3579" width="6.5703125" style="1" customWidth="1"/>
    <col min="3580" max="3580" width="32.42578125" style="1" customWidth="1"/>
    <col min="3581" max="3581" width="17" style="1" customWidth="1"/>
    <col min="3582" max="3582" width="20" style="1" customWidth="1"/>
    <col min="3583" max="3834" width="9.140625" style="1"/>
    <col min="3835" max="3835" width="6.5703125" style="1" customWidth="1"/>
    <col min="3836" max="3836" width="32.42578125" style="1" customWidth="1"/>
    <col min="3837" max="3837" width="17" style="1" customWidth="1"/>
    <col min="3838" max="3838" width="20" style="1" customWidth="1"/>
    <col min="3839" max="4090" width="9.140625" style="1"/>
    <col min="4091" max="4091" width="6.5703125" style="1" customWidth="1"/>
    <col min="4092" max="4092" width="32.42578125" style="1" customWidth="1"/>
    <col min="4093" max="4093" width="17" style="1" customWidth="1"/>
    <col min="4094" max="4094" width="20" style="1" customWidth="1"/>
    <col min="4095" max="4346" width="9.140625" style="1"/>
    <col min="4347" max="4347" width="6.5703125" style="1" customWidth="1"/>
    <col min="4348" max="4348" width="32.42578125" style="1" customWidth="1"/>
    <col min="4349" max="4349" width="17" style="1" customWidth="1"/>
    <col min="4350" max="4350" width="20" style="1" customWidth="1"/>
    <col min="4351" max="4602" width="9.140625" style="1"/>
    <col min="4603" max="4603" width="6.5703125" style="1" customWidth="1"/>
    <col min="4604" max="4604" width="32.42578125" style="1" customWidth="1"/>
    <col min="4605" max="4605" width="17" style="1" customWidth="1"/>
    <col min="4606" max="4606" width="20" style="1" customWidth="1"/>
    <col min="4607" max="4858" width="9.140625" style="1"/>
    <col min="4859" max="4859" width="6.5703125" style="1" customWidth="1"/>
    <col min="4860" max="4860" width="32.42578125" style="1" customWidth="1"/>
    <col min="4861" max="4861" width="17" style="1" customWidth="1"/>
    <col min="4862" max="4862" width="20" style="1" customWidth="1"/>
    <col min="4863" max="5114" width="9.140625" style="1"/>
    <col min="5115" max="5115" width="6.5703125" style="1" customWidth="1"/>
    <col min="5116" max="5116" width="32.42578125" style="1" customWidth="1"/>
    <col min="5117" max="5117" width="17" style="1" customWidth="1"/>
    <col min="5118" max="5118" width="20" style="1" customWidth="1"/>
    <col min="5119" max="5370" width="9.140625" style="1"/>
    <col min="5371" max="5371" width="6.5703125" style="1" customWidth="1"/>
    <col min="5372" max="5372" width="32.42578125" style="1" customWidth="1"/>
    <col min="5373" max="5373" width="17" style="1" customWidth="1"/>
    <col min="5374" max="5374" width="20" style="1" customWidth="1"/>
    <col min="5375" max="5626" width="9.140625" style="1"/>
    <col min="5627" max="5627" width="6.5703125" style="1" customWidth="1"/>
    <col min="5628" max="5628" width="32.42578125" style="1" customWidth="1"/>
    <col min="5629" max="5629" width="17" style="1" customWidth="1"/>
    <col min="5630" max="5630" width="20" style="1" customWidth="1"/>
    <col min="5631" max="5882" width="9.140625" style="1"/>
    <col min="5883" max="5883" width="6.5703125" style="1" customWidth="1"/>
    <col min="5884" max="5884" width="32.42578125" style="1" customWidth="1"/>
    <col min="5885" max="5885" width="17" style="1" customWidth="1"/>
    <col min="5886" max="5886" width="20" style="1" customWidth="1"/>
    <col min="5887" max="6138" width="9.140625" style="1"/>
    <col min="6139" max="6139" width="6.5703125" style="1" customWidth="1"/>
    <col min="6140" max="6140" width="32.42578125" style="1" customWidth="1"/>
    <col min="6141" max="6141" width="17" style="1" customWidth="1"/>
    <col min="6142" max="6142" width="20" style="1" customWidth="1"/>
    <col min="6143" max="6394" width="9.140625" style="1"/>
    <col min="6395" max="6395" width="6.5703125" style="1" customWidth="1"/>
    <col min="6396" max="6396" width="32.42578125" style="1" customWidth="1"/>
    <col min="6397" max="6397" width="17" style="1" customWidth="1"/>
    <col min="6398" max="6398" width="20" style="1" customWidth="1"/>
    <col min="6399" max="6650" width="9.140625" style="1"/>
    <col min="6651" max="6651" width="6.5703125" style="1" customWidth="1"/>
    <col min="6652" max="6652" width="32.42578125" style="1" customWidth="1"/>
    <col min="6653" max="6653" width="17" style="1" customWidth="1"/>
    <col min="6654" max="6654" width="20" style="1" customWidth="1"/>
    <col min="6655" max="6906" width="9.140625" style="1"/>
    <col min="6907" max="6907" width="6.5703125" style="1" customWidth="1"/>
    <col min="6908" max="6908" width="32.42578125" style="1" customWidth="1"/>
    <col min="6909" max="6909" width="17" style="1" customWidth="1"/>
    <col min="6910" max="6910" width="20" style="1" customWidth="1"/>
    <col min="6911" max="7162" width="9.140625" style="1"/>
    <col min="7163" max="7163" width="6.5703125" style="1" customWidth="1"/>
    <col min="7164" max="7164" width="32.42578125" style="1" customWidth="1"/>
    <col min="7165" max="7165" width="17" style="1" customWidth="1"/>
    <col min="7166" max="7166" width="20" style="1" customWidth="1"/>
    <col min="7167" max="7418" width="9.140625" style="1"/>
    <col min="7419" max="7419" width="6.5703125" style="1" customWidth="1"/>
    <col min="7420" max="7420" width="32.42578125" style="1" customWidth="1"/>
    <col min="7421" max="7421" width="17" style="1" customWidth="1"/>
    <col min="7422" max="7422" width="20" style="1" customWidth="1"/>
    <col min="7423" max="7674" width="9.140625" style="1"/>
    <col min="7675" max="7675" width="6.5703125" style="1" customWidth="1"/>
    <col min="7676" max="7676" width="32.42578125" style="1" customWidth="1"/>
    <col min="7677" max="7677" width="17" style="1" customWidth="1"/>
    <col min="7678" max="7678" width="20" style="1" customWidth="1"/>
    <col min="7679" max="7930" width="9.140625" style="1"/>
    <col min="7931" max="7931" width="6.5703125" style="1" customWidth="1"/>
    <col min="7932" max="7932" width="32.42578125" style="1" customWidth="1"/>
    <col min="7933" max="7933" width="17" style="1" customWidth="1"/>
    <col min="7934" max="7934" width="20" style="1" customWidth="1"/>
    <col min="7935" max="8186" width="9.140625" style="1"/>
    <col min="8187" max="8187" width="6.5703125" style="1" customWidth="1"/>
    <col min="8188" max="8188" width="32.42578125" style="1" customWidth="1"/>
    <col min="8189" max="8189" width="17" style="1" customWidth="1"/>
    <col min="8190" max="8190" width="20" style="1" customWidth="1"/>
    <col min="8191" max="8442" width="9.140625" style="1"/>
    <col min="8443" max="8443" width="6.5703125" style="1" customWidth="1"/>
    <col min="8444" max="8444" width="32.42578125" style="1" customWidth="1"/>
    <col min="8445" max="8445" width="17" style="1" customWidth="1"/>
    <col min="8446" max="8446" width="20" style="1" customWidth="1"/>
    <col min="8447" max="8698" width="9.140625" style="1"/>
    <col min="8699" max="8699" width="6.5703125" style="1" customWidth="1"/>
    <col min="8700" max="8700" width="32.42578125" style="1" customWidth="1"/>
    <col min="8701" max="8701" width="17" style="1" customWidth="1"/>
    <col min="8702" max="8702" width="20" style="1" customWidth="1"/>
    <col min="8703" max="8954" width="9.140625" style="1"/>
    <col min="8955" max="8955" width="6.5703125" style="1" customWidth="1"/>
    <col min="8956" max="8956" width="32.42578125" style="1" customWidth="1"/>
    <col min="8957" max="8957" width="17" style="1" customWidth="1"/>
    <col min="8958" max="8958" width="20" style="1" customWidth="1"/>
    <col min="8959" max="9210" width="9.140625" style="1"/>
    <col min="9211" max="9211" width="6.5703125" style="1" customWidth="1"/>
    <col min="9212" max="9212" width="32.42578125" style="1" customWidth="1"/>
    <col min="9213" max="9213" width="17" style="1" customWidth="1"/>
    <col min="9214" max="9214" width="20" style="1" customWidth="1"/>
    <col min="9215" max="9466" width="9.140625" style="1"/>
    <col min="9467" max="9467" width="6.5703125" style="1" customWidth="1"/>
    <col min="9468" max="9468" width="32.42578125" style="1" customWidth="1"/>
    <col min="9469" max="9469" width="17" style="1" customWidth="1"/>
    <col min="9470" max="9470" width="20" style="1" customWidth="1"/>
    <col min="9471" max="9722" width="9.140625" style="1"/>
    <col min="9723" max="9723" width="6.5703125" style="1" customWidth="1"/>
    <col min="9724" max="9724" width="32.42578125" style="1" customWidth="1"/>
    <col min="9725" max="9725" width="17" style="1" customWidth="1"/>
    <col min="9726" max="9726" width="20" style="1" customWidth="1"/>
    <col min="9727" max="9978" width="9.140625" style="1"/>
    <col min="9979" max="9979" width="6.5703125" style="1" customWidth="1"/>
    <col min="9980" max="9980" width="32.42578125" style="1" customWidth="1"/>
    <col min="9981" max="9981" width="17" style="1" customWidth="1"/>
    <col min="9982" max="9982" width="20" style="1" customWidth="1"/>
    <col min="9983" max="10234" width="9.140625" style="1"/>
    <col min="10235" max="10235" width="6.5703125" style="1" customWidth="1"/>
    <col min="10236" max="10236" width="32.42578125" style="1" customWidth="1"/>
    <col min="10237" max="10237" width="17" style="1" customWidth="1"/>
    <col min="10238" max="10238" width="20" style="1" customWidth="1"/>
    <col min="10239" max="10490" width="9.140625" style="1"/>
    <col min="10491" max="10491" width="6.5703125" style="1" customWidth="1"/>
    <col min="10492" max="10492" width="32.42578125" style="1" customWidth="1"/>
    <col min="10493" max="10493" width="17" style="1" customWidth="1"/>
    <col min="10494" max="10494" width="20" style="1" customWidth="1"/>
    <col min="10495" max="10746" width="9.140625" style="1"/>
    <col min="10747" max="10747" width="6.5703125" style="1" customWidth="1"/>
    <col min="10748" max="10748" width="32.42578125" style="1" customWidth="1"/>
    <col min="10749" max="10749" width="17" style="1" customWidth="1"/>
    <col min="10750" max="10750" width="20" style="1" customWidth="1"/>
    <col min="10751" max="11002" width="9.140625" style="1"/>
    <col min="11003" max="11003" width="6.5703125" style="1" customWidth="1"/>
    <col min="11004" max="11004" width="32.42578125" style="1" customWidth="1"/>
    <col min="11005" max="11005" width="17" style="1" customWidth="1"/>
    <col min="11006" max="11006" width="20" style="1" customWidth="1"/>
    <col min="11007" max="11258" width="9.140625" style="1"/>
    <col min="11259" max="11259" width="6.5703125" style="1" customWidth="1"/>
    <col min="11260" max="11260" width="32.42578125" style="1" customWidth="1"/>
    <col min="11261" max="11261" width="17" style="1" customWidth="1"/>
    <col min="11262" max="11262" width="20" style="1" customWidth="1"/>
    <col min="11263" max="11514" width="9.140625" style="1"/>
    <col min="11515" max="11515" width="6.5703125" style="1" customWidth="1"/>
    <col min="11516" max="11516" width="32.42578125" style="1" customWidth="1"/>
    <col min="11517" max="11517" width="17" style="1" customWidth="1"/>
    <col min="11518" max="11518" width="20" style="1" customWidth="1"/>
    <col min="11519" max="11770" width="9.140625" style="1"/>
    <col min="11771" max="11771" width="6.5703125" style="1" customWidth="1"/>
    <col min="11772" max="11772" width="32.42578125" style="1" customWidth="1"/>
    <col min="11773" max="11773" width="17" style="1" customWidth="1"/>
    <col min="11774" max="11774" width="20" style="1" customWidth="1"/>
    <col min="11775" max="12026" width="9.140625" style="1"/>
    <col min="12027" max="12027" width="6.5703125" style="1" customWidth="1"/>
    <col min="12028" max="12028" width="32.42578125" style="1" customWidth="1"/>
    <col min="12029" max="12029" width="17" style="1" customWidth="1"/>
    <col min="12030" max="12030" width="20" style="1" customWidth="1"/>
    <col min="12031" max="12282" width="9.140625" style="1"/>
    <col min="12283" max="12283" width="6.5703125" style="1" customWidth="1"/>
    <col min="12284" max="12284" width="32.42578125" style="1" customWidth="1"/>
    <col min="12285" max="12285" width="17" style="1" customWidth="1"/>
    <col min="12286" max="12286" width="20" style="1" customWidth="1"/>
    <col min="12287" max="12538" width="9.140625" style="1"/>
    <col min="12539" max="12539" width="6.5703125" style="1" customWidth="1"/>
    <col min="12540" max="12540" width="32.42578125" style="1" customWidth="1"/>
    <col min="12541" max="12541" width="17" style="1" customWidth="1"/>
    <col min="12542" max="12542" width="20" style="1" customWidth="1"/>
    <col min="12543" max="12794" width="9.140625" style="1"/>
    <col min="12795" max="12795" width="6.5703125" style="1" customWidth="1"/>
    <col min="12796" max="12796" width="32.42578125" style="1" customWidth="1"/>
    <col min="12797" max="12797" width="17" style="1" customWidth="1"/>
    <col min="12798" max="12798" width="20" style="1" customWidth="1"/>
    <col min="12799" max="13050" width="9.140625" style="1"/>
    <col min="13051" max="13051" width="6.5703125" style="1" customWidth="1"/>
    <col min="13052" max="13052" width="32.42578125" style="1" customWidth="1"/>
    <col min="13053" max="13053" width="17" style="1" customWidth="1"/>
    <col min="13054" max="13054" width="20" style="1" customWidth="1"/>
    <col min="13055" max="13306" width="9.140625" style="1"/>
    <col min="13307" max="13307" width="6.5703125" style="1" customWidth="1"/>
    <col min="13308" max="13308" width="32.42578125" style="1" customWidth="1"/>
    <col min="13309" max="13309" width="17" style="1" customWidth="1"/>
    <col min="13310" max="13310" width="20" style="1" customWidth="1"/>
    <col min="13311" max="13562" width="9.140625" style="1"/>
    <col min="13563" max="13563" width="6.5703125" style="1" customWidth="1"/>
    <col min="13564" max="13564" width="32.42578125" style="1" customWidth="1"/>
    <col min="13565" max="13565" width="17" style="1" customWidth="1"/>
    <col min="13566" max="13566" width="20" style="1" customWidth="1"/>
    <col min="13567" max="13818" width="9.140625" style="1"/>
    <col min="13819" max="13819" width="6.5703125" style="1" customWidth="1"/>
    <col min="13820" max="13820" width="32.42578125" style="1" customWidth="1"/>
    <col min="13821" max="13821" width="17" style="1" customWidth="1"/>
    <col min="13822" max="13822" width="20" style="1" customWidth="1"/>
    <col min="13823" max="14074" width="9.140625" style="1"/>
    <col min="14075" max="14075" width="6.5703125" style="1" customWidth="1"/>
    <col min="14076" max="14076" width="32.42578125" style="1" customWidth="1"/>
    <col min="14077" max="14077" width="17" style="1" customWidth="1"/>
    <col min="14078" max="14078" width="20" style="1" customWidth="1"/>
    <col min="14079" max="14330" width="9.140625" style="1"/>
    <col min="14331" max="14331" width="6.5703125" style="1" customWidth="1"/>
    <col min="14332" max="14332" width="32.42578125" style="1" customWidth="1"/>
    <col min="14333" max="14333" width="17" style="1" customWidth="1"/>
    <col min="14334" max="14334" width="20" style="1" customWidth="1"/>
    <col min="14335" max="14586" width="9.140625" style="1"/>
    <col min="14587" max="14587" width="6.5703125" style="1" customWidth="1"/>
    <col min="14588" max="14588" width="32.42578125" style="1" customWidth="1"/>
    <col min="14589" max="14589" width="17" style="1" customWidth="1"/>
    <col min="14590" max="14590" width="20" style="1" customWidth="1"/>
    <col min="14591" max="14842" width="9.140625" style="1"/>
    <col min="14843" max="14843" width="6.5703125" style="1" customWidth="1"/>
    <col min="14844" max="14844" width="32.42578125" style="1" customWidth="1"/>
    <col min="14845" max="14845" width="17" style="1" customWidth="1"/>
    <col min="14846" max="14846" width="20" style="1" customWidth="1"/>
    <col min="14847" max="15098" width="9.140625" style="1"/>
    <col min="15099" max="15099" width="6.5703125" style="1" customWidth="1"/>
    <col min="15100" max="15100" width="32.42578125" style="1" customWidth="1"/>
    <col min="15101" max="15101" width="17" style="1" customWidth="1"/>
    <col min="15102" max="15102" width="20" style="1" customWidth="1"/>
    <col min="15103" max="15354" width="9.140625" style="1"/>
    <col min="15355" max="15355" width="6.5703125" style="1" customWidth="1"/>
    <col min="15356" max="15356" width="32.42578125" style="1" customWidth="1"/>
    <col min="15357" max="15357" width="17" style="1" customWidth="1"/>
    <col min="15358" max="15358" width="20" style="1" customWidth="1"/>
    <col min="15359" max="15610" width="9.140625" style="1"/>
    <col min="15611" max="15611" width="6.5703125" style="1" customWidth="1"/>
    <col min="15612" max="15612" width="32.42578125" style="1" customWidth="1"/>
    <col min="15613" max="15613" width="17" style="1" customWidth="1"/>
    <col min="15614" max="15614" width="20" style="1" customWidth="1"/>
    <col min="15615" max="15866" width="9.140625" style="1"/>
    <col min="15867" max="15867" width="6.5703125" style="1" customWidth="1"/>
    <col min="15868" max="15868" width="32.42578125" style="1" customWidth="1"/>
    <col min="15869" max="15869" width="17" style="1" customWidth="1"/>
    <col min="15870" max="15870" width="20" style="1" customWidth="1"/>
    <col min="15871" max="16122" width="9.140625" style="1"/>
    <col min="16123" max="16123" width="6.5703125" style="1" customWidth="1"/>
    <col min="16124" max="16124" width="32.42578125" style="1" customWidth="1"/>
    <col min="16125" max="16125" width="17" style="1" customWidth="1"/>
    <col min="16126" max="16126" width="20" style="1" customWidth="1"/>
    <col min="16127" max="16384" width="9.140625" style="1"/>
  </cols>
  <sheetData>
    <row r="1" spans="1:3" ht="21" customHeight="1">
      <c r="A1" s="362" t="s">
        <v>172</v>
      </c>
      <c r="B1" s="362"/>
      <c r="C1" s="362"/>
    </row>
    <row r="2" spans="1:3" ht="46.5" customHeight="1">
      <c r="A2" s="362" t="s">
        <v>54</v>
      </c>
      <c r="B2" s="362"/>
      <c r="C2" s="362"/>
    </row>
    <row r="3" spans="1:3" ht="19.5" customHeight="1">
      <c r="A3" s="161"/>
      <c r="B3" s="131"/>
      <c r="C3" s="131"/>
    </row>
    <row r="4" spans="1:3" ht="72" customHeight="1">
      <c r="A4" s="363" t="s">
        <v>146</v>
      </c>
      <c r="B4" s="363"/>
      <c r="C4" s="363"/>
    </row>
    <row r="5" spans="1:3" ht="31.5" customHeight="1">
      <c r="A5" s="364" t="s">
        <v>3</v>
      </c>
      <c r="B5" s="364"/>
      <c r="C5" s="364"/>
    </row>
    <row r="6" spans="1:3" ht="65.25" customHeight="1">
      <c r="A6" s="365" t="s">
        <v>1</v>
      </c>
      <c r="B6" s="367" t="s">
        <v>4</v>
      </c>
      <c r="C6" s="180" t="s">
        <v>48</v>
      </c>
    </row>
    <row r="7" spans="1:3" ht="16.5">
      <c r="A7" s="366"/>
      <c r="B7" s="367"/>
      <c r="C7" s="132" t="s">
        <v>5</v>
      </c>
    </row>
    <row r="8" spans="1:3" ht="16.5">
      <c r="A8" s="133"/>
      <c r="B8" s="132" t="s">
        <v>0</v>
      </c>
      <c r="C8" s="134">
        <f>C10+C13</f>
        <v>0</v>
      </c>
    </row>
    <row r="9" spans="1:3" ht="15" customHeight="1">
      <c r="A9" s="133"/>
      <c r="B9" s="119" t="s">
        <v>6</v>
      </c>
      <c r="C9" s="133"/>
    </row>
    <row r="10" spans="1:3" ht="33">
      <c r="A10" s="124" t="s">
        <v>45</v>
      </c>
      <c r="B10" s="119" t="s">
        <v>8</v>
      </c>
      <c r="C10" s="120">
        <f>C12</f>
        <v>700</v>
      </c>
    </row>
    <row r="11" spans="1:3" ht="16.5">
      <c r="A11" s="136"/>
      <c r="B11" s="162" t="s">
        <v>7</v>
      </c>
      <c r="C11" s="162"/>
    </row>
    <row r="12" spans="1:3" ht="33">
      <c r="A12" s="135">
        <v>2.27</v>
      </c>
      <c r="B12" s="58" t="s">
        <v>145</v>
      </c>
      <c r="C12" s="50">
        <v>700</v>
      </c>
    </row>
    <row r="13" spans="1:3" ht="39.75" customHeight="1">
      <c r="A13" s="137">
        <v>4</v>
      </c>
      <c r="B13" s="52" t="s">
        <v>63</v>
      </c>
      <c r="C13" s="51">
        <v>-700</v>
      </c>
    </row>
    <row r="14" spans="1:3" ht="50.1" customHeight="1"/>
    <row r="15" spans="1:3" ht="50.1" customHeight="1"/>
    <row r="16" spans="1:3" ht="50.1" customHeight="1"/>
    <row r="17" ht="50.1" customHeight="1"/>
  </sheetData>
  <mergeCells count="6">
    <mergeCell ref="A1:C1"/>
    <mergeCell ref="A2:C2"/>
    <mergeCell ref="A4:C4"/>
    <mergeCell ref="A5:C5"/>
    <mergeCell ref="A6:A7"/>
    <mergeCell ref="B6:B7"/>
  </mergeCells>
  <pageMargins left="0.17" right="0.19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sqref="A1:E1"/>
    </sheetView>
  </sheetViews>
  <sheetFormatPr defaultRowHeight="15"/>
  <cols>
    <col min="1" max="1" width="11" style="18" customWidth="1"/>
    <col min="2" max="2" width="11.7109375" style="18" customWidth="1"/>
    <col min="3" max="3" width="25.42578125" style="18" customWidth="1"/>
    <col min="4" max="4" width="19.42578125" style="18" customWidth="1"/>
    <col min="5" max="5" width="22.140625" style="18" customWidth="1"/>
    <col min="6" max="6" width="9.140625" style="18"/>
    <col min="7" max="7" width="10" style="18" bestFit="1" customWidth="1"/>
    <col min="8" max="252" width="9.140625" style="18"/>
    <col min="253" max="253" width="11" style="18" customWidth="1"/>
    <col min="254" max="254" width="11.7109375" style="18" customWidth="1"/>
    <col min="255" max="255" width="21.28515625" style="18" customWidth="1"/>
    <col min="256" max="257" width="17.5703125" style="18" customWidth="1"/>
    <col min="258" max="258" width="19.5703125" style="18" customWidth="1"/>
    <col min="259" max="259" width="17.85546875" style="18" customWidth="1"/>
    <col min="260" max="260" width="18.140625" style="18" customWidth="1"/>
    <col min="261" max="261" width="16" style="18" customWidth="1"/>
    <col min="262" max="262" width="9.140625" style="18"/>
    <col min="263" max="263" width="10" style="18" bestFit="1" customWidth="1"/>
    <col min="264" max="508" width="9.140625" style="18"/>
    <col min="509" max="509" width="11" style="18" customWidth="1"/>
    <col min="510" max="510" width="11.7109375" style="18" customWidth="1"/>
    <col min="511" max="511" width="21.28515625" style="18" customWidth="1"/>
    <col min="512" max="513" width="17.5703125" style="18" customWidth="1"/>
    <col min="514" max="514" width="19.5703125" style="18" customWidth="1"/>
    <col min="515" max="515" width="17.85546875" style="18" customWidth="1"/>
    <col min="516" max="516" width="18.140625" style="18" customWidth="1"/>
    <col min="517" max="517" width="16" style="18" customWidth="1"/>
    <col min="518" max="518" width="9.140625" style="18"/>
    <col min="519" max="519" width="10" style="18" bestFit="1" customWidth="1"/>
    <col min="520" max="764" width="9.140625" style="18"/>
    <col min="765" max="765" width="11" style="18" customWidth="1"/>
    <col min="766" max="766" width="11.7109375" style="18" customWidth="1"/>
    <col min="767" max="767" width="21.28515625" style="18" customWidth="1"/>
    <col min="768" max="769" width="17.5703125" style="18" customWidth="1"/>
    <col min="770" max="770" width="19.5703125" style="18" customWidth="1"/>
    <col min="771" max="771" width="17.85546875" style="18" customWidth="1"/>
    <col min="772" max="772" width="18.140625" style="18" customWidth="1"/>
    <col min="773" max="773" width="16" style="18" customWidth="1"/>
    <col min="774" max="774" width="9.140625" style="18"/>
    <col min="775" max="775" width="10" style="18" bestFit="1" customWidth="1"/>
    <col min="776" max="1020" width="9.140625" style="18"/>
    <col min="1021" max="1021" width="11" style="18" customWidth="1"/>
    <col min="1022" max="1022" width="11.7109375" style="18" customWidth="1"/>
    <col min="1023" max="1023" width="21.28515625" style="18" customWidth="1"/>
    <col min="1024" max="1025" width="17.5703125" style="18" customWidth="1"/>
    <col min="1026" max="1026" width="19.5703125" style="18" customWidth="1"/>
    <col min="1027" max="1027" width="17.85546875" style="18" customWidth="1"/>
    <col min="1028" max="1028" width="18.140625" style="18" customWidth="1"/>
    <col min="1029" max="1029" width="16" style="18" customWidth="1"/>
    <col min="1030" max="1030" width="9.140625" style="18"/>
    <col min="1031" max="1031" width="10" style="18" bestFit="1" customWidth="1"/>
    <col min="1032" max="1276" width="9.140625" style="18"/>
    <col min="1277" max="1277" width="11" style="18" customWidth="1"/>
    <col min="1278" max="1278" width="11.7109375" style="18" customWidth="1"/>
    <col min="1279" max="1279" width="21.28515625" style="18" customWidth="1"/>
    <col min="1280" max="1281" width="17.5703125" style="18" customWidth="1"/>
    <col min="1282" max="1282" width="19.5703125" style="18" customWidth="1"/>
    <col min="1283" max="1283" width="17.85546875" style="18" customWidth="1"/>
    <col min="1284" max="1284" width="18.140625" style="18" customWidth="1"/>
    <col min="1285" max="1285" width="16" style="18" customWidth="1"/>
    <col min="1286" max="1286" width="9.140625" style="18"/>
    <col min="1287" max="1287" width="10" style="18" bestFit="1" customWidth="1"/>
    <col min="1288" max="1532" width="9.140625" style="18"/>
    <col min="1533" max="1533" width="11" style="18" customWidth="1"/>
    <col min="1534" max="1534" width="11.7109375" style="18" customWidth="1"/>
    <col min="1535" max="1535" width="21.28515625" style="18" customWidth="1"/>
    <col min="1536" max="1537" width="17.5703125" style="18" customWidth="1"/>
    <col min="1538" max="1538" width="19.5703125" style="18" customWidth="1"/>
    <col min="1539" max="1539" width="17.85546875" style="18" customWidth="1"/>
    <col min="1540" max="1540" width="18.140625" style="18" customWidth="1"/>
    <col min="1541" max="1541" width="16" style="18" customWidth="1"/>
    <col min="1542" max="1542" width="9.140625" style="18"/>
    <col min="1543" max="1543" width="10" style="18" bestFit="1" customWidth="1"/>
    <col min="1544" max="1788" width="9.140625" style="18"/>
    <col min="1789" max="1789" width="11" style="18" customWidth="1"/>
    <col min="1790" max="1790" width="11.7109375" style="18" customWidth="1"/>
    <col min="1791" max="1791" width="21.28515625" style="18" customWidth="1"/>
    <col min="1792" max="1793" width="17.5703125" style="18" customWidth="1"/>
    <col min="1794" max="1794" width="19.5703125" style="18" customWidth="1"/>
    <col min="1795" max="1795" width="17.85546875" style="18" customWidth="1"/>
    <col min="1796" max="1796" width="18.140625" style="18" customWidth="1"/>
    <col min="1797" max="1797" width="16" style="18" customWidth="1"/>
    <col min="1798" max="1798" width="9.140625" style="18"/>
    <col min="1799" max="1799" width="10" style="18" bestFit="1" customWidth="1"/>
    <col min="1800" max="2044" width="9.140625" style="18"/>
    <col min="2045" max="2045" width="11" style="18" customWidth="1"/>
    <col min="2046" max="2046" width="11.7109375" style="18" customWidth="1"/>
    <col min="2047" max="2047" width="21.28515625" style="18" customWidth="1"/>
    <col min="2048" max="2049" width="17.5703125" style="18" customWidth="1"/>
    <col min="2050" max="2050" width="19.5703125" style="18" customWidth="1"/>
    <col min="2051" max="2051" width="17.85546875" style="18" customWidth="1"/>
    <col min="2052" max="2052" width="18.140625" style="18" customWidth="1"/>
    <col min="2053" max="2053" width="16" style="18" customWidth="1"/>
    <col min="2054" max="2054" width="9.140625" style="18"/>
    <col min="2055" max="2055" width="10" style="18" bestFit="1" customWidth="1"/>
    <col min="2056" max="2300" width="9.140625" style="18"/>
    <col min="2301" max="2301" width="11" style="18" customWidth="1"/>
    <col min="2302" max="2302" width="11.7109375" style="18" customWidth="1"/>
    <col min="2303" max="2303" width="21.28515625" style="18" customWidth="1"/>
    <col min="2304" max="2305" width="17.5703125" style="18" customWidth="1"/>
    <col min="2306" max="2306" width="19.5703125" style="18" customWidth="1"/>
    <col min="2307" max="2307" width="17.85546875" style="18" customWidth="1"/>
    <col min="2308" max="2308" width="18.140625" style="18" customWidth="1"/>
    <col min="2309" max="2309" width="16" style="18" customWidth="1"/>
    <col min="2310" max="2310" width="9.140625" style="18"/>
    <col min="2311" max="2311" width="10" style="18" bestFit="1" customWidth="1"/>
    <col min="2312" max="2556" width="9.140625" style="18"/>
    <col min="2557" max="2557" width="11" style="18" customWidth="1"/>
    <col min="2558" max="2558" width="11.7109375" style="18" customWidth="1"/>
    <col min="2559" max="2559" width="21.28515625" style="18" customWidth="1"/>
    <col min="2560" max="2561" width="17.5703125" style="18" customWidth="1"/>
    <col min="2562" max="2562" width="19.5703125" style="18" customWidth="1"/>
    <col min="2563" max="2563" width="17.85546875" style="18" customWidth="1"/>
    <col min="2564" max="2564" width="18.140625" style="18" customWidth="1"/>
    <col min="2565" max="2565" width="16" style="18" customWidth="1"/>
    <col min="2566" max="2566" width="9.140625" style="18"/>
    <col min="2567" max="2567" width="10" style="18" bestFit="1" customWidth="1"/>
    <col min="2568" max="2812" width="9.140625" style="18"/>
    <col min="2813" max="2813" width="11" style="18" customWidth="1"/>
    <col min="2814" max="2814" width="11.7109375" style="18" customWidth="1"/>
    <col min="2815" max="2815" width="21.28515625" style="18" customWidth="1"/>
    <col min="2816" max="2817" width="17.5703125" style="18" customWidth="1"/>
    <col min="2818" max="2818" width="19.5703125" style="18" customWidth="1"/>
    <col min="2819" max="2819" width="17.85546875" style="18" customWidth="1"/>
    <col min="2820" max="2820" width="18.140625" style="18" customWidth="1"/>
    <col min="2821" max="2821" width="16" style="18" customWidth="1"/>
    <col min="2822" max="2822" width="9.140625" style="18"/>
    <col min="2823" max="2823" width="10" style="18" bestFit="1" customWidth="1"/>
    <col min="2824" max="3068" width="9.140625" style="18"/>
    <col min="3069" max="3069" width="11" style="18" customWidth="1"/>
    <col min="3070" max="3070" width="11.7109375" style="18" customWidth="1"/>
    <col min="3071" max="3071" width="21.28515625" style="18" customWidth="1"/>
    <col min="3072" max="3073" width="17.5703125" style="18" customWidth="1"/>
    <col min="3074" max="3074" width="19.5703125" style="18" customWidth="1"/>
    <col min="3075" max="3075" width="17.85546875" style="18" customWidth="1"/>
    <col min="3076" max="3076" width="18.140625" style="18" customWidth="1"/>
    <col min="3077" max="3077" width="16" style="18" customWidth="1"/>
    <col min="3078" max="3078" width="9.140625" style="18"/>
    <col min="3079" max="3079" width="10" style="18" bestFit="1" customWidth="1"/>
    <col min="3080" max="3324" width="9.140625" style="18"/>
    <col min="3325" max="3325" width="11" style="18" customWidth="1"/>
    <col min="3326" max="3326" width="11.7109375" style="18" customWidth="1"/>
    <col min="3327" max="3327" width="21.28515625" style="18" customWidth="1"/>
    <col min="3328" max="3329" width="17.5703125" style="18" customWidth="1"/>
    <col min="3330" max="3330" width="19.5703125" style="18" customWidth="1"/>
    <col min="3331" max="3331" width="17.85546875" style="18" customWidth="1"/>
    <col min="3332" max="3332" width="18.140625" style="18" customWidth="1"/>
    <col min="3333" max="3333" width="16" style="18" customWidth="1"/>
    <col min="3334" max="3334" width="9.140625" style="18"/>
    <col min="3335" max="3335" width="10" style="18" bestFit="1" customWidth="1"/>
    <col min="3336" max="3580" width="9.140625" style="18"/>
    <col min="3581" max="3581" width="11" style="18" customWidth="1"/>
    <col min="3582" max="3582" width="11.7109375" style="18" customWidth="1"/>
    <col min="3583" max="3583" width="21.28515625" style="18" customWidth="1"/>
    <col min="3584" max="3585" width="17.5703125" style="18" customWidth="1"/>
    <col min="3586" max="3586" width="19.5703125" style="18" customWidth="1"/>
    <col min="3587" max="3587" width="17.85546875" style="18" customWidth="1"/>
    <col min="3588" max="3588" width="18.140625" style="18" customWidth="1"/>
    <col min="3589" max="3589" width="16" style="18" customWidth="1"/>
    <col min="3590" max="3590" width="9.140625" style="18"/>
    <col min="3591" max="3591" width="10" style="18" bestFit="1" customWidth="1"/>
    <col min="3592" max="3836" width="9.140625" style="18"/>
    <col min="3837" max="3837" width="11" style="18" customWidth="1"/>
    <col min="3838" max="3838" width="11.7109375" style="18" customWidth="1"/>
    <col min="3839" max="3839" width="21.28515625" style="18" customWidth="1"/>
    <col min="3840" max="3841" width="17.5703125" style="18" customWidth="1"/>
    <col min="3842" max="3842" width="19.5703125" style="18" customWidth="1"/>
    <col min="3843" max="3843" width="17.85546875" style="18" customWidth="1"/>
    <col min="3844" max="3844" width="18.140625" style="18" customWidth="1"/>
    <col min="3845" max="3845" width="16" style="18" customWidth="1"/>
    <col min="3846" max="3846" width="9.140625" style="18"/>
    <col min="3847" max="3847" width="10" style="18" bestFit="1" customWidth="1"/>
    <col min="3848" max="4092" width="9.140625" style="18"/>
    <col min="4093" max="4093" width="11" style="18" customWidth="1"/>
    <col min="4094" max="4094" width="11.7109375" style="18" customWidth="1"/>
    <col min="4095" max="4095" width="21.28515625" style="18" customWidth="1"/>
    <col min="4096" max="4097" width="17.5703125" style="18" customWidth="1"/>
    <col min="4098" max="4098" width="19.5703125" style="18" customWidth="1"/>
    <col min="4099" max="4099" width="17.85546875" style="18" customWidth="1"/>
    <col min="4100" max="4100" width="18.140625" style="18" customWidth="1"/>
    <col min="4101" max="4101" width="16" style="18" customWidth="1"/>
    <col min="4102" max="4102" width="9.140625" style="18"/>
    <col min="4103" max="4103" width="10" style="18" bestFit="1" customWidth="1"/>
    <col min="4104" max="4348" width="9.140625" style="18"/>
    <col min="4349" max="4349" width="11" style="18" customWidth="1"/>
    <col min="4350" max="4350" width="11.7109375" style="18" customWidth="1"/>
    <col min="4351" max="4351" width="21.28515625" style="18" customWidth="1"/>
    <col min="4352" max="4353" width="17.5703125" style="18" customWidth="1"/>
    <col min="4354" max="4354" width="19.5703125" style="18" customWidth="1"/>
    <col min="4355" max="4355" width="17.85546875" style="18" customWidth="1"/>
    <col min="4356" max="4356" width="18.140625" style="18" customWidth="1"/>
    <col min="4357" max="4357" width="16" style="18" customWidth="1"/>
    <col min="4358" max="4358" width="9.140625" style="18"/>
    <col min="4359" max="4359" width="10" style="18" bestFit="1" customWidth="1"/>
    <col min="4360" max="4604" width="9.140625" style="18"/>
    <col min="4605" max="4605" width="11" style="18" customWidth="1"/>
    <col min="4606" max="4606" width="11.7109375" style="18" customWidth="1"/>
    <col min="4607" max="4607" width="21.28515625" style="18" customWidth="1"/>
    <col min="4608" max="4609" width="17.5703125" style="18" customWidth="1"/>
    <col min="4610" max="4610" width="19.5703125" style="18" customWidth="1"/>
    <col min="4611" max="4611" width="17.85546875" style="18" customWidth="1"/>
    <col min="4612" max="4612" width="18.140625" style="18" customWidth="1"/>
    <col min="4613" max="4613" width="16" style="18" customWidth="1"/>
    <col min="4614" max="4614" width="9.140625" style="18"/>
    <col min="4615" max="4615" width="10" style="18" bestFit="1" customWidth="1"/>
    <col min="4616" max="4860" width="9.140625" style="18"/>
    <col min="4861" max="4861" width="11" style="18" customWidth="1"/>
    <col min="4862" max="4862" width="11.7109375" style="18" customWidth="1"/>
    <col min="4863" max="4863" width="21.28515625" style="18" customWidth="1"/>
    <col min="4864" max="4865" width="17.5703125" style="18" customWidth="1"/>
    <col min="4866" max="4866" width="19.5703125" style="18" customWidth="1"/>
    <col min="4867" max="4867" width="17.85546875" style="18" customWidth="1"/>
    <col min="4868" max="4868" width="18.140625" style="18" customWidth="1"/>
    <col min="4869" max="4869" width="16" style="18" customWidth="1"/>
    <col min="4870" max="4870" width="9.140625" style="18"/>
    <col min="4871" max="4871" width="10" style="18" bestFit="1" customWidth="1"/>
    <col min="4872" max="5116" width="9.140625" style="18"/>
    <col min="5117" max="5117" width="11" style="18" customWidth="1"/>
    <col min="5118" max="5118" width="11.7109375" style="18" customWidth="1"/>
    <col min="5119" max="5119" width="21.28515625" style="18" customWidth="1"/>
    <col min="5120" max="5121" width="17.5703125" style="18" customWidth="1"/>
    <col min="5122" max="5122" width="19.5703125" style="18" customWidth="1"/>
    <col min="5123" max="5123" width="17.85546875" style="18" customWidth="1"/>
    <col min="5124" max="5124" width="18.140625" style="18" customWidth="1"/>
    <col min="5125" max="5125" width="16" style="18" customWidth="1"/>
    <col min="5126" max="5126" width="9.140625" style="18"/>
    <col min="5127" max="5127" width="10" style="18" bestFit="1" customWidth="1"/>
    <col min="5128" max="5372" width="9.140625" style="18"/>
    <col min="5373" max="5373" width="11" style="18" customWidth="1"/>
    <col min="5374" max="5374" width="11.7109375" style="18" customWidth="1"/>
    <col min="5375" max="5375" width="21.28515625" style="18" customWidth="1"/>
    <col min="5376" max="5377" width="17.5703125" style="18" customWidth="1"/>
    <col min="5378" max="5378" width="19.5703125" style="18" customWidth="1"/>
    <col min="5379" max="5379" width="17.85546875" style="18" customWidth="1"/>
    <col min="5380" max="5380" width="18.140625" style="18" customWidth="1"/>
    <col min="5381" max="5381" width="16" style="18" customWidth="1"/>
    <col min="5382" max="5382" width="9.140625" style="18"/>
    <col min="5383" max="5383" width="10" style="18" bestFit="1" customWidth="1"/>
    <col min="5384" max="5628" width="9.140625" style="18"/>
    <col min="5629" max="5629" width="11" style="18" customWidth="1"/>
    <col min="5630" max="5630" width="11.7109375" style="18" customWidth="1"/>
    <col min="5631" max="5631" width="21.28515625" style="18" customWidth="1"/>
    <col min="5632" max="5633" width="17.5703125" style="18" customWidth="1"/>
    <col min="5634" max="5634" width="19.5703125" style="18" customWidth="1"/>
    <col min="5635" max="5635" width="17.85546875" style="18" customWidth="1"/>
    <col min="5636" max="5636" width="18.140625" style="18" customWidth="1"/>
    <col min="5637" max="5637" width="16" style="18" customWidth="1"/>
    <col min="5638" max="5638" width="9.140625" style="18"/>
    <col min="5639" max="5639" width="10" style="18" bestFit="1" customWidth="1"/>
    <col min="5640" max="5884" width="9.140625" style="18"/>
    <col min="5885" max="5885" width="11" style="18" customWidth="1"/>
    <col min="5886" max="5886" width="11.7109375" style="18" customWidth="1"/>
    <col min="5887" max="5887" width="21.28515625" style="18" customWidth="1"/>
    <col min="5888" max="5889" width="17.5703125" style="18" customWidth="1"/>
    <col min="5890" max="5890" width="19.5703125" style="18" customWidth="1"/>
    <col min="5891" max="5891" width="17.85546875" style="18" customWidth="1"/>
    <col min="5892" max="5892" width="18.140625" style="18" customWidth="1"/>
    <col min="5893" max="5893" width="16" style="18" customWidth="1"/>
    <col min="5894" max="5894" width="9.140625" style="18"/>
    <col min="5895" max="5895" width="10" style="18" bestFit="1" customWidth="1"/>
    <col min="5896" max="6140" width="9.140625" style="18"/>
    <col min="6141" max="6141" width="11" style="18" customWidth="1"/>
    <col min="6142" max="6142" width="11.7109375" style="18" customWidth="1"/>
    <col min="6143" max="6143" width="21.28515625" style="18" customWidth="1"/>
    <col min="6144" max="6145" width="17.5703125" style="18" customWidth="1"/>
    <col min="6146" max="6146" width="19.5703125" style="18" customWidth="1"/>
    <col min="6147" max="6147" width="17.85546875" style="18" customWidth="1"/>
    <col min="6148" max="6148" width="18.140625" style="18" customWidth="1"/>
    <col min="6149" max="6149" width="16" style="18" customWidth="1"/>
    <col min="6150" max="6150" width="9.140625" style="18"/>
    <col min="6151" max="6151" width="10" style="18" bestFit="1" customWidth="1"/>
    <col min="6152" max="6396" width="9.140625" style="18"/>
    <col min="6397" max="6397" width="11" style="18" customWidth="1"/>
    <col min="6398" max="6398" width="11.7109375" style="18" customWidth="1"/>
    <col min="6399" max="6399" width="21.28515625" style="18" customWidth="1"/>
    <col min="6400" max="6401" width="17.5703125" style="18" customWidth="1"/>
    <col min="6402" max="6402" width="19.5703125" style="18" customWidth="1"/>
    <col min="6403" max="6403" width="17.85546875" style="18" customWidth="1"/>
    <col min="6404" max="6404" width="18.140625" style="18" customWidth="1"/>
    <col min="6405" max="6405" width="16" style="18" customWidth="1"/>
    <col min="6406" max="6406" width="9.140625" style="18"/>
    <col min="6407" max="6407" width="10" style="18" bestFit="1" customWidth="1"/>
    <col min="6408" max="6652" width="9.140625" style="18"/>
    <col min="6653" max="6653" width="11" style="18" customWidth="1"/>
    <col min="6654" max="6654" width="11.7109375" style="18" customWidth="1"/>
    <col min="6655" max="6655" width="21.28515625" style="18" customWidth="1"/>
    <col min="6656" max="6657" width="17.5703125" style="18" customWidth="1"/>
    <col min="6658" max="6658" width="19.5703125" style="18" customWidth="1"/>
    <col min="6659" max="6659" width="17.85546875" style="18" customWidth="1"/>
    <col min="6660" max="6660" width="18.140625" style="18" customWidth="1"/>
    <col min="6661" max="6661" width="16" style="18" customWidth="1"/>
    <col min="6662" max="6662" width="9.140625" style="18"/>
    <col min="6663" max="6663" width="10" style="18" bestFit="1" customWidth="1"/>
    <col min="6664" max="6908" width="9.140625" style="18"/>
    <col min="6909" max="6909" width="11" style="18" customWidth="1"/>
    <col min="6910" max="6910" width="11.7109375" style="18" customWidth="1"/>
    <col min="6911" max="6911" width="21.28515625" style="18" customWidth="1"/>
    <col min="6912" max="6913" width="17.5703125" style="18" customWidth="1"/>
    <col min="6914" max="6914" width="19.5703125" style="18" customWidth="1"/>
    <col min="6915" max="6915" width="17.85546875" style="18" customWidth="1"/>
    <col min="6916" max="6916" width="18.140625" style="18" customWidth="1"/>
    <col min="6917" max="6917" width="16" style="18" customWidth="1"/>
    <col min="6918" max="6918" width="9.140625" style="18"/>
    <col min="6919" max="6919" width="10" style="18" bestFit="1" customWidth="1"/>
    <col min="6920" max="7164" width="9.140625" style="18"/>
    <col min="7165" max="7165" width="11" style="18" customWidth="1"/>
    <col min="7166" max="7166" width="11.7109375" style="18" customWidth="1"/>
    <col min="7167" max="7167" width="21.28515625" style="18" customWidth="1"/>
    <col min="7168" max="7169" width="17.5703125" style="18" customWidth="1"/>
    <col min="7170" max="7170" width="19.5703125" style="18" customWidth="1"/>
    <col min="7171" max="7171" width="17.85546875" style="18" customWidth="1"/>
    <col min="7172" max="7172" width="18.140625" style="18" customWidth="1"/>
    <col min="7173" max="7173" width="16" style="18" customWidth="1"/>
    <col min="7174" max="7174" width="9.140625" style="18"/>
    <col min="7175" max="7175" width="10" style="18" bestFit="1" customWidth="1"/>
    <col min="7176" max="7420" width="9.140625" style="18"/>
    <col min="7421" max="7421" width="11" style="18" customWidth="1"/>
    <col min="7422" max="7422" width="11.7109375" style="18" customWidth="1"/>
    <col min="7423" max="7423" width="21.28515625" style="18" customWidth="1"/>
    <col min="7424" max="7425" width="17.5703125" style="18" customWidth="1"/>
    <col min="7426" max="7426" width="19.5703125" style="18" customWidth="1"/>
    <col min="7427" max="7427" width="17.85546875" style="18" customWidth="1"/>
    <col min="7428" max="7428" width="18.140625" style="18" customWidth="1"/>
    <col min="7429" max="7429" width="16" style="18" customWidth="1"/>
    <col min="7430" max="7430" width="9.140625" style="18"/>
    <col min="7431" max="7431" width="10" style="18" bestFit="1" customWidth="1"/>
    <col min="7432" max="7676" width="9.140625" style="18"/>
    <col min="7677" max="7677" width="11" style="18" customWidth="1"/>
    <col min="7678" max="7678" width="11.7109375" style="18" customWidth="1"/>
    <col min="7679" max="7679" width="21.28515625" style="18" customWidth="1"/>
    <col min="7680" max="7681" width="17.5703125" style="18" customWidth="1"/>
    <col min="7682" max="7682" width="19.5703125" style="18" customWidth="1"/>
    <col min="7683" max="7683" width="17.85546875" style="18" customWidth="1"/>
    <col min="7684" max="7684" width="18.140625" style="18" customWidth="1"/>
    <col min="7685" max="7685" width="16" style="18" customWidth="1"/>
    <col min="7686" max="7686" width="9.140625" style="18"/>
    <col min="7687" max="7687" width="10" style="18" bestFit="1" customWidth="1"/>
    <col min="7688" max="7932" width="9.140625" style="18"/>
    <col min="7933" max="7933" width="11" style="18" customWidth="1"/>
    <col min="7934" max="7934" width="11.7109375" style="18" customWidth="1"/>
    <col min="7935" max="7935" width="21.28515625" style="18" customWidth="1"/>
    <col min="7936" max="7937" width="17.5703125" style="18" customWidth="1"/>
    <col min="7938" max="7938" width="19.5703125" style="18" customWidth="1"/>
    <col min="7939" max="7939" width="17.85546875" style="18" customWidth="1"/>
    <col min="7940" max="7940" width="18.140625" style="18" customWidth="1"/>
    <col min="7941" max="7941" width="16" style="18" customWidth="1"/>
    <col min="7942" max="7942" width="9.140625" style="18"/>
    <col min="7943" max="7943" width="10" style="18" bestFit="1" customWidth="1"/>
    <col min="7944" max="8188" width="9.140625" style="18"/>
    <col min="8189" max="8189" width="11" style="18" customWidth="1"/>
    <col min="8190" max="8190" width="11.7109375" style="18" customWidth="1"/>
    <col min="8191" max="8191" width="21.28515625" style="18" customWidth="1"/>
    <col min="8192" max="8193" width="17.5703125" style="18" customWidth="1"/>
    <col min="8194" max="8194" width="19.5703125" style="18" customWidth="1"/>
    <col min="8195" max="8195" width="17.85546875" style="18" customWidth="1"/>
    <col min="8196" max="8196" width="18.140625" style="18" customWidth="1"/>
    <col min="8197" max="8197" width="16" style="18" customWidth="1"/>
    <col min="8198" max="8198" width="9.140625" style="18"/>
    <col min="8199" max="8199" width="10" style="18" bestFit="1" customWidth="1"/>
    <col min="8200" max="8444" width="9.140625" style="18"/>
    <col min="8445" max="8445" width="11" style="18" customWidth="1"/>
    <col min="8446" max="8446" width="11.7109375" style="18" customWidth="1"/>
    <col min="8447" max="8447" width="21.28515625" style="18" customWidth="1"/>
    <col min="8448" max="8449" width="17.5703125" style="18" customWidth="1"/>
    <col min="8450" max="8450" width="19.5703125" style="18" customWidth="1"/>
    <col min="8451" max="8451" width="17.85546875" style="18" customWidth="1"/>
    <col min="8452" max="8452" width="18.140625" style="18" customWidth="1"/>
    <col min="8453" max="8453" width="16" style="18" customWidth="1"/>
    <col min="8454" max="8454" width="9.140625" style="18"/>
    <col min="8455" max="8455" width="10" style="18" bestFit="1" customWidth="1"/>
    <col min="8456" max="8700" width="9.140625" style="18"/>
    <col min="8701" max="8701" width="11" style="18" customWidth="1"/>
    <col min="8702" max="8702" width="11.7109375" style="18" customWidth="1"/>
    <col min="8703" max="8703" width="21.28515625" style="18" customWidth="1"/>
    <col min="8704" max="8705" width="17.5703125" style="18" customWidth="1"/>
    <col min="8706" max="8706" width="19.5703125" style="18" customWidth="1"/>
    <col min="8707" max="8707" width="17.85546875" style="18" customWidth="1"/>
    <col min="8708" max="8708" width="18.140625" style="18" customWidth="1"/>
    <col min="8709" max="8709" width="16" style="18" customWidth="1"/>
    <col min="8710" max="8710" width="9.140625" style="18"/>
    <col min="8711" max="8711" width="10" style="18" bestFit="1" customWidth="1"/>
    <col min="8712" max="8956" width="9.140625" style="18"/>
    <col min="8957" max="8957" width="11" style="18" customWidth="1"/>
    <col min="8958" max="8958" width="11.7109375" style="18" customWidth="1"/>
    <col min="8959" max="8959" width="21.28515625" style="18" customWidth="1"/>
    <col min="8960" max="8961" width="17.5703125" style="18" customWidth="1"/>
    <col min="8962" max="8962" width="19.5703125" style="18" customWidth="1"/>
    <col min="8963" max="8963" width="17.85546875" style="18" customWidth="1"/>
    <col min="8964" max="8964" width="18.140625" style="18" customWidth="1"/>
    <col min="8965" max="8965" width="16" style="18" customWidth="1"/>
    <col min="8966" max="8966" width="9.140625" style="18"/>
    <col min="8967" max="8967" width="10" style="18" bestFit="1" customWidth="1"/>
    <col min="8968" max="9212" width="9.140625" style="18"/>
    <col min="9213" max="9213" width="11" style="18" customWidth="1"/>
    <col min="9214" max="9214" width="11.7109375" style="18" customWidth="1"/>
    <col min="9215" max="9215" width="21.28515625" style="18" customWidth="1"/>
    <col min="9216" max="9217" width="17.5703125" style="18" customWidth="1"/>
    <col min="9218" max="9218" width="19.5703125" style="18" customWidth="1"/>
    <col min="9219" max="9219" width="17.85546875" style="18" customWidth="1"/>
    <col min="9220" max="9220" width="18.140625" style="18" customWidth="1"/>
    <col min="9221" max="9221" width="16" style="18" customWidth="1"/>
    <col min="9222" max="9222" width="9.140625" style="18"/>
    <col min="9223" max="9223" width="10" style="18" bestFit="1" customWidth="1"/>
    <col min="9224" max="9468" width="9.140625" style="18"/>
    <col min="9469" max="9469" width="11" style="18" customWidth="1"/>
    <col min="9470" max="9470" width="11.7109375" style="18" customWidth="1"/>
    <col min="9471" max="9471" width="21.28515625" style="18" customWidth="1"/>
    <col min="9472" max="9473" width="17.5703125" style="18" customWidth="1"/>
    <col min="9474" max="9474" width="19.5703125" style="18" customWidth="1"/>
    <col min="9475" max="9475" width="17.85546875" style="18" customWidth="1"/>
    <col min="9476" max="9476" width="18.140625" style="18" customWidth="1"/>
    <col min="9477" max="9477" width="16" style="18" customWidth="1"/>
    <col min="9478" max="9478" width="9.140625" style="18"/>
    <col min="9479" max="9479" width="10" style="18" bestFit="1" customWidth="1"/>
    <col min="9480" max="9724" width="9.140625" style="18"/>
    <col min="9725" max="9725" width="11" style="18" customWidth="1"/>
    <col min="9726" max="9726" width="11.7109375" style="18" customWidth="1"/>
    <col min="9727" max="9727" width="21.28515625" style="18" customWidth="1"/>
    <col min="9728" max="9729" width="17.5703125" style="18" customWidth="1"/>
    <col min="9730" max="9730" width="19.5703125" style="18" customWidth="1"/>
    <col min="9731" max="9731" width="17.85546875" style="18" customWidth="1"/>
    <col min="9732" max="9732" width="18.140625" style="18" customWidth="1"/>
    <col min="9733" max="9733" width="16" style="18" customWidth="1"/>
    <col min="9734" max="9734" width="9.140625" style="18"/>
    <col min="9735" max="9735" width="10" style="18" bestFit="1" customWidth="1"/>
    <col min="9736" max="9980" width="9.140625" style="18"/>
    <col min="9981" max="9981" width="11" style="18" customWidth="1"/>
    <col min="9982" max="9982" width="11.7109375" style="18" customWidth="1"/>
    <col min="9983" max="9983" width="21.28515625" style="18" customWidth="1"/>
    <col min="9984" max="9985" width="17.5703125" style="18" customWidth="1"/>
    <col min="9986" max="9986" width="19.5703125" style="18" customWidth="1"/>
    <col min="9987" max="9987" width="17.85546875" style="18" customWidth="1"/>
    <col min="9988" max="9988" width="18.140625" style="18" customWidth="1"/>
    <col min="9989" max="9989" width="16" style="18" customWidth="1"/>
    <col min="9990" max="9990" width="9.140625" style="18"/>
    <col min="9991" max="9991" width="10" style="18" bestFit="1" customWidth="1"/>
    <col min="9992" max="10236" width="9.140625" style="18"/>
    <col min="10237" max="10237" width="11" style="18" customWidth="1"/>
    <col min="10238" max="10238" width="11.7109375" style="18" customWidth="1"/>
    <col min="10239" max="10239" width="21.28515625" style="18" customWidth="1"/>
    <col min="10240" max="10241" width="17.5703125" style="18" customWidth="1"/>
    <col min="10242" max="10242" width="19.5703125" style="18" customWidth="1"/>
    <col min="10243" max="10243" width="17.85546875" style="18" customWidth="1"/>
    <col min="10244" max="10244" width="18.140625" style="18" customWidth="1"/>
    <col min="10245" max="10245" width="16" style="18" customWidth="1"/>
    <col min="10246" max="10246" width="9.140625" style="18"/>
    <col min="10247" max="10247" width="10" style="18" bestFit="1" customWidth="1"/>
    <col min="10248" max="10492" width="9.140625" style="18"/>
    <col min="10493" max="10493" width="11" style="18" customWidth="1"/>
    <col min="10494" max="10494" width="11.7109375" style="18" customWidth="1"/>
    <col min="10495" max="10495" width="21.28515625" style="18" customWidth="1"/>
    <col min="10496" max="10497" width="17.5703125" style="18" customWidth="1"/>
    <col min="10498" max="10498" width="19.5703125" style="18" customWidth="1"/>
    <col min="10499" max="10499" width="17.85546875" style="18" customWidth="1"/>
    <col min="10500" max="10500" width="18.140625" style="18" customWidth="1"/>
    <col min="10501" max="10501" width="16" style="18" customWidth="1"/>
    <col min="10502" max="10502" width="9.140625" style="18"/>
    <col min="10503" max="10503" width="10" style="18" bestFit="1" customWidth="1"/>
    <col min="10504" max="10748" width="9.140625" style="18"/>
    <col min="10749" max="10749" width="11" style="18" customWidth="1"/>
    <col min="10750" max="10750" width="11.7109375" style="18" customWidth="1"/>
    <col min="10751" max="10751" width="21.28515625" style="18" customWidth="1"/>
    <col min="10752" max="10753" width="17.5703125" style="18" customWidth="1"/>
    <col min="10754" max="10754" width="19.5703125" style="18" customWidth="1"/>
    <col min="10755" max="10755" width="17.85546875" style="18" customWidth="1"/>
    <col min="10756" max="10756" width="18.140625" style="18" customWidth="1"/>
    <col min="10757" max="10757" width="16" style="18" customWidth="1"/>
    <col min="10758" max="10758" width="9.140625" style="18"/>
    <col min="10759" max="10759" width="10" style="18" bestFit="1" customWidth="1"/>
    <col min="10760" max="11004" width="9.140625" style="18"/>
    <col min="11005" max="11005" width="11" style="18" customWidth="1"/>
    <col min="11006" max="11006" width="11.7109375" style="18" customWidth="1"/>
    <col min="11007" max="11007" width="21.28515625" style="18" customWidth="1"/>
    <col min="11008" max="11009" width="17.5703125" style="18" customWidth="1"/>
    <col min="11010" max="11010" width="19.5703125" style="18" customWidth="1"/>
    <col min="11011" max="11011" width="17.85546875" style="18" customWidth="1"/>
    <col min="11012" max="11012" width="18.140625" style="18" customWidth="1"/>
    <col min="11013" max="11013" width="16" style="18" customWidth="1"/>
    <col min="11014" max="11014" width="9.140625" style="18"/>
    <col min="11015" max="11015" width="10" style="18" bestFit="1" customWidth="1"/>
    <col min="11016" max="11260" width="9.140625" style="18"/>
    <col min="11261" max="11261" width="11" style="18" customWidth="1"/>
    <col min="11262" max="11262" width="11.7109375" style="18" customWidth="1"/>
    <col min="11263" max="11263" width="21.28515625" style="18" customWidth="1"/>
    <col min="11264" max="11265" width="17.5703125" style="18" customWidth="1"/>
    <col min="11266" max="11266" width="19.5703125" style="18" customWidth="1"/>
    <col min="11267" max="11267" width="17.85546875" style="18" customWidth="1"/>
    <col min="11268" max="11268" width="18.140625" style="18" customWidth="1"/>
    <col min="11269" max="11269" width="16" style="18" customWidth="1"/>
    <col min="11270" max="11270" width="9.140625" style="18"/>
    <col min="11271" max="11271" width="10" style="18" bestFit="1" customWidth="1"/>
    <col min="11272" max="11516" width="9.140625" style="18"/>
    <col min="11517" max="11517" width="11" style="18" customWidth="1"/>
    <col min="11518" max="11518" width="11.7109375" style="18" customWidth="1"/>
    <col min="11519" max="11519" width="21.28515625" style="18" customWidth="1"/>
    <col min="11520" max="11521" width="17.5703125" style="18" customWidth="1"/>
    <col min="11522" max="11522" width="19.5703125" style="18" customWidth="1"/>
    <col min="11523" max="11523" width="17.85546875" style="18" customWidth="1"/>
    <col min="11524" max="11524" width="18.140625" style="18" customWidth="1"/>
    <col min="11525" max="11525" width="16" style="18" customWidth="1"/>
    <col min="11526" max="11526" width="9.140625" style="18"/>
    <col min="11527" max="11527" width="10" style="18" bestFit="1" customWidth="1"/>
    <col min="11528" max="11772" width="9.140625" style="18"/>
    <col min="11773" max="11773" width="11" style="18" customWidth="1"/>
    <col min="11774" max="11774" width="11.7109375" style="18" customWidth="1"/>
    <col min="11775" max="11775" width="21.28515625" style="18" customWidth="1"/>
    <col min="11776" max="11777" width="17.5703125" style="18" customWidth="1"/>
    <col min="11778" max="11778" width="19.5703125" style="18" customWidth="1"/>
    <col min="11779" max="11779" width="17.85546875" style="18" customWidth="1"/>
    <col min="11780" max="11780" width="18.140625" style="18" customWidth="1"/>
    <col min="11781" max="11781" width="16" style="18" customWidth="1"/>
    <col min="11782" max="11782" width="9.140625" style="18"/>
    <col min="11783" max="11783" width="10" style="18" bestFit="1" customWidth="1"/>
    <col min="11784" max="12028" width="9.140625" style="18"/>
    <col min="12029" max="12029" width="11" style="18" customWidth="1"/>
    <col min="12030" max="12030" width="11.7109375" style="18" customWidth="1"/>
    <col min="12031" max="12031" width="21.28515625" style="18" customWidth="1"/>
    <col min="12032" max="12033" width="17.5703125" style="18" customWidth="1"/>
    <col min="12034" max="12034" width="19.5703125" style="18" customWidth="1"/>
    <col min="12035" max="12035" width="17.85546875" style="18" customWidth="1"/>
    <col min="12036" max="12036" width="18.140625" style="18" customWidth="1"/>
    <col min="12037" max="12037" width="16" style="18" customWidth="1"/>
    <col min="12038" max="12038" width="9.140625" style="18"/>
    <col min="12039" max="12039" width="10" style="18" bestFit="1" customWidth="1"/>
    <col min="12040" max="12284" width="9.140625" style="18"/>
    <col min="12285" max="12285" width="11" style="18" customWidth="1"/>
    <col min="12286" max="12286" width="11.7109375" style="18" customWidth="1"/>
    <col min="12287" max="12287" width="21.28515625" style="18" customWidth="1"/>
    <col min="12288" max="12289" width="17.5703125" style="18" customWidth="1"/>
    <col min="12290" max="12290" width="19.5703125" style="18" customWidth="1"/>
    <col min="12291" max="12291" width="17.85546875" style="18" customWidth="1"/>
    <col min="12292" max="12292" width="18.140625" style="18" customWidth="1"/>
    <col min="12293" max="12293" width="16" style="18" customWidth="1"/>
    <col min="12294" max="12294" width="9.140625" style="18"/>
    <col min="12295" max="12295" width="10" style="18" bestFit="1" customWidth="1"/>
    <col min="12296" max="12540" width="9.140625" style="18"/>
    <col min="12541" max="12541" width="11" style="18" customWidth="1"/>
    <col min="12542" max="12542" width="11.7109375" style="18" customWidth="1"/>
    <col min="12543" max="12543" width="21.28515625" style="18" customWidth="1"/>
    <col min="12544" max="12545" width="17.5703125" style="18" customWidth="1"/>
    <col min="12546" max="12546" width="19.5703125" style="18" customWidth="1"/>
    <col min="12547" max="12547" width="17.85546875" style="18" customWidth="1"/>
    <col min="12548" max="12548" width="18.140625" style="18" customWidth="1"/>
    <col min="12549" max="12549" width="16" style="18" customWidth="1"/>
    <col min="12550" max="12550" width="9.140625" style="18"/>
    <col min="12551" max="12551" width="10" style="18" bestFit="1" customWidth="1"/>
    <col min="12552" max="12796" width="9.140625" style="18"/>
    <col min="12797" max="12797" width="11" style="18" customWidth="1"/>
    <col min="12798" max="12798" width="11.7109375" style="18" customWidth="1"/>
    <col min="12799" max="12799" width="21.28515625" style="18" customWidth="1"/>
    <col min="12800" max="12801" width="17.5703125" style="18" customWidth="1"/>
    <col min="12802" max="12802" width="19.5703125" style="18" customWidth="1"/>
    <col min="12803" max="12803" width="17.85546875" style="18" customWidth="1"/>
    <col min="12804" max="12804" width="18.140625" style="18" customWidth="1"/>
    <col min="12805" max="12805" width="16" style="18" customWidth="1"/>
    <col min="12806" max="12806" width="9.140625" style="18"/>
    <col min="12807" max="12807" width="10" style="18" bestFit="1" customWidth="1"/>
    <col min="12808" max="13052" width="9.140625" style="18"/>
    <col min="13053" max="13053" width="11" style="18" customWidth="1"/>
    <col min="13054" max="13054" width="11.7109375" style="18" customWidth="1"/>
    <col min="13055" max="13055" width="21.28515625" style="18" customWidth="1"/>
    <col min="13056" max="13057" width="17.5703125" style="18" customWidth="1"/>
    <col min="13058" max="13058" width="19.5703125" style="18" customWidth="1"/>
    <col min="13059" max="13059" width="17.85546875" style="18" customWidth="1"/>
    <col min="13060" max="13060" width="18.140625" style="18" customWidth="1"/>
    <col min="13061" max="13061" width="16" style="18" customWidth="1"/>
    <col min="13062" max="13062" width="9.140625" style="18"/>
    <col min="13063" max="13063" width="10" style="18" bestFit="1" customWidth="1"/>
    <col min="13064" max="13308" width="9.140625" style="18"/>
    <col min="13309" max="13309" width="11" style="18" customWidth="1"/>
    <col min="13310" max="13310" width="11.7109375" style="18" customWidth="1"/>
    <col min="13311" max="13311" width="21.28515625" style="18" customWidth="1"/>
    <col min="13312" max="13313" width="17.5703125" style="18" customWidth="1"/>
    <col min="13314" max="13314" width="19.5703125" style="18" customWidth="1"/>
    <col min="13315" max="13315" width="17.85546875" style="18" customWidth="1"/>
    <col min="13316" max="13316" width="18.140625" style="18" customWidth="1"/>
    <col min="13317" max="13317" width="16" style="18" customWidth="1"/>
    <col min="13318" max="13318" width="9.140625" style="18"/>
    <col min="13319" max="13319" width="10" style="18" bestFit="1" customWidth="1"/>
    <col min="13320" max="13564" width="9.140625" style="18"/>
    <col min="13565" max="13565" width="11" style="18" customWidth="1"/>
    <col min="13566" max="13566" width="11.7109375" style="18" customWidth="1"/>
    <col min="13567" max="13567" width="21.28515625" style="18" customWidth="1"/>
    <col min="13568" max="13569" width="17.5703125" style="18" customWidth="1"/>
    <col min="13570" max="13570" width="19.5703125" style="18" customWidth="1"/>
    <col min="13571" max="13571" width="17.85546875" style="18" customWidth="1"/>
    <col min="13572" max="13572" width="18.140625" style="18" customWidth="1"/>
    <col min="13573" max="13573" width="16" style="18" customWidth="1"/>
    <col min="13574" max="13574" width="9.140625" style="18"/>
    <col min="13575" max="13575" width="10" style="18" bestFit="1" customWidth="1"/>
    <col min="13576" max="13820" width="9.140625" style="18"/>
    <col min="13821" max="13821" width="11" style="18" customWidth="1"/>
    <col min="13822" max="13822" width="11.7109375" style="18" customWidth="1"/>
    <col min="13823" max="13823" width="21.28515625" style="18" customWidth="1"/>
    <col min="13824" max="13825" width="17.5703125" style="18" customWidth="1"/>
    <col min="13826" max="13826" width="19.5703125" style="18" customWidth="1"/>
    <col min="13827" max="13827" width="17.85546875" style="18" customWidth="1"/>
    <col min="13828" max="13828" width="18.140625" style="18" customWidth="1"/>
    <col min="13829" max="13829" width="16" style="18" customWidth="1"/>
    <col min="13830" max="13830" width="9.140625" style="18"/>
    <col min="13831" max="13831" width="10" style="18" bestFit="1" customWidth="1"/>
    <col min="13832" max="14076" width="9.140625" style="18"/>
    <col min="14077" max="14077" width="11" style="18" customWidth="1"/>
    <col min="14078" max="14078" width="11.7109375" style="18" customWidth="1"/>
    <col min="14079" max="14079" width="21.28515625" style="18" customWidth="1"/>
    <col min="14080" max="14081" width="17.5703125" style="18" customWidth="1"/>
    <col min="14082" max="14082" width="19.5703125" style="18" customWidth="1"/>
    <col min="14083" max="14083" width="17.85546875" style="18" customWidth="1"/>
    <col min="14084" max="14084" width="18.140625" style="18" customWidth="1"/>
    <col min="14085" max="14085" width="16" style="18" customWidth="1"/>
    <col min="14086" max="14086" width="9.140625" style="18"/>
    <col min="14087" max="14087" width="10" style="18" bestFit="1" customWidth="1"/>
    <col min="14088" max="14332" width="9.140625" style="18"/>
    <col min="14333" max="14333" width="11" style="18" customWidth="1"/>
    <col min="14334" max="14334" width="11.7109375" style="18" customWidth="1"/>
    <col min="14335" max="14335" width="21.28515625" style="18" customWidth="1"/>
    <col min="14336" max="14337" width="17.5703125" style="18" customWidth="1"/>
    <col min="14338" max="14338" width="19.5703125" style="18" customWidth="1"/>
    <col min="14339" max="14339" width="17.85546875" style="18" customWidth="1"/>
    <col min="14340" max="14340" width="18.140625" style="18" customWidth="1"/>
    <col min="14341" max="14341" width="16" style="18" customWidth="1"/>
    <col min="14342" max="14342" width="9.140625" style="18"/>
    <col min="14343" max="14343" width="10" style="18" bestFit="1" customWidth="1"/>
    <col min="14344" max="14588" width="9.140625" style="18"/>
    <col min="14589" max="14589" width="11" style="18" customWidth="1"/>
    <col min="14590" max="14590" width="11.7109375" style="18" customWidth="1"/>
    <col min="14591" max="14591" width="21.28515625" style="18" customWidth="1"/>
    <col min="14592" max="14593" width="17.5703125" style="18" customWidth="1"/>
    <col min="14594" max="14594" width="19.5703125" style="18" customWidth="1"/>
    <col min="14595" max="14595" width="17.85546875" style="18" customWidth="1"/>
    <col min="14596" max="14596" width="18.140625" style="18" customWidth="1"/>
    <col min="14597" max="14597" width="16" style="18" customWidth="1"/>
    <col min="14598" max="14598" width="9.140625" style="18"/>
    <col min="14599" max="14599" width="10" style="18" bestFit="1" customWidth="1"/>
    <col min="14600" max="14844" width="9.140625" style="18"/>
    <col min="14845" max="14845" width="11" style="18" customWidth="1"/>
    <col min="14846" max="14846" width="11.7109375" style="18" customWidth="1"/>
    <col min="14847" max="14847" width="21.28515625" style="18" customWidth="1"/>
    <col min="14848" max="14849" width="17.5703125" style="18" customWidth="1"/>
    <col min="14850" max="14850" width="19.5703125" style="18" customWidth="1"/>
    <col min="14851" max="14851" width="17.85546875" style="18" customWidth="1"/>
    <col min="14852" max="14852" width="18.140625" style="18" customWidth="1"/>
    <col min="14853" max="14853" width="16" style="18" customWidth="1"/>
    <col min="14854" max="14854" width="9.140625" style="18"/>
    <col min="14855" max="14855" width="10" style="18" bestFit="1" customWidth="1"/>
    <col min="14856" max="15100" width="9.140625" style="18"/>
    <col min="15101" max="15101" width="11" style="18" customWidth="1"/>
    <col min="15102" max="15102" width="11.7109375" style="18" customWidth="1"/>
    <col min="15103" max="15103" width="21.28515625" style="18" customWidth="1"/>
    <col min="15104" max="15105" width="17.5703125" style="18" customWidth="1"/>
    <col min="15106" max="15106" width="19.5703125" style="18" customWidth="1"/>
    <col min="15107" max="15107" width="17.85546875" style="18" customWidth="1"/>
    <col min="15108" max="15108" width="18.140625" style="18" customWidth="1"/>
    <col min="15109" max="15109" width="16" style="18" customWidth="1"/>
    <col min="15110" max="15110" width="9.140625" style="18"/>
    <col min="15111" max="15111" width="10" style="18" bestFit="1" customWidth="1"/>
    <col min="15112" max="15356" width="9.140625" style="18"/>
    <col min="15357" max="15357" width="11" style="18" customWidth="1"/>
    <col min="15358" max="15358" width="11.7109375" style="18" customWidth="1"/>
    <col min="15359" max="15359" width="21.28515625" style="18" customWidth="1"/>
    <col min="15360" max="15361" width="17.5703125" style="18" customWidth="1"/>
    <col min="15362" max="15362" width="19.5703125" style="18" customWidth="1"/>
    <col min="15363" max="15363" width="17.85546875" style="18" customWidth="1"/>
    <col min="15364" max="15364" width="18.140625" style="18" customWidth="1"/>
    <col min="15365" max="15365" width="16" style="18" customWidth="1"/>
    <col min="15366" max="15366" width="9.140625" style="18"/>
    <col min="15367" max="15367" width="10" style="18" bestFit="1" customWidth="1"/>
    <col min="15368" max="15612" width="9.140625" style="18"/>
    <col min="15613" max="15613" width="11" style="18" customWidth="1"/>
    <col min="15614" max="15614" width="11.7109375" style="18" customWidth="1"/>
    <col min="15615" max="15615" width="21.28515625" style="18" customWidth="1"/>
    <col min="15616" max="15617" width="17.5703125" style="18" customWidth="1"/>
    <col min="15618" max="15618" width="19.5703125" style="18" customWidth="1"/>
    <col min="15619" max="15619" width="17.85546875" style="18" customWidth="1"/>
    <col min="15620" max="15620" width="18.140625" style="18" customWidth="1"/>
    <col min="15621" max="15621" width="16" style="18" customWidth="1"/>
    <col min="15622" max="15622" width="9.140625" style="18"/>
    <col min="15623" max="15623" width="10" style="18" bestFit="1" customWidth="1"/>
    <col min="15624" max="15868" width="9.140625" style="18"/>
    <col min="15869" max="15869" width="11" style="18" customWidth="1"/>
    <col min="15870" max="15870" width="11.7109375" style="18" customWidth="1"/>
    <col min="15871" max="15871" width="21.28515625" style="18" customWidth="1"/>
    <col min="15872" max="15873" width="17.5703125" style="18" customWidth="1"/>
    <col min="15874" max="15874" width="19.5703125" style="18" customWidth="1"/>
    <col min="15875" max="15875" width="17.85546875" style="18" customWidth="1"/>
    <col min="15876" max="15876" width="18.140625" style="18" customWidth="1"/>
    <col min="15877" max="15877" width="16" style="18" customWidth="1"/>
    <col min="15878" max="15878" width="9.140625" style="18"/>
    <col min="15879" max="15879" width="10" style="18" bestFit="1" customWidth="1"/>
    <col min="15880" max="16124" width="9.140625" style="18"/>
    <col min="16125" max="16125" width="11" style="18" customWidth="1"/>
    <col min="16126" max="16126" width="11.7109375" style="18" customWidth="1"/>
    <col min="16127" max="16127" width="21.28515625" style="18" customWidth="1"/>
    <col min="16128" max="16129" width="17.5703125" style="18" customWidth="1"/>
    <col min="16130" max="16130" width="19.5703125" style="18" customWidth="1"/>
    <col min="16131" max="16131" width="17.85546875" style="18" customWidth="1"/>
    <col min="16132" max="16132" width="18.140625" style="18" customWidth="1"/>
    <col min="16133" max="16133" width="16" style="18" customWidth="1"/>
    <col min="16134" max="16134" width="9.140625" style="18"/>
    <col min="16135" max="16135" width="10" style="18" bestFit="1" customWidth="1"/>
    <col min="16136" max="16384" width="9.140625" style="18"/>
  </cols>
  <sheetData>
    <row r="1" spans="1:5" ht="16.5">
      <c r="A1" s="313" t="s">
        <v>170</v>
      </c>
      <c r="B1" s="313"/>
      <c r="C1" s="313"/>
      <c r="D1" s="313"/>
      <c r="E1" s="313"/>
    </row>
    <row r="2" spans="1:5" ht="16.5">
      <c r="A2" s="96"/>
      <c r="B2" s="96"/>
      <c r="C2" s="96"/>
      <c r="D2" s="96"/>
      <c r="E2" s="96"/>
    </row>
    <row r="3" spans="1:5" ht="55.5" customHeight="1">
      <c r="A3" s="314" t="s">
        <v>148</v>
      </c>
      <c r="B3" s="314"/>
      <c r="C3" s="314"/>
      <c r="D3" s="314"/>
      <c r="E3" s="314"/>
    </row>
    <row r="4" spans="1:5">
      <c r="A4" s="108"/>
      <c r="B4" s="108"/>
      <c r="C4" s="108"/>
      <c r="D4" s="108"/>
      <c r="E4" s="108"/>
    </row>
    <row r="5" spans="1:5" ht="52.5" customHeight="1">
      <c r="A5" s="390" t="s">
        <v>18</v>
      </c>
      <c r="B5" s="390"/>
      <c r="C5" s="390"/>
      <c r="D5" s="390"/>
      <c r="E5" s="390"/>
    </row>
    <row r="7" spans="1:5" ht="16.5">
      <c r="A7" s="382" t="s">
        <v>107</v>
      </c>
      <c r="B7" s="382"/>
      <c r="C7" s="382"/>
      <c r="D7" s="382"/>
      <c r="E7" s="382"/>
    </row>
    <row r="8" spans="1:5" ht="16.5">
      <c r="A8" s="174"/>
      <c r="B8" s="174"/>
      <c r="C8" s="174"/>
      <c r="D8" s="174"/>
      <c r="E8" s="174"/>
    </row>
    <row r="9" spans="1:5" ht="16.5">
      <c r="A9" s="382" t="s">
        <v>108</v>
      </c>
      <c r="B9" s="382"/>
      <c r="C9" s="382"/>
      <c r="D9" s="382"/>
      <c r="E9" s="382"/>
    </row>
    <row r="10" spans="1:5" ht="17.25" thickBot="1">
      <c r="A10" s="181"/>
      <c r="B10" s="174"/>
      <c r="C10" s="174"/>
      <c r="D10" s="174"/>
      <c r="E10" s="174"/>
    </row>
    <row r="11" spans="1:5" ht="69" customHeight="1">
      <c r="A11" s="383" t="s">
        <v>20</v>
      </c>
      <c r="B11" s="384"/>
      <c r="C11" s="384"/>
      <c r="D11" s="247" t="s">
        <v>48</v>
      </c>
      <c r="E11" s="248"/>
    </row>
    <row r="12" spans="1:5" ht="41.25" customHeight="1">
      <c r="A12" s="385"/>
      <c r="B12" s="386"/>
      <c r="C12" s="386"/>
      <c r="D12" s="170" t="s">
        <v>21</v>
      </c>
      <c r="E12" s="170" t="s">
        <v>143</v>
      </c>
    </row>
    <row r="13" spans="1:5" ht="17.25" thickBot="1">
      <c r="A13" s="387"/>
      <c r="B13" s="388"/>
      <c r="C13" s="389"/>
      <c r="D13" s="3" t="s">
        <v>5</v>
      </c>
      <c r="E13" s="69" t="s">
        <v>5</v>
      </c>
    </row>
    <row r="14" spans="1:5" ht="16.5">
      <c r="A14" s="298" t="s">
        <v>23</v>
      </c>
      <c r="B14" s="299"/>
      <c r="C14" s="302" t="s">
        <v>9</v>
      </c>
      <c r="D14" s="303"/>
      <c r="E14" s="304"/>
    </row>
    <row r="15" spans="1:5" ht="16.5">
      <c r="A15" s="300"/>
      <c r="B15" s="301"/>
      <c r="C15" s="379" t="s">
        <v>90</v>
      </c>
      <c r="D15" s="380"/>
      <c r="E15" s="381"/>
    </row>
    <row r="16" spans="1:5" ht="16.5">
      <c r="A16" s="305" t="s">
        <v>91</v>
      </c>
      <c r="B16" s="306" t="s">
        <v>74</v>
      </c>
      <c r="C16" s="372" t="s">
        <v>27</v>
      </c>
      <c r="D16" s="373"/>
      <c r="E16" s="374"/>
    </row>
    <row r="17" spans="1:5" ht="17.25" thickBot="1">
      <c r="A17" s="370"/>
      <c r="B17" s="371"/>
      <c r="C17" s="310" t="s">
        <v>92</v>
      </c>
      <c r="D17" s="311"/>
      <c r="E17" s="312"/>
    </row>
    <row r="18" spans="1:5" ht="33.75" thickBot="1">
      <c r="A18" s="375" t="s">
        <v>75</v>
      </c>
      <c r="B18" s="376"/>
      <c r="C18" s="87" t="s">
        <v>93</v>
      </c>
      <c r="D18" s="160">
        <v>1</v>
      </c>
      <c r="E18" s="89"/>
    </row>
    <row r="19" spans="1:5" ht="30" customHeight="1" thickBot="1">
      <c r="A19" s="377" t="s">
        <v>76</v>
      </c>
      <c r="B19" s="378"/>
      <c r="C19" s="90"/>
      <c r="D19" s="97"/>
      <c r="E19" s="68"/>
    </row>
    <row r="20" spans="1:5" ht="63" customHeight="1" thickBot="1">
      <c r="A20" s="368" t="s">
        <v>94</v>
      </c>
      <c r="B20" s="369"/>
      <c r="C20" s="369"/>
      <c r="D20" s="85"/>
      <c r="E20" s="112">
        <f>Lori!C10</f>
        <v>700</v>
      </c>
    </row>
    <row r="21" spans="1:5" ht="48" customHeight="1" thickBot="1">
      <c r="A21" s="289" t="s">
        <v>95</v>
      </c>
      <c r="B21" s="290"/>
      <c r="C21" s="92">
        <f>E20</f>
        <v>700</v>
      </c>
      <c r="D21" s="85"/>
      <c r="E21" s="84"/>
    </row>
    <row r="22" spans="1:5" ht="83.25" customHeight="1" thickBot="1">
      <c r="A22" s="289" t="s">
        <v>96</v>
      </c>
      <c r="B22" s="290"/>
      <c r="C22" s="95"/>
      <c r="D22" s="85"/>
      <c r="E22" s="84"/>
    </row>
    <row r="23" spans="1:5" ht="16.5">
      <c r="A23" s="275" t="s">
        <v>34</v>
      </c>
      <c r="B23" s="276"/>
      <c r="C23" s="276"/>
      <c r="D23" s="276"/>
      <c r="E23" s="277"/>
    </row>
    <row r="24" spans="1:5" ht="27.75" customHeight="1" thickBot="1">
      <c r="A24" s="272" t="s">
        <v>114</v>
      </c>
      <c r="B24" s="273"/>
      <c r="C24" s="273"/>
      <c r="D24" s="273"/>
      <c r="E24" s="274"/>
    </row>
    <row r="25" spans="1:5" ht="26.25" customHeight="1">
      <c r="A25" s="275" t="s">
        <v>35</v>
      </c>
      <c r="B25" s="276"/>
      <c r="C25" s="276"/>
      <c r="D25" s="276"/>
      <c r="E25" s="277"/>
    </row>
    <row r="26" spans="1:5" ht="35.25" customHeight="1" thickBot="1">
      <c r="A26" s="272" t="s">
        <v>80</v>
      </c>
      <c r="B26" s="273"/>
      <c r="C26" s="273"/>
      <c r="D26" s="273"/>
      <c r="E26" s="274"/>
    </row>
    <row r="27" spans="1:5" ht="16.5">
      <c r="A27" s="219" t="s">
        <v>23</v>
      </c>
      <c r="B27" s="220"/>
      <c r="C27" s="223" t="s">
        <v>9</v>
      </c>
      <c r="D27" s="224"/>
      <c r="E27" s="225"/>
    </row>
    <row r="28" spans="1:5" ht="16.5">
      <c r="A28" s="221"/>
      <c r="B28" s="222"/>
      <c r="C28" s="226" t="s">
        <v>98</v>
      </c>
      <c r="D28" s="227"/>
      <c r="E28" s="228"/>
    </row>
    <row r="29" spans="1:5" ht="21.75" customHeight="1">
      <c r="A29" s="229" t="s">
        <v>102</v>
      </c>
      <c r="B29" s="230" t="s">
        <v>74</v>
      </c>
      <c r="C29" s="232" t="s">
        <v>27</v>
      </c>
      <c r="D29" s="233"/>
      <c r="E29" s="234"/>
    </row>
    <row r="30" spans="1:5" ht="60.75" customHeight="1" thickBot="1">
      <c r="A30" s="229"/>
      <c r="B30" s="231"/>
      <c r="C30" s="235" t="s">
        <v>99</v>
      </c>
      <c r="D30" s="236"/>
      <c r="E30" s="237"/>
    </row>
    <row r="31" spans="1:5" ht="66">
      <c r="A31" s="211" t="s">
        <v>75</v>
      </c>
      <c r="B31" s="212"/>
      <c r="C31" s="75" t="s">
        <v>100</v>
      </c>
      <c r="D31" s="76"/>
      <c r="E31" s="77"/>
    </row>
    <row r="32" spans="1:5" ht="99.75" thickBot="1">
      <c r="A32" s="213" t="s">
        <v>76</v>
      </c>
      <c r="B32" s="214"/>
      <c r="C32" s="78" t="s">
        <v>101</v>
      </c>
      <c r="D32" s="79"/>
      <c r="E32" s="80"/>
    </row>
    <row r="33" spans="1:5" ht="64.5" customHeight="1" thickBot="1">
      <c r="A33" s="215" t="s">
        <v>94</v>
      </c>
      <c r="B33" s="216"/>
      <c r="C33" s="216"/>
      <c r="D33" s="81"/>
      <c r="E33" s="86">
        <f>Lori!C13</f>
        <v>-700</v>
      </c>
    </row>
    <row r="34" spans="1:5" ht="60" customHeight="1" thickBot="1">
      <c r="A34" s="217" t="s">
        <v>95</v>
      </c>
      <c r="B34" s="218"/>
      <c r="C34" s="86">
        <f>E33</f>
        <v>-700</v>
      </c>
      <c r="D34" s="81"/>
      <c r="E34" s="82"/>
    </row>
    <row r="35" spans="1:5" ht="138" customHeight="1" thickBot="1">
      <c r="A35" s="217" t="s">
        <v>96</v>
      </c>
      <c r="B35" s="218"/>
      <c r="C35" s="169"/>
      <c r="D35" s="81"/>
      <c r="E35" s="82"/>
    </row>
    <row r="36" spans="1:5" ht="30.75" customHeight="1">
      <c r="A36" s="208" t="s">
        <v>34</v>
      </c>
      <c r="B36" s="209"/>
      <c r="C36" s="209"/>
      <c r="D36" s="209"/>
      <c r="E36" s="210"/>
    </row>
    <row r="37" spans="1:5" ht="26.25" customHeight="1" thickBot="1">
      <c r="A37" s="205" t="s">
        <v>114</v>
      </c>
      <c r="B37" s="206"/>
      <c r="C37" s="206"/>
      <c r="D37" s="206"/>
      <c r="E37" s="207"/>
    </row>
    <row r="38" spans="1:5" ht="16.5">
      <c r="A38" s="208" t="s">
        <v>35</v>
      </c>
      <c r="B38" s="209"/>
      <c r="C38" s="209"/>
      <c r="D38" s="209"/>
      <c r="E38" s="210"/>
    </row>
    <row r="39" spans="1:5" ht="17.25" thickBot="1">
      <c r="A39" s="205" t="s">
        <v>80</v>
      </c>
      <c r="B39" s="206"/>
      <c r="C39" s="206"/>
      <c r="D39" s="206"/>
      <c r="E39" s="207"/>
    </row>
  </sheetData>
  <mergeCells count="39">
    <mergeCell ref="A7:E7"/>
    <mergeCell ref="A9:E9"/>
    <mergeCell ref="A11:C13"/>
    <mergeCell ref="D11:E11"/>
    <mergeCell ref="A1:E1"/>
    <mergeCell ref="A3:E3"/>
    <mergeCell ref="A5:E5"/>
    <mergeCell ref="A19:B19"/>
    <mergeCell ref="A36:E36"/>
    <mergeCell ref="A14:B15"/>
    <mergeCell ref="C14:E14"/>
    <mergeCell ref="C15:E15"/>
    <mergeCell ref="C30:E30"/>
    <mergeCell ref="A31:B31"/>
    <mergeCell ref="A32:B32"/>
    <mergeCell ref="A33:C33"/>
    <mergeCell ref="A34:B34"/>
    <mergeCell ref="A35:B35"/>
    <mergeCell ref="A27:B28"/>
    <mergeCell ref="A29:A30"/>
    <mergeCell ref="B29:B30"/>
    <mergeCell ref="C27:E27"/>
    <mergeCell ref="C28:E28"/>
    <mergeCell ref="A16:A17"/>
    <mergeCell ref="B16:B17"/>
    <mergeCell ref="C16:E16"/>
    <mergeCell ref="C17:E17"/>
    <mergeCell ref="A18:B18"/>
    <mergeCell ref="A37:E37"/>
    <mergeCell ref="A38:E38"/>
    <mergeCell ref="A39:E39"/>
    <mergeCell ref="A26:E26"/>
    <mergeCell ref="A20:C20"/>
    <mergeCell ref="A21:B21"/>
    <mergeCell ref="A22:B22"/>
    <mergeCell ref="A23:E23"/>
    <mergeCell ref="A24:E24"/>
    <mergeCell ref="A25:E25"/>
    <mergeCell ref="C29:E2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7"/>
  <sheetViews>
    <sheetView workbookViewId="0">
      <selection activeCell="B17" sqref="B17"/>
    </sheetView>
  </sheetViews>
  <sheetFormatPr defaultRowHeight="15"/>
  <cols>
    <col min="1" max="1" width="6.85546875" style="25" customWidth="1"/>
    <col min="2" max="2" width="51" style="16" customWidth="1"/>
    <col min="3" max="3" width="29" style="12" customWidth="1"/>
    <col min="4" max="16384" width="9.140625" style="12"/>
  </cols>
  <sheetData>
    <row r="1" spans="1:3" ht="17.25" customHeight="1">
      <c r="A1" s="391" t="s">
        <v>173</v>
      </c>
      <c r="B1" s="391"/>
      <c r="C1" s="391"/>
    </row>
    <row r="2" spans="1:3" ht="48.75" customHeight="1">
      <c r="A2" s="391" t="s">
        <v>54</v>
      </c>
      <c r="B2" s="391"/>
      <c r="C2" s="391"/>
    </row>
    <row r="3" spans="1:3" ht="16.5">
      <c r="A3" s="144"/>
      <c r="B3" s="32"/>
      <c r="C3" s="32"/>
    </row>
    <row r="4" spans="1:3" ht="51" customHeight="1">
      <c r="A4" s="392" t="s">
        <v>161</v>
      </c>
      <c r="B4" s="392"/>
      <c r="C4" s="392"/>
    </row>
    <row r="5" spans="1:3" ht="16.5">
      <c r="A5" s="393" t="s">
        <v>3</v>
      </c>
      <c r="B5" s="393"/>
      <c r="C5" s="393"/>
    </row>
    <row r="6" spans="1:3" ht="104.25" customHeight="1">
      <c r="A6" s="394" t="s">
        <v>1</v>
      </c>
      <c r="B6" s="396" t="s">
        <v>4</v>
      </c>
      <c r="C6" s="191" t="s">
        <v>48</v>
      </c>
    </row>
    <row r="7" spans="1:3" ht="32.25" customHeight="1">
      <c r="A7" s="395"/>
      <c r="B7" s="396"/>
      <c r="C7" s="33" t="s">
        <v>5</v>
      </c>
    </row>
    <row r="8" spans="1:3" ht="16.5" customHeight="1">
      <c r="A8" s="145"/>
      <c r="B8" s="145" t="s">
        <v>0</v>
      </c>
      <c r="C8" s="33">
        <f>C10+C15</f>
        <v>0</v>
      </c>
    </row>
    <row r="9" spans="1:3" ht="16.5">
      <c r="A9" s="33"/>
      <c r="B9" s="33" t="s">
        <v>6</v>
      </c>
      <c r="C9" s="33"/>
    </row>
    <row r="10" spans="1:3" ht="33">
      <c r="A10" s="147" t="s">
        <v>45</v>
      </c>
      <c r="B10" s="148" t="s">
        <v>8</v>
      </c>
      <c r="C10" s="39">
        <f>SUM(C12:C14)</f>
        <v>50000</v>
      </c>
    </row>
    <row r="11" spans="1:3" ht="16.5">
      <c r="A11" s="149"/>
      <c r="B11" s="33" t="s">
        <v>7</v>
      </c>
      <c r="C11" s="33"/>
    </row>
    <row r="12" spans="1:3" ht="33">
      <c r="A12" s="65">
        <v>2.15</v>
      </c>
      <c r="B12" s="146" t="s">
        <v>158</v>
      </c>
      <c r="C12" s="50">
        <v>27000</v>
      </c>
    </row>
    <row r="13" spans="1:3" ht="16.5">
      <c r="A13" s="65">
        <v>2.16</v>
      </c>
      <c r="B13" s="150" t="s">
        <v>159</v>
      </c>
      <c r="C13" s="50">
        <v>10000</v>
      </c>
    </row>
    <row r="14" spans="1:3" ht="33">
      <c r="A14" s="65">
        <v>2.17</v>
      </c>
      <c r="B14" s="150" t="s">
        <v>160</v>
      </c>
      <c r="C14" s="50">
        <v>13000</v>
      </c>
    </row>
    <row r="15" spans="1:3" ht="16.5">
      <c r="A15" s="192">
        <v>4</v>
      </c>
      <c r="B15" s="192" t="s">
        <v>156</v>
      </c>
      <c r="C15" s="194">
        <f>C17</f>
        <v>-50000</v>
      </c>
    </row>
    <row r="16" spans="1:3" ht="16.5">
      <c r="A16" s="193"/>
      <c r="B16" s="193" t="s">
        <v>7</v>
      </c>
      <c r="C16" s="193"/>
    </row>
    <row r="17" spans="1:3" ht="33">
      <c r="A17" s="150">
        <v>4.0999999999999996</v>
      </c>
      <c r="B17" s="150" t="s">
        <v>157</v>
      </c>
      <c r="C17" s="195">
        <v>-50000</v>
      </c>
    </row>
  </sheetData>
  <mergeCells count="6">
    <mergeCell ref="A1:C1"/>
    <mergeCell ref="A2:C2"/>
    <mergeCell ref="A4:C4"/>
    <mergeCell ref="A5:C5"/>
    <mergeCell ref="A6:A7"/>
    <mergeCell ref="B6:B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67"/>
  <sheetViews>
    <sheetView workbookViewId="0">
      <selection sqref="A1:E1"/>
    </sheetView>
  </sheetViews>
  <sheetFormatPr defaultRowHeight="16.5"/>
  <cols>
    <col min="1" max="1" width="13.140625" style="93" customWidth="1"/>
    <col min="2" max="2" width="16.140625" style="93" customWidth="1"/>
    <col min="3" max="3" width="26.85546875" style="93" customWidth="1"/>
    <col min="4" max="4" width="25.42578125" style="93" customWidth="1"/>
    <col min="5" max="5" width="19.28515625" style="93" customWidth="1"/>
    <col min="6" max="6" width="9.140625" style="93"/>
    <col min="7" max="7" width="9.42578125" style="93" bestFit="1" customWidth="1"/>
    <col min="8" max="252" width="9.140625" style="93"/>
    <col min="253" max="253" width="13.140625" style="93" customWidth="1"/>
    <col min="254" max="254" width="16.140625" style="93" customWidth="1"/>
    <col min="255" max="255" width="26.85546875" style="93" customWidth="1"/>
    <col min="256" max="256" width="17.42578125" style="93" customWidth="1"/>
    <col min="257" max="257" width="15.140625" style="93" customWidth="1"/>
    <col min="258" max="258" width="19.140625" style="93" customWidth="1"/>
    <col min="259" max="259" width="17.5703125" style="93" customWidth="1"/>
    <col min="260" max="260" width="15.7109375" style="93" customWidth="1"/>
    <col min="261" max="261" width="17.140625" style="93" customWidth="1"/>
    <col min="262" max="262" width="9.140625" style="93"/>
    <col min="263" max="263" width="9.42578125" style="93" bestFit="1" customWidth="1"/>
    <col min="264" max="508" width="9.140625" style="93"/>
    <col min="509" max="509" width="13.140625" style="93" customWidth="1"/>
    <col min="510" max="510" width="16.140625" style="93" customWidth="1"/>
    <col min="511" max="511" width="26.85546875" style="93" customWidth="1"/>
    <col min="512" max="512" width="17.42578125" style="93" customWidth="1"/>
    <col min="513" max="513" width="15.140625" style="93" customWidth="1"/>
    <col min="514" max="514" width="19.140625" style="93" customWidth="1"/>
    <col min="515" max="515" width="17.5703125" style="93" customWidth="1"/>
    <col min="516" max="516" width="15.7109375" style="93" customWidth="1"/>
    <col min="517" max="517" width="17.140625" style="93" customWidth="1"/>
    <col min="518" max="518" width="9.140625" style="93"/>
    <col min="519" max="519" width="9.42578125" style="93" bestFit="1" customWidth="1"/>
    <col min="520" max="764" width="9.140625" style="93"/>
    <col min="765" max="765" width="13.140625" style="93" customWidth="1"/>
    <col min="766" max="766" width="16.140625" style="93" customWidth="1"/>
    <col min="767" max="767" width="26.85546875" style="93" customWidth="1"/>
    <col min="768" max="768" width="17.42578125" style="93" customWidth="1"/>
    <col min="769" max="769" width="15.140625" style="93" customWidth="1"/>
    <col min="770" max="770" width="19.140625" style="93" customWidth="1"/>
    <col min="771" max="771" width="17.5703125" style="93" customWidth="1"/>
    <col min="772" max="772" width="15.7109375" style="93" customWidth="1"/>
    <col min="773" max="773" width="17.140625" style="93" customWidth="1"/>
    <col min="774" max="774" width="9.140625" style="93"/>
    <col min="775" max="775" width="9.42578125" style="93" bestFit="1" customWidth="1"/>
    <col min="776" max="1020" width="9.140625" style="93"/>
    <col min="1021" max="1021" width="13.140625" style="93" customWidth="1"/>
    <col min="1022" max="1022" width="16.140625" style="93" customWidth="1"/>
    <col min="1023" max="1023" width="26.85546875" style="93" customWidth="1"/>
    <col min="1024" max="1024" width="17.42578125" style="93" customWidth="1"/>
    <col min="1025" max="1025" width="15.140625" style="93" customWidth="1"/>
    <col min="1026" max="1026" width="19.140625" style="93" customWidth="1"/>
    <col min="1027" max="1027" width="17.5703125" style="93" customWidth="1"/>
    <col min="1028" max="1028" width="15.7109375" style="93" customWidth="1"/>
    <col min="1029" max="1029" width="17.140625" style="93" customWidth="1"/>
    <col min="1030" max="1030" width="9.140625" style="93"/>
    <col min="1031" max="1031" width="9.42578125" style="93" bestFit="1" customWidth="1"/>
    <col min="1032" max="1276" width="9.140625" style="93"/>
    <col min="1277" max="1277" width="13.140625" style="93" customWidth="1"/>
    <col min="1278" max="1278" width="16.140625" style="93" customWidth="1"/>
    <col min="1279" max="1279" width="26.85546875" style="93" customWidth="1"/>
    <col min="1280" max="1280" width="17.42578125" style="93" customWidth="1"/>
    <col min="1281" max="1281" width="15.140625" style="93" customWidth="1"/>
    <col min="1282" max="1282" width="19.140625" style="93" customWidth="1"/>
    <col min="1283" max="1283" width="17.5703125" style="93" customWidth="1"/>
    <col min="1284" max="1284" width="15.7109375" style="93" customWidth="1"/>
    <col min="1285" max="1285" width="17.140625" style="93" customWidth="1"/>
    <col min="1286" max="1286" width="9.140625" style="93"/>
    <col min="1287" max="1287" width="9.42578125" style="93" bestFit="1" customWidth="1"/>
    <col min="1288" max="1532" width="9.140625" style="93"/>
    <col min="1533" max="1533" width="13.140625" style="93" customWidth="1"/>
    <col min="1534" max="1534" width="16.140625" style="93" customWidth="1"/>
    <col min="1535" max="1535" width="26.85546875" style="93" customWidth="1"/>
    <col min="1536" max="1536" width="17.42578125" style="93" customWidth="1"/>
    <col min="1537" max="1537" width="15.140625" style="93" customWidth="1"/>
    <col min="1538" max="1538" width="19.140625" style="93" customWidth="1"/>
    <col min="1539" max="1539" width="17.5703125" style="93" customWidth="1"/>
    <col min="1540" max="1540" width="15.7109375" style="93" customWidth="1"/>
    <col min="1541" max="1541" width="17.140625" style="93" customWidth="1"/>
    <col min="1542" max="1542" width="9.140625" style="93"/>
    <col min="1543" max="1543" width="9.42578125" style="93" bestFit="1" customWidth="1"/>
    <col min="1544" max="1788" width="9.140625" style="93"/>
    <col min="1789" max="1789" width="13.140625" style="93" customWidth="1"/>
    <col min="1790" max="1790" width="16.140625" style="93" customWidth="1"/>
    <col min="1791" max="1791" width="26.85546875" style="93" customWidth="1"/>
    <col min="1792" max="1792" width="17.42578125" style="93" customWidth="1"/>
    <col min="1793" max="1793" width="15.140625" style="93" customWidth="1"/>
    <col min="1794" max="1794" width="19.140625" style="93" customWidth="1"/>
    <col min="1795" max="1795" width="17.5703125" style="93" customWidth="1"/>
    <col min="1796" max="1796" width="15.7109375" style="93" customWidth="1"/>
    <col min="1797" max="1797" width="17.140625" style="93" customWidth="1"/>
    <col min="1798" max="1798" width="9.140625" style="93"/>
    <col min="1799" max="1799" width="9.42578125" style="93" bestFit="1" customWidth="1"/>
    <col min="1800" max="2044" width="9.140625" style="93"/>
    <col min="2045" max="2045" width="13.140625" style="93" customWidth="1"/>
    <col min="2046" max="2046" width="16.140625" style="93" customWidth="1"/>
    <col min="2047" max="2047" width="26.85546875" style="93" customWidth="1"/>
    <col min="2048" max="2048" width="17.42578125" style="93" customWidth="1"/>
    <col min="2049" max="2049" width="15.140625" style="93" customWidth="1"/>
    <col min="2050" max="2050" width="19.140625" style="93" customWidth="1"/>
    <col min="2051" max="2051" width="17.5703125" style="93" customWidth="1"/>
    <col min="2052" max="2052" width="15.7109375" style="93" customWidth="1"/>
    <col min="2053" max="2053" width="17.140625" style="93" customWidth="1"/>
    <col min="2054" max="2054" width="9.140625" style="93"/>
    <col min="2055" max="2055" width="9.42578125" style="93" bestFit="1" customWidth="1"/>
    <col min="2056" max="2300" width="9.140625" style="93"/>
    <col min="2301" max="2301" width="13.140625" style="93" customWidth="1"/>
    <col min="2302" max="2302" width="16.140625" style="93" customWidth="1"/>
    <col min="2303" max="2303" width="26.85546875" style="93" customWidth="1"/>
    <col min="2304" max="2304" width="17.42578125" style="93" customWidth="1"/>
    <col min="2305" max="2305" width="15.140625" style="93" customWidth="1"/>
    <col min="2306" max="2306" width="19.140625" style="93" customWidth="1"/>
    <col min="2307" max="2307" width="17.5703125" style="93" customWidth="1"/>
    <col min="2308" max="2308" width="15.7109375" style="93" customWidth="1"/>
    <col min="2309" max="2309" width="17.140625" style="93" customWidth="1"/>
    <col min="2310" max="2310" width="9.140625" style="93"/>
    <col min="2311" max="2311" width="9.42578125" style="93" bestFit="1" customWidth="1"/>
    <col min="2312" max="2556" width="9.140625" style="93"/>
    <col min="2557" max="2557" width="13.140625" style="93" customWidth="1"/>
    <col min="2558" max="2558" width="16.140625" style="93" customWidth="1"/>
    <col min="2559" max="2559" width="26.85546875" style="93" customWidth="1"/>
    <col min="2560" max="2560" width="17.42578125" style="93" customWidth="1"/>
    <col min="2561" max="2561" width="15.140625" style="93" customWidth="1"/>
    <col min="2562" max="2562" width="19.140625" style="93" customWidth="1"/>
    <col min="2563" max="2563" width="17.5703125" style="93" customWidth="1"/>
    <col min="2564" max="2564" width="15.7109375" style="93" customWidth="1"/>
    <col min="2565" max="2565" width="17.140625" style="93" customWidth="1"/>
    <col min="2566" max="2566" width="9.140625" style="93"/>
    <col min="2567" max="2567" width="9.42578125" style="93" bestFit="1" customWidth="1"/>
    <col min="2568" max="2812" width="9.140625" style="93"/>
    <col min="2813" max="2813" width="13.140625" style="93" customWidth="1"/>
    <col min="2814" max="2814" width="16.140625" style="93" customWidth="1"/>
    <col min="2815" max="2815" width="26.85546875" style="93" customWidth="1"/>
    <col min="2816" max="2816" width="17.42578125" style="93" customWidth="1"/>
    <col min="2817" max="2817" width="15.140625" style="93" customWidth="1"/>
    <col min="2818" max="2818" width="19.140625" style="93" customWidth="1"/>
    <col min="2819" max="2819" width="17.5703125" style="93" customWidth="1"/>
    <col min="2820" max="2820" width="15.7109375" style="93" customWidth="1"/>
    <col min="2821" max="2821" width="17.140625" style="93" customWidth="1"/>
    <col min="2822" max="2822" width="9.140625" style="93"/>
    <col min="2823" max="2823" width="9.42578125" style="93" bestFit="1" customWidth="1"/>
    <col min="2824" max="3068" width="9.140625" style="93"/>
    <col min="3069" max="3069" width="13.140625" style="93" customWidth="1"/>
    <col min="3070" max="3070" width="16.140625" style="93" customWidth="1"/>
    <col min="3071" max="3071" width="26.85546875" style="93" customWidth="1"/>
    <col min="3072" max="3072" width="17.42578125" style="93" customWidth="1"/>
    <col min="3073" max="3073" width="15.140625" style="93" customWidth="1"/>
    <col min="3074" max="3074" width="19.140625" style="93" customWidth="1"/>
    <col min="3075" max="3075" width="17.5703125" style="93" customWidth="1"/>
    <col min="3076" max="3076" width="15.7109375" style="93" customWidth="1"/>
    <col min="3077" max="3077" width="17.140625" style="93" customWidth="1"/>
    <col min="3078" max="3078" width="9.140625" style="93"/>
    <col min="3079" max="3079" width="9.42578125" style="93" bestFit="1" customWidth="1"/>
    <col min="3080" max="3324" width="9.140625" style="93"/>
    <col min="3325" max="3325" width="13.140625" style="93" customWidth="1"/>
    <col min="3326" max="3326" width="16.140625" style="93" customWidth="1"/>
    <col min="3327" max="3327" width="26.85546875" style="93" customWidth="1"/>
    <col min="3328" max="3328" width="17.42578125" style="93" customWidth="1"/>
    <col min="3329" max="3329" width="15.140625" style="93" customWidth="1"/>
    <col min="3330" max="3330" width="19.140625" style="93" customWidth="1"/>
    <col min="3331" max="3331" width="17.5703125" style="93" customWidth="1"/>
    <col min="3332" max="3332" width="15.7109375" style="93" customWidth="1"/>
    <col min="3333" max="3333" width="17.140625" style="93" customWidth="1"/>
    <col min="3334" max="3334" width="9.140625" style="93"/>
    <col min="3335" max="3335" width="9.42578125" style="93" bestFit="1" customWidth="1"/>
    <col min="3336" max="3580" width="9.140625" style="93"/>
    <col min="3581" max="3581" width="13.140625" style="93" customWidth="1"/>
    <col min="3582" max="3582" width="16.140625" style="93" customWidth="1"/>
    <col min="3583" max="3583" width="26.85546875" style="93" customWidth="1"/>
    <col min="3584" max="3584" width="17.42578125" style="93" customWidth="1"/>
    <col min="3585" max="3585" width="15.140625" style="93" customWidth="1"/>
    <col min="3586" max="3586" width="19.140625" style="93" customWidth="1"/>
    <col min="3587" max="3587" width="17.5703125" style="93" customWidth="1"/>
    <col min="3588" max="3588" width="15.7109375" style="93" customWidth="1"/>
    <col min="3589" max="3589" width="17.140625" style="93" customWidth="1"/>
    <col min="3590" max="3590" width="9.140625" style="93"/>
    <col min="3591" max="3591" width="9.42578125" style="93" bestFit="1" customWidth="1"/>
    <col min="3592" max="3836" width="9.140625" style="93"/>
    <col min="3837" max="3837" width="13.140625" style="93" customWidth="1"/>
    <col min="3838" max="3838" width="16.140625" style="93" customWidth="1"/>
    <col min="3839" max="3839" width="26.85546875" style="93" customWidth="1"/>
    <col min="3840" max="3840" width="17.42578125" style="93" customWidth="1"/>
    <col min="3841" max="3841" width="15.140625" style="93" customWidth="1"/>
    <col min="3842" max="3842" width="19.140625" style="93" customWidth="1"/>
    <col min="3843" max="3843" width="17.5703125" style="93" customWidth="1"/>
    <col min="3844" max="3844" width="15.7109375" style="93" customWidth="1"/>
    <col min="3845" max="3845" width="17.140625" style="93" customWidth="1"/>
    <col min="3846" max="3846" width="9.140625" style="93"/>
    <col min="3847" max="3847" width="9.42578125" style="93" bestFit="1" customWidth="1"/>
    <col min="3848" max="4092" width="9.140625" style="93"/>
    <col min="4093" max="4093" width="13.140625" style="93" customWidth="1"/>
    <col min="4094" max="4094" width="16.140625" style="93" customWidth="1"/>
    <col min="4095" max="4095" width="26.85546875" style="93" customWidth="1"/>
    <col min="4096" max="4096" width="17.42578125" style="93" customWidth="1"/>
    <col min="4097" max="4097" width="15.140625" style="93" customWidth="1"/>
    <col min="4098" max="4098" width="19.140625" style="93" customWidth="1"/>
    <col min="4099" max="4099" width="17.5703125" style="93" customWidth="1"/>
    <col min="4100" max="4100" width="15.7109375" style="93" customWidth="1"/>
    <col min="4101" max="4101" width="17.140625" style="93" customWidth="1"/>
    <col min="4102" max="4102" width="9.140625" style="93"/>
    <col min="4103" max="4103" width="9.42578125" style="93" bestFit="1" customWidth="1"/>
    <col min="4104" max="4348" width="9.140625" style="93"/>
    <col min="4349" max="4349" width="13.140625" style="93" customWidth="1"/>
    <col min="4350" max="4350" width="16.140625" style="93" customWidth="1"/>
    <col min="4351" max="4351" width="26.85546875" style="93" customWidth="1"/>
    <col min="4352" max="4352" width="17.42578125" style="93" customWidth="1"/>
    <col min="4353" max="4353" width="15.140625" style="93" customWidth="1"/>
    <col min="4354" max="4354" width="19.140625" style="93" customWidth="1"/>
    <col min="4355" max="4355" width="17.5703125" style="93" customWidth="1"/>
    <col min="4356" max="4356" width="15.7109375" style="93" customWidth="1"/>
    <col min="4357" max="4357" width="17.140625" style="93" customWidth="1"/>
    <col min="4358" max="4358" width="9.140625" style="93"/>
    <col min="4359" max="4359" width="9.42578125" style="93" bestFit="1" customWidth="1"/>
    <col min="4360" max="4604" width="9.140625" style="93"/>
    <col min="4605" max="4605" width="13.140625" style="93" customWidth="1"/>
    <col min="4606" max="4606" width="16.140625" style="93" customWidth="1"/>
    <col min="4607" max="4607" width="26.85546875" style="93" customWidth="1"/>
    <col min="4608" max="4608" width="17.42578125" style="93" customWidth="1"/>
    <col min="4609" max="4609" width="15.140625" style="93" customWidth="1"/>
    <col min="4610" max="4610" width="19.140625" style="93" customWidth="1"/>
    <col min="4611" max="4611" width="17.5703125" style="93" customWidth="1"/>
    <col min="4612" max="4612" width="15.7109375" style="93" customWidth="1"/>
    <col min="4613" max="4613" width="17.140625" style="93" customWidth="1"/>
    <col min="4614" max="4614" width="9.140625" style="93"/>
    <col min="4615" max="4615" width="9.42578125" style="93" bestFit="1" customWidth="1"/>
    <col min="4616" max="4860" width="9.140625" style="93"/>
    <col min="4861" max="4861" width="13.140625" style="93" customWidth="1"/>
    <col min="4862" max="4862" width="16.140625" style="93" customWidth="1"/>
    <col min="4863" max="4863" width="26.85546875" style="93" customWidth="1"/>
    <col min="4864" max="4864" width="17.42578125" style="93" customWidth="1"/>
    <col min="4865" max="4865" width="15.140625" style="93" customWidth="1"/>
    <col min="4866" max="4866" width="19.140625" style="93" customWidth="1"/>
    <col min="4867" max="4867" width="17.5703125" style="93" customWidth="1"/>
    <col min="4868" max="4868" width="15.7109375" style="93" customWidth="1"/>
    <col min="4869" max="4869" width="17.140625" style="93" customWidth="1"/>
    <col min="4870" max="4870" width="9.140625" style="93"/>
    <col min="4871" max="4871" width="9.42578125" style="93" bestFit="1" customWidth="1"/>
    <col min="4872" max="5116" width="9.140625" style="93"/>
    <col min="5117" max="5117" width="13.140625" style="93" customWidth="1"/>
    <col min="5118" max="5118" width="16.140625" style="93" customWidth="1"/>
    <col min="5119" max="5119" width="26.85546875" style="93" customWidth="1"/>
    <col min="5120" max="5120" width="17.42578125" style="93" customWidth="1"/>
    <col min="5121" max="5121" width="15.140625" style="93" customWidth="1"/>
    <col min="5122" max="5122" width="19.140625" style="93" customWidth="1"/>
    <col min="5123" max="5123" width="17.5703125" style="93" customWidth="1"/>
    <col min="5124" max="5124" width="15.7109375" style="93" customWidth="1"/>
    <col min="5125" max="5125" width="17.140625" style="93" customWidth="1"/>
    <col min="5126" max="5126" width="9.140625" style="93"/>
    <col min="5127" max="5127" width="9.42578125" style="93" bestFit="1" customWidth="1"/>
    <col min="5128" max="5372" width="9.140625" style="93"/>
    <col min="5373" max="5373" width="13.140625" style="93" customWidth="1"/>
    <col min="5374" max="5374" width="16.140625" style="93" customWidth="1"/>
    <col min="5375" max="5375" width="26.85546875" style="93" customWidth="1"/>
    <col min="5376" max="5376" width="17.42578125" style="93" customWidth="1"/>
    <col min="5377" max="5377" width="15.140625" style="93" customWidth="1"/>
    <col min="5378" max="5378" width="19.140625" style="93" customWidth="1"/>
    <col min="5379" max="5379" width="17.5703125" style="93" customWidth="1"/>
    <col min="5380" max="5380" width="15.7109375" style="93" customWidth="1"/>
    <col min="5381" max="5381" width="17.140625" style="93" customWidth="1"/>
    <col min="5382" max="5382" width="9.140625" style="93"/>
    <col min="5383" max="5383" width="9.42578125" style="93" bestFit="1" customWidth="1"/>
    <col min="5384" max="5628" width="9.140625" style="93"/>
    <col min="5629" max="5629" width="13.140625" style="93" customWidth="1"/>
    <col min="5630" max="5630" width="16.140625" style="93" customWidth="1"/>
    <col min="5631" max="5631" width="26.85546875" style="93" customWidth="1"/>
    <col min="5632" max="5632" width="17.42578125" style="93" customWidth="1"/>
    <col min="5633" max="5633" width="15.140625" style="93" customWidth="1"/>
    <col min="5634" max="5634" width="19.140625" style="93" customWidth="1"/>
    <col min="5635" max="5635" width="17.5703125" style="93" customWidth="1"/>
    <col min="5636" max="5636" width="15.7109375" style="93" customWidth="1"/>
    <col min="5637" max="5637" width="17.140625" style="93" customWidth="1"/>
    <col min="5638" max="5638" width="9.140625" style="93"/>
    <col min="5639" max="5639" width="9.42578125" style="93" bestFit="1" customWidth="1"/>
    <col min="5640" max="5884" width="9.140625" style="93"/>
    <col min="5885" max="5885" width="13.140625" style="93" customWidth="1"/>
    <col min="5886" max="5886" width="16.140625" style="93" customWidth="1"/>
    <col min="5887" max="5887" width="26.85546875" style="93" customWidth="1"/>
    <col min="5888" max="5888" width="17.42578125" style="93" customWidth="1"/>
    <col min="5889" max="5889" width="15.140625" style="93" customWidth="1"/>
    <col min="5890" max="5890" width="19.140625" style="93" customWidth="1"/>
    <col min="5891" max="5891" width="17.5703125" style="93" customWidth="1"/>
    <col min="5892" max="5892" width="15.7109375" style="93" customWidth="1"/>
    <col min="5893" max="5893" width="17.140625" style="93" customWidth="1"/>
    <col min="5894" max="5894" width="9.140625" style="93"/>
    <col min="5895" max="5895" width="9.42578125" style="93" bestFit="1" customWidth="1"/>
    <col min="5896" max="6140" width="9.140625" style="93"/>
    <col min="6141" max="6141" width="13.140625" style="93" customWidth="1"/>
    <col min="6142" max="6142" width="16.140625" style="93" customWidth="1"/>
    <col min="6143" max="6143" width="26.85546875" style="93" customWidth="1"/>
    <col min="6144" max="6144" width="17.42578125" style="93" customWidth="1"/>
    <col min="6145" max="6145" width="15.140625" style="93" customWidth="1"/>
    <col min="6146" max="6146" width="19.140625" style="93" customWidth="1"/>
    <col min="6147" max="6147" width="17.5703125" style="93" customWidth="1"/>
    <col min="6148" max="6148" width="15.7109375" style="93" customWidth="1"/>
    <col min="6149" max="6149" width="17.140625" style="93" customWidth="1"/>
    <col min="6150" max="6150" width="9.140625" style="93"/>
    <col min="6151" max="6151" width="9.42578125" style="93" bestFit="1" customWidth="1"/>
    <col min="6152" max="6396" width="9.140625" style="93"/>
    <col min="6397" max="6397" width="13.140625" style="93" customWidth="1"/>
    <col min="6398" max="6398" width="16.140625" style="93" customWidth="1"/>
    <col min="6399" max="6399" width="26.85546875" style="93" customWidth="1"/>
    <col min="6400" max="6400" width="17.42578125" style="93" customWidth="1"/>
    <col min="6401" max="6401" width="15.140625" style="93" customWidth="1"/>
    <col min="6402" max="6402" width="19.140625" style="93" customWidth="1"/>
    <col min="6403" max="6403" width="17.5703125" style="93" customWidth="1"/>
    <col min="6404" max="6404" width="15.7109375" style="93" customWidth="1"/>
    <col min="6405" max="6405" width="17.140625" style="93" customWidth="1"/>
    <col min="6406" max="6406" width="9.140625" style="93"/>
    <col min="6407" max="6407" width="9.42578125" style="93" bestFit="1" customWidth="1"/>
    <col min="6408" max="6652" width="9.140625" style="93"/>
    <col min="6653" max="6653" width="13.140625" style="93" customWidth="1"/>
    <col min="6654" max="6654" width="16.140625" style="93" customWidth="1"/>
    <col min="6655" max="6655" width="26.85546875" style="93" customWidth="1"/>
    <col min="6656" max="6656" width="17.42578125" style="93" customWidth="1"/>
    <col min="6657" max="6657" width="15.140625" style="93" customWidth="1"/>
    <col min="6658" max="6658" width="19.140625" style="93" customWidth="1"/>
    <col min="6659" max="6659" width="17.5703125" style="93" customWidth="1"/>
    <col min="6660" max="6660" width="15.7109375" style="93" customWidth="1"/>
    <col min="6661" max="6661" width="17.140625" style="93" customWidth="1"/>
    <col min="6662" max="6662" width="9.140625" style="93"/>
    <col min="6663" max="6663" width="9.42578125" style="93" bestFit="1" customWidth="1"/>
    <col min="6664" max="6908" width="9.140625" style="93"/>
    <col min="6909" max="6909" width="13.140625" style="93" customWidth="1"/>
    <col min="6910" max="6910" width="16.140625" style="93" customWidth="1"/>
    <col min="6911" max="6911" width="26.85546875" style="93" customWidth="1"/>
    <col min="6912" max="6912" width="17.42578125" style="93" customWidth="1"/>
    <col min="6913" max="6913" width="15.140625" style="93" customWidth="1"/>
    <col min="6914" max="6914" width="19.140625" style="93" customWidth="1"/>
    <col min="6915" max="6915" width="17.5703125" style="93" customWidth="1"/>
    <col min="6916" max="6916" width="15.7109375" style="93" customWidth="1"/>
    <col min="6917" max="6917" width="17.140625" style="93" customWidth="1"/>
    <col min="6918" max="6918" width="9.140625" style="93"/>
    <col min="6919" max="6919" width="9.42578125" style="93" bestFit="1" customWidth="1"/>
    <col min="6920" max="7164" width="9.140625" style="93"/>
    <col min="7165" max="7165" width="13.140625" style="93" customWidth="1"/>
    <col min="7166" max="7166" width="16.140625" style="93" customWidth="1"/>
    <col min="7167" max="7167" width="26.85546875" style="93" customWidth="1"/>
    <col min="7168" max="7168" width="17.42578125" style="93" customWidth="1"/>
    <col min="7169" max="7169" width="15.140625" style="93" customWidth="1"/>
    <col min="7170" max="7170" width="19.140625" style="93" customWidth="1"/>
    <col min="7171" max="7171" width="17.5703125" style="93" customWidth="1"/>
    <col min="7172" max="7172" width="15.7109375" style="93" customWidth="1"/>
    <col min="7173" max="7173" width="17.140625" style="93" customWidth="1"/>
    <col min="7174" max="7174" width="9.140625" style="93"/>
    <col min="7175" max="7175" width="9.42578125" style="93" bestFit="1" customWidth="1"/>
    <col min="7176" max="7420" width="9.140625" style="93"/>
    <col min="7421" max="7421" width="13.140625" style="93" customWidth="1"/>
    <col min="7422" max="7422" width="16.140625" style="93" customWidth="1"/>
    <col min="7423" max="7423" width="26.85546875" style="93" customWidth="1"/>
    <col min="7424" max="7424" width="17.42578125" style="93" customWidth="1"/>
    <col min="7425" max="7425" width="15.140625" style="93" customWidth="1"/>
    <col min="7426" max="7426" width="19.140625" style="93" customWidth="1"/>
    <col min="7427" max="7427" width="17.5703125" style="93" customWidth="1"/>
    <col min="7428" max="7428" width="15.7109375" style="93" customWidth="1"/>
    <col min="7429" max="7429" width="17.140625" style="93" customWidth="1"/>
    <col min="7430" max="7430" width="9.140625" style="93"/>
    <col min="7431" max="7431" width="9.42578125" style="93" bestFit="1" customWidth="1"/>
    <col min="7432" max="7676" width="9.140625" style="93"/>
    <col min="7677" max="7677" width="13.140625" style="93" customWidth="1"/>
    <col min="7678" max="7678" width="16.140625" style="93" customWidth="1"/>
    <col min="7679" max="7679" width="26.85546875" style="93" customWidth="1"/>
    <col min="7680" max="7680" width="17.42578125" style="93" customWidth="1"/>
    <col min="7681" max="7681" width="15.140625" style="93" customWidth="1"/>
    <col min="7682" max="7682" width="19.140625" style="93" customWidth="1"/>
    <col min="7683" max="7683" width="17.5703125" style="93" customWidth="1"/>
    <col min="7684" max="7684" width="15.7109375" style="93" customWidth="1"/>
    <col min="7685" max="7685" width="17.140625" style="93" customWidth="1"/>
    <col min="7686" max="7686" width="9.140625" style="93"/>
    <col min="7687" max="7687" width="9.42578125" style="93" bestFit="1" customWidth="1"/>
    <col min="7688" max="7932" width="9.140625" style="93"/>
    <col min="7933" max="7933" width="13.140625" style="93" customWidth="1"/>
    <col min="7934" max="7934" width="16.140625" style="93" customWidth="1"/>
    <col min="7935" max="7935" width="26.85546875" style="93" customWidth="1"/>
    <col min="7936" max="7936" width="17.42578125" style="93" customWidth="1"/>
    <col min="7937" max="7937" width="15.140625" style="93" customWidth="1"/>
    <col min="7938" max="7938" width="19.140625" style="93" customWidth="1"/>
    <col min="7939" max="7939" width="17.5703125" style="93" customWidth="1"/>
    <col min="7940" max="7940" width="15.7109375" style="93" customWidth="1"/>
    <col min="7941" max="7941" width="17.140625" style="93" customWidth="1"/>
    <col min="7942" max="7942" width="9.140625" style="93"/>
    <col min="7943" max="7943" width="9.42578125" style="93" bestFit="1" customWidth="1"/>
    <col min="7944" max="8188" width="9.140625" style="93"/>
    <col min="8189" max="8189" width="13.140625" style="93" customWidth="1"/>
    <col min="8190" max="8190" width="16.140625" style="93" customWidth="1"/>
    <col min="8191" max="8191" width="26.85546875" style="93" customWidth="1"/>
    <col min="8192" max="8192" width="17.42578125" style="93" customWidth="1"/>
    <col min="8193" max="8193" width="15.140625" style="93" customWidth="1"/>
    <col min="8194" max="8194" width="19.140625" style="93" customWidth="1"/>
    <col min="8195" max="8195" width="17.5703125" style="93" customWidth="1"/>
    <col min="8196" max="8196" width="15.7109375" style="93" customWidth="1"/>
    <col min="8197" max="8197" width="17.140625" style="93" customWidth="1"/>
    <col min="8198" max="8198" width="9.140625" style="93"/>
    <col min="8199" max="8199" width="9.42578125" style="93" bestFit="1" customWidth="1"/>
    <col min="8200" max="8444" width="9.140625" style="93"/>
    <col min="8445" max="8445" width="13.140625" style="93" customWidth="1"/>
    <col min="8446" max="8446" width="16.140625" style="93" customWidth="1"/>
    <col min="8447" max="8447" width="26.85546875" style="93" customWidth="1"/>
    <col min="8448" max="8448" width="17.42578125" style="93" customWidth="1"/>
    <col min="8449" max="8449" width="15.140625" style="93" customWidth="1"/>
    <col min="8450" max="8450" width="19.140625" style="93" customWidth="1"/>
    <col min="8451" max="8451" width="17.5703125" style="93" customWidth="1"/>
    <col min="8452" max="8452" width="15.7109375" style="93" customWidth="1"/>
    <col min="8453" max="8453" width="17.140625" style="93" customWidth="1"/>
    <col min="8454" max="8454" width="9.140625" style="93"/>
    <col min="8455" max="8455" width="9.42578125" style="93" bestFit="1" customWidth="1"/>
    <col min="8456" max="8700" width="9.140625" style="93"/>
    <col min="8701" max="8701" width="13.140625" style="93" customWidth="1"/>
    <col min="8702" max="8702" width="16.140625" style="93" customWidth="1"/>
    <col min="8703" max="8703" width="26.85546875" style="93" customWidth="1"/>
    <col min="8704" max="8704" width="17.42578125" style="93" customWidth="1"/>
    <col min="8705" max="8705" width="15.140625" style="93" customWidth="1"/>
    <col min="8706" max="8706" width="19.140625" style="93" customWidth="1"/>
    <col min="8707" max="8707" width="17.5703125" style="93" customWidth="1"/>
    <col min="8708" max="8708" width="15.7109375" style="93" customWidth="1"/>
    <col min="8709" max="8709" width="17.140625" style="93" customWidth="1"/>
    <col min="8710" max="8710" width="9.140625" style="93"/>
    <col min="8711" max="8711" width="9.42578125" style="93" bestFit="1" customWidth="1"/>
    <col min="8712" max="8956" width="9.140625" style="93"/>
    <col min="8957" max="8957" width="13.140625" style="93" customWidth="1"/>
    <col min="8958" max="8958" width="16.140625" style="93" customWidth="1"/>
    <col min="8959" max="8959" width="26.85546875" style="93" customWidth="1"/>
    <col min="8960" max="8960" width="17.42578125" style="93" customWidth="1"/>
    <col min="8961" max="8961" width="15.140625" style="93" customWidth="1"/>
    <col min="8962" max="8962" width="19.140625" style="93" customWidth="1"/>
    <col min="8963" max="8963" width="17.5703125" style="93" customWidth="1"/>
    <col min="8964" max="8964" width="15.7109375" style="93" customWidth="1"/>
    <col min="8965" max="8965" width="17.140625" style="93" customWidth="1"/>
    <col min="8966" max="8966" width="9.140625" style="93"/>
    <col min="8967" max="8967" width="9.42578125" style="93" bestFit="1" customWidth="1"/>
    <col min="8968" max="9212" width="9.140625" style="93"/>
    <col min="9213" max="9213" width="13.140625" style="93" customWidth="1"/>
    <col min="9214" max="9214" width="16.140625" style="93" customWidth="1"/>
    <col min="9215" max="9215" width="26.85546875" style="93" customWidth="1"/>
    <col min="9216" max="9216" width="17.42578125" style="93" customWidth="1"/>
    <col min="9217" max="9217" width="15.140625" style="93" customWidth="1"/>
    <col min="9218" max="9218" width="19.140625" style="93" customWidth="1"/>
    <col min="9219" max="9219" width="17.5703125" style="93" customWidth="1"/>
    <col min="9220" max="9220" width="15.7109375" style="93" customWidth="1"/>
    <col min="9221" max="9221" width="17.140625" style="93" customWidth="1"/>
    <col min="9222" max="9222" width="9.140625" style="93"/>
    <col min="9223" max="9223" width="9.42578125" style="93" bestFit="1" customWidth="1"/>
    <col min="9224" max="9468" width="9.140625" style="93"/>
    <col min="9469" max="9469" width="13.140625" style="93" customWidth="1"/>
    <col min="9470" max="9470" width="16.140625" style="93" customWidth="1"/>
    <col min="9471" max="9471" width="26.85546875" style="93" customWidth="1"/>
    <col min="9472" max="9472" width="17.42578125" style="93" customWidth="1"/>
    <col min="9473" max="9473" width="15.140625" style="93" customWidth="1"/>
    <col min="9474" max="9474" width="19.140625" style="93" customWidth="1"/>
    <col min="9475" max="9475" width="17.5703125" style="93" customWidth="1"/>
    <col min="9476" max="9476" width="15.7109375" style="93" customWidth="1"/>
    <col min="9477" max="9477" width="17.140625" style="93" customWidth="1"/>
    <col min="9478" max="9478" width="9.140625" style="93"/>
    <col min="9479" max="9479" width="9.42578125" style="93" bestFit="1" customWidth="1"/>
    <col min="9480" max="9724" width="9.140625" style="93"/>
    <col min="9725" max="9725" width="13.140625" style="93" customWidth="1"/>
    <col min="9726" max="9726" width="16.140625" style="93" customWidth="1"/>
    <col min="9727" max="9727" width="26.85546875" style="93" customWidth="1"/>
    <col min="9728" max="9728" width="17.42578125" style="93" customWidth="1"/>
    <col min="9729" max="9729" width="15.140625" style="93" customWidth="1"/>
    <col min="9730" max="9730" width="19.140625" style="93" customWidth="1"/>
    <col min="9731" max="9731" width="17.5703125" style="93" customWidth="1"/>
    <col min="9732" max="9732" width="15.7109375" style="93" customWidth="1"/>
    <col min="9733" max="9733" width="17.140625" style="93" customWidth="1"/>
    <col min="9734" max="9734" width="9.140625" style="93"/>
    <col min="9735" max="9735" width="9.42578125" style="93" bestFit="1" customWidth="1"/>
    <col min="9736" max="9980" width="9.140625" style="93"/>
    <col min="9981" max="9981" width="13.140625" style="93" customWidth="1"/>
    <col min="9982" max="9982" width="16.140625" style="93" customWidth="1"/>
    <col min="9983" max="9983" width="26.85546875" style="93" customWidth="1"/>
    <col min="9984" max="9984" width="17.42578125" style="93" customWidth="1"/>
    <col min="9985" max="9985" width="15.140625" style="93" customWidth="1"/>
    <col min="9986" max="9986" width="19.140625" style="93" customWidth="1"/>
    <col min="9987" max="9987" width="17.5703125" style="93" customWidth="1"/>
    <col min="9988" max="9988" width="15.7109375" style="93" customWidth="1"/>
    <col min="9989" max="9989" width="17.140625" style="93" customWidth="1"/>
    <col min="9990" max="9990" width="9.140625" style="93"/>
    <col min="9991" max="9991" width="9.42578125" style="93" bestFit="1" customWidth="1"/>
    <col min="9992" max="10236" width="9.140625" style="93"/>
    <col min="10237" max="10237" width="13.140625" style="93" customWidth="1"/>
    <col min="10238" max="10238" width="16.140625" style="93" customWidth="1"/>
    <col min="10239" max="10239" width="26.85546875" style="93" customWidth="1"/>
    <col min="10240" max="10240" width="17.42578125" style="93" customWidth="1"/>
    <col min="10241" max="10241" width="15.140625" style="93" customWidth="1"/>
    <col min="10242" max="10242" width="19.140625" style="93" customWidth="1"/>
    <col min="10243" max="10243" width="17.5703125" style="93" customWidth="1"/>
    <col min="10244" max="10244" width="15.7109375" style="93" customWidth="1"/>
    <col min="10245" max="10245" width="17.140625" style="93" customWidth="1"/>
    <col min="10246" max="10246" width="9.140625" style="93"/>
    <col min="10247" max="10247" width="9.42578125" style="93" bestFit="1" customWidth="1"/>
    <col min="10248" max="10492" width="9.140625" style="93"/>
    <col min="10493" max="10493" width="13.140625" style="93" customWidth="1"/>
    <col min="10494" max="10494" width="16.140625" style="93" customWidth="1"/>
    <col min="10495" max="10495" width="26.85546875" style="93" customWidth="1"/>
    <col min="10496" max="10496" width="17.42578125" style="93" customWidth="1"/>
    <col min="10497" max="10497" width="15.140625" style="93" customWidth="1"/>
    <col min="10498" max="10498" width="19.140625" style="93" customWidth="1"/>
    <col min="10499" max="10499" width="17.5703125" style="93" customWidth="1"/>
    <col min="10500" max="10500" width="15.7109375" style="93" customWidth="1"/>
    <col min="10501" max="10501" width="17.140625" style="93" customWidth="1"/>
    <col min="10502" max="10502" width="9.140625" style="93"/>
    <col min="10503" max="10503" width="9.42578125" style="93" bestFit="1" customWidth="1"/>
    <col min="10504" max="10748" width="9.140625" style="93"/>
    <col min="10749" max="10749" width="13.140625" style="93" customWidth="1"/>
    <col min="10750" max="10750" width="16.140625" style="93" customWidth="1"/>
    <col min="10751" max="10751" width="26.85546875" style="93" customWidth="1"/>
    <col min="10752" max="10752" width="17.42578125" style="93" customWidth="1"/>
    <col min="10753" max="10753" width="15.140625" style="93" customWidth="1"/>
    <col min="10754" max="10754" width="19.140625" style="93" customWidth="1"/>
    <col min="10755" max="10755" width="17.5703125" style="93" customWidth="1"/>
    <col min="10756" max="10756" width="15.7109375" style="93" customWidth="1"/>
    <col min="10757" max="10757" width="17.140625" style="93" customWidth="1"/>
    <col min="10758" max="10758" width="9.140625" style="93"/>
    <col min="10759" max="10759" width="9.42578125" style="93" bestFit="1" customWidth="1"/>
    <col min="10760" max="11004" width="9.140625" style="93"/>
    <col min="11005" max="11005" width="13.140625" style="93" customWidth="1"/>
    <col min="11006" max="11006" width="16.140625" style="93" customWidth="1"/>
    <col min="11007" max="11007" width="26.85546875" style="93" customWidth="1"/>
    <col min="11008" max="11008" width="17.42578125" style="93" customWidth="1"/>
    <col min="11009" max="11009" width="15.140625" style="93" customWidth="1"/>
    <col min="11010" max="11010" width="19.140625" style="93" customWidth="1"/>
    <col min="11011" max="11011" width="17.5703125" style="93" customWidth="1"/>
    <col min="11012" max="11012" width="15.7109375" style="93" customWidth="1"/>
    <col min="11013" max="11013" width="17.140625" style="93" customWidth="1"/>
    <col min="11014" max="11014" width="9.140625" style="93"/>
    <col min="11015" max="11015" width="9.42578125" style="93" bestFit="1" customWidth="1"/>
    <col min="11016" max="11260" width="9.140625" style="93"/>
    <col min="11261" max="11261" width="13.140625" style="93" customWidth="1"/>
    <col min="11262" max="11262" width="16.140625" style="93" customWidth="1"/>
    <col min="11263" max="11263" width="26.85546875" style="93" customWidth="1"/>
    <col min="11264" max="11264" width="17.42578125" style="93" customWidth="1"/>
    <col min="11265" max="11265" width="15.140625" style="93" customWidth="1"/>
    <col min="11266" max="11266" width="19.140625" style="93" customWidth="1"/>
    <col min="11267" max="11267" width="17.5703125" style="93" customWidth="1"/>
    <col min="11268" max="11268" width="15.7109375" style="93" customWidth="1"/>
    <col min="11269" max="11269" width="17.140625" style="93" customWidth="1"/>
    <col min="11270" max="11270" width="9.140625" style="93"/>
    <col min="11271" max="11271" width="9.42578125" style="93" bestFit="1" customWidth="1"/>
    <col min="11272" max="11516" width="9.140625" style="93"/>
    <col min="11517" max="11517" width="13.140625" style="93" customWidth="1"/>
    <col min="11518" max="11518" width="16.140625" style="93" customWidth="1"/>
    <col min="11519" max="11519" width="26.85546875" style="93" customWidth="1"/>
    <col min="11520" max="11520" width="17.42578125" style="93" customWidth="1"/>
    <col min="11521" max="11521" width="15.140625" style="93" customWidth="1"/>
    <col min="11522" max="11522" width="19.140625" style="93" customWidth="1"/>
    <col min="11523" max="11523" width="17.5703125" style="93" customWidth="1"/>
    <col min="11524" max="11524" width="15.7109375" style="93" customWidth="1"/>
    <col min="11525" max="11525" width="17.140625" style="93" customWidth="1"/>
    <col min="11526" max="11526" width="9.140625" style="93"/>
    <col min="11527" max="11527" width="9.42578125" style="93" bestFit="1" customWidth="1"/>
    <col min="11528" max="11772" width="9.140625" style="93"/>
    <col min="11773" max="11773" width="13.140625" style="93" customWidth="1"/>
    <col min="11774" max="11774" width="16.140625" style="93" customWidth="1"/>
    <col min="11775" max="11775" width="26.85546875" style="93" customWidth="1"/>
    <col min="11776" max="11776" width="17.42578125" style="93" customWidth="1"/>
    <col min="11777" max="11777" width="15.140625" style="93" customWidth="1"/>
    <col min="11778" max="11778" width="19.140625" style="93" customWidth="1"/>
    <col min="11779" max="11779" width="17.5703125" style="93" customWidth="1"/>
    <col min="11780" max="11780" width="15.7109375" style="93" customWidth="1"/>
    <col min="11781" max="11781" width="17.140625" style="93" customWidth="1"/>
    <col min="11782" max="11782" width="9.140625" style="93"/>
    <col min="11783" max="11783" width="9.42578125" style="93" bestFit="1" customWidth="1"/>
    <col min="11784" max="12028" width="9.140625" style="93"/>
    <col min="12029" max="12029" width="13.140625" style="93" customWidth="1"/>
    <col min="12030" max="12030" width="16.140625" style="93" customWidth="1"/>
    <col min="12031" max="12031" width="26.85546875" style="93" customWidth="1"/>
    <col min="12032" max="12032" width="17.42578125" style="93" customWidth="1"/>
    <col min="12033" max="12033" width="15.140625" style="93" customWidth="1"/>
    <col min="12034" max="12034" width="19.140625" style="93" customWidth="1"/>
    <col min="12035" max="12035" width="17.5703125" style="93" customWidth="1"/>
    <col min="12036" max="12036" width="15.7109375" style="93" customWidth="1"/>
    <col min="12037" max="12037" width="17.140625" style="93" customWidth="1"/>
    <col min="12038" max="12038" width="9.140625" style="93"/>
    <col min="12039" max="12039" width="9.42578125" style="93" bestFit="1" customWidth="1"/>
    <col min="12040" max="12284" width="9.140625" style="93"/>
    <col min="12285" max="12285" width="13.140625" style="93" customWidth="1"/>
    <col min="12286" max="12286" width="16.140625" style="93" customWidth="1"/>
    <col min="12287" max="12287" width="26.85546875" style="93" customWidth="1"/>
    <col min="12288" max="12288" width="17.42578125" style="93" customWidth="1"/>
    <col min="12289" max="12289" width="15.140625" style="93" customWidth="1"/>
    <col min="12290" max="12290" width="19.140625" style="93" customWidth="1"/>
    <col min="12291" max="12291" width="17.5703125" style="93" customWidth="1"/>
    <col min="12292" max="12292" width="15.7109375" style="93" customWidth="1"/>
    <col min="12293" max="12293" width="17.140625" style="93" customWidth="1"/>
    <col min="12294" max="12294" width="9.140625" style="93"/>
    <col min="12295" max="12295" width="9.42578125" style="93" bestFit="1" customWidth="1"/>
    <col min="12296" max="12540" width="9.140625" style="93"/>
    <col min="12541" max="12541" width="13.140625" style="93" customWidth="1"/>
    <col min="12542" max="12542" width="16.140625" style="93" customWidth="1"/>
    <col min="12543" max="12543" width="26.85546875" style="93" customWidth="1"/>
    <col min="12544" max="12544" width="17.42578125" style="93" customWidth="1"/>
    <col min="12545" max="12545" width="15.140625" style="93" customWidth="1"/>
    <col min="12546" max="12546" width="19.140625" style="93" customWidth="1"/>
    <col min="12547" max="12547" width="17.5703125" style="93" customWidth="1"/>
    <col min="12548" max="12548" width="15.7109375" style="93" customWidth="1"/>
    <col min="12549" max="12549" width="17.140625" style="93" customWidth="1"/>
    <col min="12550" max="12550" width="9.140625" style="93"/>
    <col min="12551" max="12551" width="9.42578125" style="93" bestFit="1" customWidth="1"/>
    <col min="12552" max="12796" width="9.140625" style="93"/>
    <col min="12797" max="12797" width="13.140625" style="93" customWidth="1"/>
    <col min="12798" max="12798" width="16.140625" style="93" customWidth="1"/>
    <col min="12799" max="12799" width="26.85546875" style="93" customWidth="1"/>
    <col min="12800" max="12800" width="17.42578125" style="93" customWidth="1"/>
    <col min="12801" max="12801" width="15.140625" style="93" customWidth="1"/>
    <col min="12802" max="12802" width="19.140625" style="93" customWidth="1"/>
    <col min="12803" max="12803" width="17.5703125" style="93" customWidth="1"/>
    <col min="12804" max="12804" width="15.7109375" style="93" customWidth="1"/>
    <col min="12805" max="12805" width="17.140625" style="93" customWidth="1"/>
    <col min="12806" max="12806" width="9.140625" style="93"/>
    <col min="12807" max="12807" width="9.42578125" style="93" bestFit="1" customWidth="1"/>
    <col min="12808" max="13052" width="9.140625" style="93"/>
    <col min="13053" max="13053" width="13.140625" style="93" customWidth="1"/>
    <col min="13054" max="13054" width="16.140625" style="93" customWidth="1"/>
    <col min="13055" max="13055" width="26.85546875" style="93" customWidth="1"/>
    <col min="13056" max="13056" width="17.42578125" style="93" customWidth="1"/>
    <col min="13057" max="13057" width="15.140625" style="93" customWidth="1"/>
    <col min="13058" max="13058" width="19.140625" style="93" customWidth="1"/>
    <col min="13059" max="13059" width="17.5703125" style="93" customWidth="1"/>
    <col min="13060" max="13060" width="15.7109375" style="93" customWidth="1"/>
    <col min="13061" max="13061" width="17.140625" style="93" customWidth="1"/>
    <col min="13062" max="13062" width="9.140625" style="93"/>
    <col min="13063" max="13063" width="9.42578125" style="93" bestFit="1" customWidth="1"/>
    <col min="13064" max="13308" width="9.140625" style="93"/>
    <col min="13309" max="13309" width="13.140625" style="93" customWidth="1"/>
    <col min="13310" max="13310" width="16.140625" style="93" customWidth="1"/>
    <col min="13311" max="13311" width="26.85546875" style="93" customWidth="1"/>
    <col min="13312" max="13312" width="17.42578125" style="93" customWidth="1"/>
    <col min="13313" max="13313" width="15.140625" style="93" customWidth="1"/>
    <col min="13314" max="13314" width="19.140625" style="93" customWidth="1"/>
    <col min="13315" max="13315" width="17.5703125" style="93" customWidth="1"/>
    <col min="13316" max="13316" width="15.7109375" style="93" customWidth="1"/>
    <col min="13317" max="13317" width="17.140625" style="93" customWidth="1"/>
    <col min="13318" max="13318" width="9.140625" style="93"/>
    <col min="13319" max="13319" width="9.42578125" style="93" bestFit="1" customWidth="1"/>
    <col min="13320" max="13564" width="9.140625" style="93"/>
    <col min="13565" max="13565" width="13.140625" style="93" customWidth="1"/>
    <col min="13566" max="13566" width="16.140625" style="93" customWidth="1"/>
    <col min="13567" max="13567" width="26.85546875" style="93" customWidth="1"/>
    <col min="13568" max="13568" width="17.42578125" style="93" customWidth="1"/>
    <col min="13569" max="13569" width="15.140625" style="93" customWidth="1"/>
    <col min="13570" max="13570" width="19.140625" style="93" customWidth="1"/>
    <col min="13571" max="13571" width="17.5703125" style="93" customWidth="1"/>
    <col min="13572" max="13572" width="15.7109375" style="93" customWidth="1"/>
    <col min="13573" max="13573" width="17.140625" style="93" customWidth="1"/>
    <col min="13574" max="13574" width="9.140625" style="93"/>
    <col min="13575" max="13575" width="9.42578125" style="93" bestFit="1" customWidth="1"/>
    <col min="13576" max="13820" width="9.140625" style="93"/>
    <col min="13821" max="13821" width="13.140625" style="93" customWidth="1"/>
    <col min="13822" max="13822" width="16.140625" style="93" customWidth="1"/>
    <col min="13823" max="13823" width="26.85546875" style="93" customWidth="1"/>
    <col min="13824" max="13824" width="17.42578125" style="93" customWidth="1"/>
    <col min="13825" max="13825" width="15.140625" style="93" customWidth="1"/>
    <col min="13826" max="13826" width="19.140625" style="93" customWidth="1"/>
    <col min="13827" max="13827" width="17.5703125" style="93" customWidth="1"/>
    <col min="13828" max="13828" width="15.7109375" style="93" customWidth="1"/>
    <col min="13829" max="13829" width="17.140625" style="93" customWidth="1"/>
    <col min="13830" max="13830" width="9.140625" style="93"/>
    <col min="13831" max="13831" width="9.42578125" style="93" bestFit="1" customWidth="1"/>
    <col min="13832" max="14076" width="9.140625" style="93"/>
    <col min="14077" max="14077" width="13.140625" style="93" customWidth="1"/>
    <col min="14078" max="14078" width="16.140625" style="93" customWidth="1"/>
    <col min="14079" max="14079" width="26.85546875" style="93" customWidth="1"/>
    <col min="14080" max="14080" width="17.42578125" style="93" customWidth="1"/>
    <col min="14081" max="14081" width="15.140625" style="93" customWidth="1"/>
    <col min="14082" max="14082" width="19.140625" style="93" customWidth="1"/>
    <col min="14083" max="14083" width="17.5703125" style="93" customWidth="1"/>
    <col min="14084" max="14084" width="15.7109375" style="93" customWidth="1"/>
    <col min="14085" max="14085" width="17.140625" style="93" customWidth="1"/>
    <col min="14086" max="14086" width="9.140625" style="93"/>
    <col min="14087" max="14087" width="9.42578125" style="93" bestFit="1" customWidth="1"/>
    <col min="14088" max="14332" width="9.140625" style="93"/>
    <col min="14333" max="14333" width="13.140625" style="93" customWidth="1"/>
    <col min="14334" max="14334" width="16.140625" style="93" customWidth="1"/>
    <col min="14335" max="14335" width="26.85546875" style="93" customWidth="1"/>
    <col min="14336" max="14336" width="17.42578125" style="93" customWidth="1"/>
    <col min="14337" max="14337" width="15.140625" style="93" customWidth="1"/>
    <col min="14338" max="14338" width="19.140625" style="93" customWidth="1"/>
    <col min="14339" max="14339" width="17.5703125" style="93" customWidth="1"/>
    <col min="14340" max="14340" width="15.7109375" style="93" customWidth="1"/>
    <col min="14341" max="14341" width="17.140625" style="93" customWidth="1"/>
    <col min="14342" max="14342" width="9.140625" style="93"/>
    <col min="14343" max="14343" width="9.42578125" style="93" bestFit="1" customWidth="1"/>
    <col min="14344" max="14588" width="9.140625" style="93"/>
    <col min="14589" max="14589" width="13.140625" style="93" customWidth="1"/>
    <col min="14590" max="14590" width="16.140625" style="93" customWidth="1"/>
    <col min="14591" max="14591" width="26.85546875" style="93" customWidth="1"/>
    <col min="14592" max="14592" width="17.42578125" style="93" customWidth="1"/>
    <col min="14593" max="14593" width="15.140625" style="93" customWidth="1"/>
    <col min="14594" max="14594" width="19.140625" style="93" customWidth="1"/>
    <col min="14595" max="14595" width="17.5703125" style="93" customWidth="1"/>
    <col min="14596" max="14596" width="15.7109375" style="93" customWidth="1"/>
    <col min="14597" max="14597" width="17.140625" style="93" customWidth="1"/>
    <col min="14598" max="14598" width="9.140625" style="93"/>
    <col min="14599" max="14599" width="9.42578125" style="93" bestFit="1" customWidth="1"/>
    <col min="14600" max="14844" width="9.140625" style="93"/>
    <col min="14845" max="14845" width="13.140625" style="93" customWidth="1"/>
    <col min="14846" max="14846" width="16.140625" style="93" customWidth="1"/>
    <col min="14847" max="14847" width="26.85546875" style="93" customWidth="1"/>
    <col min="14848" max="14848" width="17.42578125" style="93" customWidth="1"/>
    <col min="14849" max="14849" width="15.140625" style="93" customWidth="1"/>
    <col min="14850" max="14850" width="19.140625" style="93" customWidth="1"/>
    <col min="14851" max="14851" width="17.5703125" style="93" customWidth="1"/>
    <col min="14852" max="14852" width="15.7109375" style="93" customWidth="1"/>
    <col min="14853" max="14853" width="17.140625" style="93" customWidth="1"/>
    <col min="14854" max="14854" width="9.140625" style="93"/>
    <col min="14855" max="14855" width="9.42578125" style="93" bestFit="1" customWidth="1"/>
    <col min="14856" max="15100" width="9.140625" style="93"/>
    <col min="15101" max="15101" width="13.140625" style="93" customWidth="1"/>
    <col min="15102" max="15102" width="16.140625" style="93" customWidth="1"/>
    <col min="15103" max="15103" width="26.85546875" style="93" customWidth="1"/>
    <col min="15104" max="15104" width="17.42578125" style="93" customWidth="1"/>
    <col min="15105" max="15105" width="15.140625" style="93" customWidth="1"/>
    <col min="15106" max="15106" width="19.140625" style="93" customWidth="1"/>
    <col min="15107" max="15107" width="17.5703125" style="93" customWidth="1"/>
    <col min="15108" max="15108" width="15.7109375" style="93" customWidth="1"/>
    <col min="15109" max="15109" width="17.140625" style="93" customWidth="1"/>
    <col min="15110" max="15110" width="9.140625" style="93"/>
    <col min="15111" max="15111" width="9.42578125" style="93" bestFit="1" customWidth="1"/>
    <col min="15112" max="15356" width="9.140625" style="93"/>
    <col min="15357" max="15357" width="13.140625" style="93" customWidth="1"/>
    <col min="15358" max="15358" width="16.140625" style="93" customWidth="1"/>
    <col min="15359" max="15359" width="26.85546875" style="93" customWidth="1"/>
    <col min="15360" max="15360" width="17.42578125" style="93" customWidth="1"/>
    <col min="15361" max="15361" width="15.140625" style="93" customWidth="1"/>
    <col min="15362" max="15362" width="19.140625" style="93" customWidth="1"/>
    <col min="15363" max="15363" width="17.5703125" style="93" customWidth="1"/>
    <col min="15364" max="15364" width="15.7109375" style="93" customWidth="1"/>
    <col min="15365" max="15365" width="17.140625" style="93" customWidth="1"/>
    <col min="15366" max="15366" width="9.140625" style="93"/>
    <col min="15367" max="15367" width="9.42578125" style="93" bestFit="1" customWidth="1"/>
    <col min="15368" max="15612" width="9.140625" style="93"/>
    <col min="15613" max="15613" width="13.140625" style="93" customWidth="1"/>
    <col min="15614" max="15614" width="16.140625" style="93" customWidth="1"/>
    <col min="15615" max="15615" width="26.85546875" style="93" customWidth="1"/>
    <col min="15616" max="15616" width="17.42578125" style="93" customWidth="1"/>
    <col min="15617" max="15617" width="15.140625" style="93" customWidth="1"/>
    <col min="15618" max="15618" width="19.140625" style="93" customWidth="1"/>
    <col min="15619" max="15619" width="17.5703125" style="93" customWidth="1"/>
    <col min="15620" max="15620" width="15.7109375" style="93" customWidth="1"/>
    <col min="15621" max="15621" width="17.140625" style="93" customWidth="1"/>
    <col min="15622" max="15622" width="9.140625" style="93"/>
    <col min="15623" max="15623" width="9.42578125" style="93" bestFit="1" customWidth="1"/>
    <col min="15624" max="15868" width="9.140625" style="93"/>
    <col min="15869" max="15869" width="13.140625" style="93" customWidth="1"/>
    <col min="15870" max="15870" width="16.140625" style="93" customWidth="1"/>
    <col min="15871" max="15871" width="26.85546875" style="93" customWidth="1"/>
    <col min="15872" max="15872" width="17.42578125" style="93" customWidth="1"/>
    <col min="15873" max="15873" width="15.140625" style="93" customWidth="1"/>
    <col min="15874" max="15874" width="19.140625" style="93" customWidth="1"/>
    <col min="15875" max="15875" width="17.5703125" style="93" customWidth="1"/>
    <col min="15876" max="15876" width="15.7109375" style="93" customWidth="1"/>
    <col min="15877" max="15877" width="17.140625" style="93" customWidth="1"/>
    <col min="15878" max="15878" width="9.140625" style="93"/>
    <col min="15879" max="15879" width="9.42578125" style="93" bestFit="1" customWidth="1"/>
    <col min="15880" max="16124" width="9.140625" style="93"/>
    <col min="16125" max="16125" width="13.140625" style="93" customWidth="1"/>
    <col min="16126" max="16126" width="16.140625" style="93" customWidth="1"/>
    <col min="16127" max="16127" width="26.85546875" style="93" customWidth="1"/>
    <col min="16128" max="16128" width="17.42578125" style="93" customWidth="1"/>
    <col min="16129" max="16129" width="15.140625" style="93" customWidth="1"/>
    <col min="16130" max="16130" width="19.140625" style="93" customWidth="1"/>
    <col min="16131" max="16131" width="17.5703125" style="93" customWidth="1"/>
    <col min="16132" max="16132" width="15.7109375" style="93" customWidth="1"/>
    <col min="16133" max="16133" width="17.140625" style="93" customWidth="1"/>
    <col min="16134" max="16134" width="9.140625" style="93"/>
    <col min="16135" max="16135" width="9.42578125" style="93" bestFit="1" customWidth="1"/>
    <col min="16136" max="16384" width="9.140625" style="93"/>
  </cols>
  <sheetData>
    <row r="1" spans="1:5" ht="27" customHeight="1">
      <c r="A1" s="313" t="s">
        <v>115</v>
      </c>
      <c r="B1" s="313"/>
      <c r="C1" s="313"/>
      <c r="D1" s="313"/>
      <c r="E1" s="313"/>
    </row>
    <row r="2" spans="1:5" ht="24.75" customHeight="1">
      <c r="A2" s="152"/>
      <c r="B2" s="152"/>
      <c r="C2" s="152"/>
      <c r="D2" s="152"/>
      <c r="E2" s="152"/>
    </row>
    <row r="3" spans="1:5" ht="57.75" customHeight="1">
      <c r="A3" s="314" t="s">
        <v>165</v>
      </c>
      <c r="B3" s="314"/>
      <c r="C3" s="314"/>
      <c r="D3" s="314"/>
      <c r="E3" s="314"/>
    </row>
    <row r="4" spans="1:5" s="94" customFormat="1" ht="34.5" customHeight="1">
      <c r="A4" s="315" t="s">
        <v>18</v>
      </c>
      <c r="B4" s="315"/>
      <c r="C4" s="315"/>
      <c r="D4" s="315"/>
      <c r="E4" s="315"/>
    </row>
    <row r="5" spans="1:5" s="94" customFormat="1" ht="15.75" customHeight="1">
      <c r="A5" s="167"/>
      <c r="B5" s="167"/>
      <c r="C5" s="167"/>
      <c r="D5" s="167"/>
      <c r="E5" s="167"/>
    </row>
    <row r="6" spans="1:5" s="94" customFormat="1" ht="30.75" customHeight="1">
      <c r="A6" s="315" t="s">
        <v>51</v>
      </c>
      <c r="B6" s="315"/>
      <c r="C6" s="315"/>
      <c r="D6" s="315"/>
      <c r="E6" s="315"/>
    </row>
    <row r="7" spans="1:5" s="94" customFormat="1" ht="21.75" customHeight="1" thickBot="1">
      <c r="A7" s="23"/>
      <c r="B7" s="23"/>
      <c r="C7" s="23"/>
      <c r="D7" s="23"/>
      <c r="E7" s="23"/>
    </row>
    <row r="8" spans="1:5" s="94" customFormat="1" ht="58.5" customHeight="1">
      <c r="A8" s="333" t="s">
        <v>20</v>
      </c>
      <c r="B8" s="334"/>
      <c r="C8" s="334"/>
      <c r="D8" s="247" t="s">
        <v>48</v>
      </c>
      <c r="E8" s="248"/>
    </row>
    <row r="9" spans="1:5" s="94" customFormat="1" ht="34.5" customHeight="1">
      <c r="A9" s="335"/>
      <c r="B9" s="336"/>
      <c r="C9" s="336"/>
      <c r="D9" s="168" t="s">
        <v>21</v>
      </c>
      <c r="E9" s="168" t="s">
        <v>22</v>
      </c>
    </row>
    <row r="10" spans="1:5" s="94" customFormat="1" ht="24.75" customHeight="1" thickBot="1">
      <c r="A10" s="337"/>
      <c r="B10" s="338"/>
      <c r="C10" s="338"/>
      <c r="D10" s="171" t="s">
        <v>5</v>
      </c>
      <c r="E10" s="171" t="s">
        <v>5</v>
      </c>
    </row>
    <row r="11" spans="1:5" s="94" customFormat="1" ht="26.25" customHeight="1">
      <c r="A11" s="354" t="s">
        <v>23</v>
      </c>
      <c r="B11" s="317"/>
      <c r="C11" s="356" t="s">
        <v>9</v>
      </c>
      <c r="D11" s="357"/>
      <c r="E11" s="358"/>
    </row>
    <row r="12" spans="1:5" s="94" customFormat="1" ht="29.25" customHeight="1">
      <c r="A12" s="355"/>
      <c r="B12" s="318"/>
      <c r="C12" s="322" t="s">
        <v>162</v>
      </c>
      <c r="D12" s="323"/>
      <c r="E12" s="324"/>
    </row>
    <row r="13" spans="1:5" s="94" customFormat="1" ht="27" customHeight="1">
      <c r="A13" s="305" t="s">
        <v>97</v>
      </c>
      <c r="B13" s="306" t="s">
        <v>37</v>
      </c>
      <c r="C13" s="187" t="s">
        <v>27</v>
      </c>
      <c r="D13" s="188"/>
      <c r="E13" s="190"/>
    </row>
    <row r="14" spans="1:5" s="94" customFormat="1" ht="34.5" customHeight="1" thickBot="1">
      <c r="A14" s="305"/>
      <c r="B14" s="306"/>
      <c r="C14" s="310" t="s">
        <v>163</v>
      </c>
      <c r="D14" s="311"/>
      <c r="E14" s="327"/>
    </row>
    <row r="15" spans="1:5" s="94" customFormat="1" ht="34.5" customHeight="1" thickBot="1">
      <c r="A15" s="342" t="s">
        <v>38</v>
      </c>
      <c r="B15" s="343"/>
      <c r="C15" s="172" t="s">
        <v>39</v>
      </c>
      <c r="D15" s="29">
        <v>-1</v>
      </c>
      <c r="E15" s="24"/>
    </row>
    <row r="16" spans="1:5" s="94" customFormat="1" ht="34.5" customHeight="1" thickBot="1">
      <c r="A16" s="342" t="s">
        <v>40</v>
      </c>
      <c r="B16" s="343"/>
      <c r="C16" s="172"/>
      <c r="D16" s="24" t="s">
        <v>29</v>
      </c>
      <c r="E16" s="30">
        <f>Syunik!C17</f>
        <v>-50000</v>
      </c>
    </row>
    <row r="17" spans="1:5" s="94" customFormat="1" ht="34.5" customHeight="1" thickBot="1">
      <c r="A17" s="342" t="s">
        <v>41</v>
      </c>
      <c r="B17" s="344"/>
      <c r="C17" s="343"/>
      <c r="D17" s="24"/>
      <c r="E17" s="21"/>
    </row>
    <row r="18" spans="1:5" s="94" customFormat="1" ht="24" customHeight="1">
      <c r="A18" s="345" t="s">
        <v>42</v>
      </c>
      <c r="B18" s="346"/>
      <c r="C18" s="346"/>
      <c r="D18" s="346"/>
      <c r="E18" s="347"/>
    </row>
    <row r="19" spans="1:5" s="94" customFormat="1" ht="17.25" customHeight="1" thickBot="1">
      <c r="A19" s="348" t="s">
        <v>164</v>
      </c>
      <c r="B19" s="349"/>
      <c r="C19" s="349"/>
      <c r="D19" s="349"/>
      <c r="E19" s="350"/>
    </row>
    <row r="20" spans="1:5" s="94" customFormat="1" ht="34.5" customHeight="1">
      <c r="A20" s="351" t="s">
        <v>34</v>
      </c>
      <c r="B20" s="352"/>
      <c r="C20" s="352"/>
      <c r="D20" s="352"/>
      <c r="E20" s="353"/>
    </row>
    <row r="21" spans="1:5" s="94" customFormat="1" ht="34.5" customHeight="1" thickBot="1">
      <c r="A21" s="339" t="s">
        <v>43</v>
      </c>
      <c r="B21" s="340"/>
      <c r="C21" s="340"/>
      <c r="D21" s="340"/>
      <c r="E21" s="341"/>
    </row>
    <row r="22" spans="1:5" s="94" customFormat="1" ht="23.25" customHeight="1">
      <c r="A22" s="328" t="s">
        <v>35</v>
      </c>
      <c r="B22" s="329"/>
      <c r="C22" s="329"/>
      <c r="D22" s="329"/>
      <c r="E22" s="330"/>
    </row>
    <row r="23" spans="1:5" s="94" customFormat="1" ht="47.25" customHeight="1" thickBot="1">
      <c r="A23" s="331" t="s">
        <v>44</v>
      </c>
      <c r="B23" s="311"/>
      <c r="C23" s="311"/>
      <c r="D23" s="311"/>
      <c r="E23" s="312"/>
    </row>
    <row r="24" spans="1:5" s="94" customFormat="1" ht="34.5" customHeight="1">
      <c r="A24" s="167"/>
      <c r="B24" s="167"/>
      <c r="C24" s="167"/>
      <c r="D24" s="167"/>
      <c r="E24" s="167"/>
    </row>
    <row r="25" spans="1:5" s="94" customFormat="1" ht="22.5" customHeight="1">
      <c r="A25" s="315" t="s">
        <v>19</v>
      </c>
      <c r="B25" s="315"/>
      <c r="C25" s="315"/>
      <c r="D25" s="315"/>
      <c r="E25" s="315"/>
    </row>
    <row r="26" spans="1:5" s="94" customFormat="1" ht="16.5" customHeight="1">
      <c r="A26" s="167"/>
      <c r="B26" s="167"/>
      <c r="C26" s="167"/>
      <c r="D26" s="167"/>
      <c r="E26" s="167"/>
    </row>
    <row r="27" spans="1:5" s="94" customFormat="1" ht="16.5" customHeight="1" thickBot="1">
      <c r="A27" s="167"/>
      <c r="B27" s="167"/>
      <c r="C27" s="167"/>
      <c r="D27" s="167"/>
      <c r="E27" s="167"/>
    </row>
    <row r="28" spans="1:5" s="94" customFormat="1" ht="59.25" customHeight="1">
      <c r="A28" s="400" t="s">
        <v>20</v>
      </c>
      <c r="B28" s="401"/>
      <c r="C28" s="401"/>
      <c r="D28" s="247" t="s">
        <v>48</v>
      </c>
      <c r="E28" s="248"/>
    </row>
    <row r="29" spans="1:5" s="94" customFormat="1" ht="30" customHeight="1">
      <c r="A29" s="402"/>
      <c r="B29" s="316"/>
      <c r="C29" s="316"/>
      <c r="D29" s="185" t="s">
        <v>21</v>
      </c>
      <c r="E29" s="186" t="s">
        <v>22</v>
      </c>
    </row>
    <row r="30" spans="1:5" s="94" customFormat="1" ht="23.25" customHeight="1" thickBot="1">
      <c r="A30" s="403"/>
      <c r="B30" s="404"/>
      <c r="C30" s="404"/>
      <c r="D30" s="153" t="s">
        <v>5</v>
      </c>
      <c r="E30" s="153" t="s">
        <v>5</v>
      </c>
    </row>
    <row r="31" spans="1:5">
      <c r="A31" s="301" t="s">
        <v>23</v>
      </c>
      <c r="B31" s="301"/>
      <c r="C31" s="356" t="s">
        <v>9</v>
      </c>
      <c r="D31" s="357"/>
      <c r="E31" s="418"/>
    </row>
    <row r="32" spans="1:5">
      <c r="A32" s="301"/>
      <c r="B32" s="301"/>
      <c r="C32" s="269" t="s">
        <v>24</v>
      </c>
      <c r="D32" s="270"/>
      <c r="E32" s="271"/>
    </row>
    <row r="33" spans="1:5">
      <c r="A33" s="305" t="s">
        <v>25</v>
      </c>
      <c r="B33" s="306" t="s">
        <v>26</v>
      </c>
      <c r="C33" s="307" t="s">
        <v>27</v>
      </c>
      <c r="D33" s="308"/>
      <c r="E33" s="309"/>
    </row>
    <row r="34" spans="1:5" ht="33" customHeight="1" thickBot="1">
      <c r="A34" s="305"/>
      <c r="B34" s="306"/>
      <c r="C34" s="419" t="s">
        <v>128</v>
      </c>
      <c r="D34" s="420"/>
      <c r="E34" s="421"/>
    </row>
    <row r="35" spans="1:5" ht="24.75" customHeight="1" thickBot="1">
      <c r="A35" s="422" t="s">
        <v>28</v>
      </c>
      <c r="B35" s="423"/>
      <c r="C35" s="139"/>
      <c r="D35" s="155" t="s">
        <v>29</v>
      </c>
      <c r="E35" s="138">
        <f>Syunik!C12+Syunik!C13</f>
        <v>37000</v>
      </c>
    </row>
    <row r="36" spans="1:5">
      <c r="A36" s="415" t="s">
        <v>71</v>
      </c>
      <c r="B36" s="416"/>
      <c r="C36" s="416"/>
      <c r="D36" s="416"/>
      <c r="E36" s="417"/>
    </row>
    <row r="37" spans="1:5" ht="25.5" customHeight="1" thickBot="1">
      <c r="A37" s="295" t="s">
        <v>166</v>
      </c>
      <c r="B37" s="296"/>
      <c r="C37" s="296"/>
      <c r="D37" s="296"/>
      <c r="E37" s="297"/>
    </row>
    <row r="38" spans="1:5" ht="30" customHeight="1" thickBot="1">
      <c r="A38" s="406" t="s">
        <v>30</v>
      </c>
      <c r="B38" s="407"/>
      <c r="C38" s="407"/>
      <c r="D38" s="407"/>
      <c r="E38" s="408"/>
    </row>
    <row r="39" spans="1:5" ht="78.75" customHeight="1" thickBot="1">
      <c r="A39" s="409" t="s">
        <v>31</v>
      </c>
      <c r="B39" s="410"/>
      <c r="C39" s="411" t="s">
        <v>32</v>
      </c>
      <c r="D39" s="291"/>
      <c r="E39" s="412"/>
    </row>
    <row r="40" spans="1:5" ht="69" customHeight="1" thickBot="1">
      <c r="A40" s="413" t="s">
        <v>33</v>
      </c>
      <c r="B40" s="414"/>
      <c r="C40" s="140"/>
      <c r="D40" s="140"/>
      <c r="E40" s="141"/>
    </row>
    <row r="41" spans="1:5" ht="36" customHeight="1">
      <c r="A41" s="275" t="s">
        <v>34</v>
      </c>
      <c r="B41" s="276"/>
      <c r="C41" s="276"/>
      <c r="D41" s="276"/>
      <c r="E41" s="277"/>
    </row>
    <row r="42" spans="1:5" ht="28.5" customHeight="1" thickBot="1">
      <c r="A42" s="272" t="s">
        <v>129</v>
      </c>
      <c r="B42" s="273"/>
      <c r="C42" s="273"/>
      <c r="D42" s="273"/>
      <c r="E42" s="274"/>
    </row>
    <row r="43" spans="1:5">
      <c r="A43" s="275" t="s">
        <v>35</v>
      </c>
      <c r="B43" s="276"/>
      <c r="C43" s="276"/>
      <c r="D43" s="276"/>
      <c r="E43" s="277"/>
    </row>
    <row r="44" spans="1:5" ht="17.25" thickBot="1">
      <c r="A44" s="272" t="s">
        <v>36</v>
      </c>
      <c r="B44" s="273"/>
      <c r="C44" s="273"/>
      <c r="D44" s="273"/>
      <c r="E44" s="274"/>
    </row>
    <row r="46" spans="1:5">
      <c r="A46" s="315" t="s">
        <v>116</v>
      </c>
      <c r="B46" s="315"/>
      <c r="C46" s="315"/>
      <c r="D46" s="315"/>
      <c r="E46" s="315"/>
    </row>
    <row r="48" spans="1:5">
      <c r="A48" s="315" t="s">
        <v>117</v>
      </c>
      <c r="B48" s="315"/>
      <c r="C48" s="315"/>
      <c r="D48" s="315"/>
      <c r="E48" s="315"/>
    </row>
    <row r="49" spans="1:5" ht="17.25" thickBot="1"/>
    <row r="50" spans="1:5" ht="39.75" customHeight="1">
      <c r="A50" s="400" t="s">
        <v>20</v>
      </c>
      <c r="B50" s="401"/>
      <c r="C50" s="401"/>
      <c r="D50" s="405"/>
      <c r="E50" s="405"/>
    </row>
    <row r="51" spans="1:5" ht="33.75" customHeight="1">
      <c r="A51" s="402"/>
      <c r="B51" s="316"/>
      <c r="C51" s="316"/>
      <c r="D51" s="166"/>
      <c r="E51" s="166"/>
    </row>
    <row r="52" spans="1:5" ht="17.25" thickBot="1">
      <c r="A52" s="403"/>
      <c r="B52" s="404"/>
      <c r="C52" s="404"/>
      <c r="D52" s="153" t="s">
        <v>5</v>
      </c>
      <c r="E52" s="153" t="s">
        <v>5</v>
      </c>
    </row>
    <row r="53" spans="1:5">
      <c r="A53" s="298" t="s">
        <v>23</v>
      </c>
      <c r="B53" s="299"/>
      <c r="C53" s="302" t="s">
        <v>9</v>
      </c>
      <c r="D53" s="303"/>
      <c r="E53" s="304"/>
    </row>
    <row r="54" spans="1:5">
      <c r="A54" s="300"/>
      <c r="B54" s="301"/>
      <c r="C54" s="269" t="s">
        <v>130</v>
      </c>
      <c r="D54" s="270"/>
      <c r="E54" s="271"/>
    </row>
    <row r="55" spans="1:5">
      <c r="A55" s="305" t="s">
        <v>82</v>
      </c>
      <c r="B55" s="306" t="s">
        <v>74</v>
      </c>
      <c r="C55" s="372" t="s">
        <v>27</v>
      </c>
      <c r="D55" s="373"/>
      <c r="E55" s="374"/>
    </row>
    <row r="56" spans="1:5" ht="28.5" customHeight="1" thickBot="1">
      <c r="A56" s="370"/>
      <c r="B56" s="371"/>
      <c r="C56" s="397" t="s">
        <v>131</v>
      </c>
      <c r="D56" s="398"/>
      <c r="E56" s="399"/>
    </row>
    <row r="57" spans="1:5" ht="50.25" thickBot="1">
      <c r="A57" s="375" t="s">
        <v>75</v>
      </c>
      <c r="B57" s="376"/>
      <c r="C57" s="156" t="s">
        <v>132</v>
      </c>
      <c r="D57" s="138">
        <v>0</v>
      </c>
      <c r="E57" s="89"/>
    </row>
    <row r="58" spans="1:5" ht="28.5" customHeight="1" thickBot="1">
      <c r="A58" s="377" t="s">
        <v>76</v>
      </c>
      <c r="B58" s="378"/>
      <c r="C58" s="90"/>
      <c r="D58" s="153"/>
      <c r="E58" s="68"/>
    </row>
    <row r="59" spans="1:5" ht="51" customHeight="1" thickBot="1">
      <c r="A59" s="368" t="s">
        <v>94</v>
      </c>
      <c r="B59" s="369"/>
      <c r="C59" s="369"/>
      <c r="D59" s="85"/>
      <c r="E59" s="138">
        <f>Syunik!C14</f>
        <v>13000</v>
      </c>
    </row>
    <row r="60" spans="1:5" ht="43.5" customHeight="1" thickBot="1">
      <c r="A60" s="289" t="s">
        <v>95</v>
      </c>
      <c r="B60" s="290"/>
      <c r="C60" s="157">
        <f>E59</f>
        <v>13000</v>
      </c>
      <c r="D60" s="85"/>
      <c r="E60" s="84"/>
    </row>
    <row r="61" spans="1:5" ht="96" customHeight="1" thickBot="1">
      <c r="A61" s="289" t="s">
        <v>96</v>
      </c>
      <c r="B61" s="290"/>
      <c r="C61" s="154"/>
      <c r="D61" s="85"/>
      <c r="E61" s="84"/>
    </row>
    <row r="62" spans="1:5" ht="37.5" customHeight="1">
      <c r="A62" s="275" t="s">
        <v>34</v>
      </c>
      <c r="B62" s="276"/>
      <c r="C62" s="276"/>
      <c r="D62" s="276"/>
      <c r="E62" s="277"/>
    </row>
    <row r="63" spans="1:5" ht="24.75" customHeight="1" thickBot="1">
      <c r="A63" s="272" t="s">
        <v>133</v>
      </c>
      <c r="B63" s="273"/>
      <c r="C63" s="273"/>
      <c r="D63" s="273"/>
      <c r="E63" s="274"/>
    </row>
    <row r="64" spans="1:5" ht="24.75" customHeight="1">
      <c r="A64" s="275" t="s">
        <v>35</v>
      </c>
      <c r="B64" s="276"/>
      <c r="C64" s="276"/>
      <c r="D64" s="276"/>
      <c r="E64" s="277"/>
    </row>
    <row r="65" spans="1:5" ht="28.5" customHeight="1" thickBot="1">
      <c r="A65" s="272" t="s">
        <v>80</v>
      </c>
      <c r="B65" s="273"/>
      <c r="C65" s="273"/>
      <c r="D65" s="273"/>
      <c r="E65" s="274"/>
    </row>
    <row r="66" spans="1:5">
      <c r="A66" s="18"/>
      <c r="B66" s="18"/>
      <c r="C66" s="18"/>
      <c r="D66" s="18"/>
      <c r="E66" s="18"/>
    </row>
    <row r="67" spans="1:5">
      <c r="A67" s="18"/>
      <c r="B67" s="18"/>
      <c r="C67" s="18"/>
      <c r="D67" s="18"/>
      <c r="E67" s="19"/>
    </row>
  </sheetData>
  <mergeCells count="62">
    <mergeCell ref="A36:E36"/>
    <mergeCell ref="A1:E1"/>
    <mergeCell ref="A3:E3"/>
    <mergeCell ref="A4:E4"/>
    <mergeCell ref="A25:E25"/>
    <mergeCell ref="A31:B32"/>
    <mergeCell ref="C31:E31"/>
    <mergeCell ref="C32:E32"/>
    <mergeCell ref="A33:A34"/>
    <mergeCell ref="B33:B34"/>
    <mergeCell ref="C33:E33"/>
    <mergeCell ref="C34:E34"/>
    <mergeCell ref="A35:B35"/>
    <mergeCell ref="A28:C30"/>
    <mergeCell ref="D28:E28"/>
    <mergeCell ref="A23:E23"/>
    <mergeCell ref="C56:E56"/>
    <mergeCell ref="A50:C52"/>
    <mergeCell ref="D50:E50"/>
    <mergeCell ref="A37:E37"/>
    <mergeCell ref="A38:E38"/>
    <mergeCell ref="A39:B39"/>
    <mergeCell ref="C39:E39"/>
    <mergeCell ref="A40:B40"/>
    <mergeCell ref="A41:E41"/>
    <mergeCell ref="A42:E42"/>
    <mergeCell ref="A43:E43"/>
    <mergeCell ref="A44:E44"/>
    <mergeCell ref="A46:E46"/>
    <mergeCell ref="A48:E48"/>
    <mergeCell ref="A53:B54"/>
    <mergeCell ref="C53:E53"/>
    <mergeCell ref="A63:E63"/>
    <mergeCell ref="A64:E64"/>
    <mergeCell ref="A65:E65"/>
    <mergeCell ref="A57:B57"/>
    <mergeCell ref="A58:B58"/>
    <mergeCell ref="A59:C59"/>
    <mergeCell ref="A60:B60"/>
    <mergeCell ref="A61:B61"/>
    <mergeCell ref="A62:E62"/>
    <mergeCell ref="C54:E54"/>
    <mergeCell ref="A55:A56"/>
    <mergeCell ref="B55:B56"/>
    <mergeCell ref="C55:E55"/>
    <mergeCell ref="A6:E6"/>
    <mergeCell ref="A8:C10"/>
    <mergeCell ref="D8:E8"/>
    <mergeCell ref="A11:B12"/>
    <mergeCell ref="C11:E11"/>
    <mergeCell ref="C12:E12"/>
    <mergeCell ref="A13:A14"/>
    <mergeCell ref="B13:B14"/>
    <mergeCell ref="C14:E14"/>
    <mergeCell ref="A15:B15"/>
    <mergeCell ref="A16:B16"/>
    <mergeCell ref="A22:E22"/>
    <mergeCell ref="A17:C17"/>
    <mergeCell ref="A18:E18"/>
    <mergeCell ref="A19:E19"/>
    <mergeCell ref="A20:E20"/>
    <mergeCell ref="A21:E2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1"/>
  <sheetViews>
    <sheetView topLeftCell="A13" workbookViewId="0">
      <selection activeCell="D3" sqref="D3"/>
    </sheetView>
  </sheetViews>
  <sheetFormatPr defaultRowHeight="15"/>
  <cols>
    <col min="1" max="1" width="6.85546875" style="25" customWidth="1"/>
    <col min="2" max="2" width="51" style="16" customWidth="1"/>
    <col min="3" max="3" width="34.7109375" style="12" customWidth="1"/>
    <col min="4" max="16384" width="9.140625" style="12"/>
  </cols>
  <sheetData>
    <row r="1" spans="1:3" ht="17.25" customHeight="1">
      <c r="A1" s="391" t="s">
        <v>174</v>
      </c>
      <c r="B1" s="391"/>
      <c r="C1" s="391"/>
    </row>
    <row r="2" spans="1:3" ht="48.75" customHeight="1">
      <c r="A2" s="391" t="s">
        <v>54</v>
      </c>
      <c r="B2" s="391"/>
      <c r="C2" s="391"/>
    </row>
    <row r="3" spans="1:3" ht="16.5">
      <c r="A3" s="31"/>
      <c r="B3" s="32"/>
      <c r="C3" s="32"/>
    </row>
    <row r="4" spans="1:3" ht="51" customHeight="1">
      <c r="A4" s="392" t="s">
        <v>64</v>
      </c>
      <c r="B4" s="392"/>
      <c r="C4" s="392"/>
    </row>
    <row r="5" spans="1:3" ht="16.5">
      <c r="A5" s="393" t="s">
        <v>3</v>
      </c>
      <c r="B5" s="393"/>
      <c r="C5" s="393"/>
    </row>
    <row r="6" spans="1:3" ht="86.25" customHeight="1">
      <c r="A6" s="394" t="s">
        <v>1</v>
      </c>
      <c r="B6" s="396" t="s">
        <v>4</v>
      </c>
      <c r="C6" s="165" t="s">
        <v>48</v>
      </c>
    </row>
    <row r="7" spans="1:3" ht="32.25" customHeight="1">
      <c r="A7" s="395"/>
      <c r="B7" s="396"/>
      <c r="C7" s="33" t="s">
        <v>5</v>
      </c>
    </row>
    <row r="8" spans="1:3" ht="16.5" customHeight="1">
      <c r="A8" s="34"/>
      <c r="B8" s="33" t="s">
        <v>0</v>
      </c>
      <c r="C8" s="35">
        <f>C10+C21</f>
        <v>0</v>
      </c>
    </row>
    <row r="9" spans="1:3" ht="16.5">
      <c r="A9" s="34"/>
      <c r="B9" s="38" t="s">
        <v>6</v>
      </c>
      <c r="C9" s="34"/>
    </row>
    <row r="10" spans="1:3" ht="33">
      <c r="A10" s="37" t="s">
        <v>45</v>
      </c>
      <c r="B10" s="38" t="s">
        <v>8</v>
      </c>
      <c r="C10" s="39">
        <f>SUM(C12:C20)</f>
        <v>938</v>
      </c>
    </row>
    <row r="11" spans="1:3" ht="16.5">
      <c r="A11" s="40"/>
      <c r="B11" s="36" t="s">
        <v>7</v>
      </c>
      <c r="C11" s="36"/>
    </row>
    <row r="12" spans="1:3" s="14" customFormat="1" ht="18">
      <c r="A12" s="58">
        <v>2.1</v>
      </c>
      <c r="B12" s="58" t="s">
        <v>55</v>
      </c>
      <c r="C12" s="197">
        <v>720</v>
      </c>
    </row>
    <row r="13" spans="1:3" s="14" customFormat="1" ht="33">
      <c r="A13" s="58">
        <v>2.2000000000000002</v>
      </c>
      <c r="B13" s="58" t="s">
        <v>56</v>
      </c>
      <c r="C13" s="198">
        <v>20</v>
      </c>
    </row>
    <row r="14" spans="1:3" ht="33">
      <c r="A14" s="58">
        <v>2.2999999999999998</v>
      </c>
      <c r="B14" s="58" t="s">
        <v>57</v>
      </c>
      <c r="C14" s="197">
        <v>20</v>
      </c>
    </row>
    <row r="15" spans="1:3" ht="33">
      <c r="A15" s="58">
        <v>2.4</v>
      </c>
      <c r="B15" s="58" t="s">
        <v>58</v>
      </c>
      <c r="C15" s="198">
        <v>20</v>
      </c>
    </row>
    <row r="16" spans="1:3" ht="33">
      <c r="A16" s="58">
        <v>2.5</v>
      </c>
      <c r="B16" s="58" t="s">
        <v>59</v>
      </c>
      <c r="C16" s="198">
        <v>20</v>
      </c>
    </row>
    <row r="17" spans="1:3" ht="39" customHeight="1">
      <c r="A17" s="58">
        <v>2.6</v>
      </c>
      <c r="B17" s="58" t="s">
        <v>60</v>
      </c>
      <c r="C17" s="198">
        <v>50</v>
      </c>
    </row>
    <row r="18" spans="1:3" ht="33">
      <c r="A18" s="58">
        <v>2.7</v>
      </c>
      <c r="B18" s="58" t="s">
        <v>61</v>
      </c>
      <c r="C18" s="198">
        <v>48</v>
      </c>
    </row>
    <row r="19" spans="1:3" ht="33">
      <c r="A19" s="58">
        <v>2.8</v>
      </c>
      <c r="B19" s="58" t="s">
        <v>168</v>
      </c>
      <c r="C19" s="198">
        <v>20</v>
      </c>
    </row>
    <row r="20" spans="1:3" ht="16.5">
      <c r="A20" s="58">
        <v>2.9</v>
      </c>
      <c r="B20" s="58" t="s">
        <v>62</v>
      </c>
      <c r="C20" s="198">
        <v>20</v>
      </c>
    </row>
    <row r="21" spans="1:3" ht="17.25">
      <c r="A21" s="48">
        <v>5</v>
      </c>
      <c r="B21" s="49" t="s">
        <v>63</v>
      </c>
      <c r="C21" s="49">
        <v>-938</v>
      </c>
    </row>
  </sheetData>
  <mergeCells count="6">
    <mergeCell ref="A4:C4"/>
    <mergeCell ref="A5:C5"/>
    <mergeCell ref="A1:C1"/>
    <mergeCell ref="A2:C2"/>
    <mergeCell ref="A6:A7"/>
    <mergeCell ref="B6:B7"/>
  </mergeCells>
  <pageMargins left="0.24" right="0.23" top="0.23" bottom="0.1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Ararat</vt:lpstr>
      <vt:lpstr>Ararat crag</vt:lpstr>
      <vt:lpstr>Gegharqunik</vt:lpstr>
      <vt:lpstr>Gegharqunik crag</vt:lpstr>
      <vt:lpstr>Lori</vt:lpstr>
      <vt:lpstr>Lori crag</vt:lpstr>
      <vt:lpstr>Syunik</vt:lpstr>
      <vt:lpstr>Syunik crag</vt:lpstr>
      <vt:lpstr>Vayoc Dzor</vt:lpstr>
      <vt:lpstr>Vayoc dzor crag </vt:lpstr>
      <vt:lpstr>Gnum</vt:lpstr>
      <vt:lpstr>ԸՆԴԱՄԵՆԸ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2011-08-11T06:12:28Z</cp:lastPrinted>
  <dcterms:created xsi:type="dcterms:W3CDTF">2006-09-16T00:00:00Z</dcterms:created>
  <dcterms:modified xsi:type="dcterms:W3CDTF">2012-10-04T12:21:46Z</dcterms:modified>
</cp:coreProperties>
</file>