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hotpir\Desktop\Տարածքային - Ջրային - KFW ծրագրի հարկ - 344 մլն վերաբաշխում - 71862\"/>
    </mc:Choice>
  </mc:AlternateContent>
  <bookViews>
    <workbookView xWindow="0" yWindow="0" windowWidth="28800" windowHeight="11130" activeTab="2"/>
  </bookViews>
  <sheets>
    <sheet name="1" sheetId="1" r:id="rId1"/>
    <sheet name="2" sheetId="2" r:id="rId2"/>
    <sheet name="3" sheetId="9" r:id="rId3"/>
    <sheet name="4" sheetId="3" r:id="rId4"/>
    <sheet name="5-1" sheetId="5" r:id="rId5"/>
    <sheet name="5-2" sheetId="6" r:id="rId6"/>
    <sheet name="6" sheetId="8" r:id="rId7"/>
  </sheets>
  <definedNames>
    <definedName name="_xlnm.Print_Area" localSheetId="2">'3'!$A$1:$I$31</definedName>
    <definedName name="_xlnm.Print_Area" localSheetId="4">'5-1'!$A$1:$D$64</definedName>
    <definedName name="_xlnm.Print_Titles" localSheetId="2">'3'!$9:$13</definedName>
    <definedName name="_xlnm.Print_Titles" localSheetId="3">'4'!$9:$13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1"/>
  <c r="C105" i="6" l="1"/>
  <c r="D105" i="6"/>
  <c r="C103" i="5" l="1"/>
  <c r="D103" i="5"/>
  <c r="D77" i="5"/>
  <c r="D78" i="6" s="1"/>
  <c r="D90" i="5"/>
  <c r="D91" i="6" s="1"/>
  <c r="E49" i="1" l="1"/>
  <c r="E43" i="1"/>
  <c r="H71" i="2"/>
  <c r="H63" i="2" s="1"/>
  <c r="H62" i="2"/>
  <c r="H54" i="2" s="1"/>
  <c r="C90" i="5" l="1"/>
  <c r="C91" i="6" s="1"/>
  <c r="D49" i="1"/>
  <c r="G71" i="2"/>
  <c r="G63" i="2" s="1"/>
  <c r="C77" i="5" l="1"/>
  <c r="C78" i="6" s="1"/>
  <c r="D43" i="1"/>
  <c r="G62" i="2"/>
  <c r="G54" i="2" s="1"/>
  <c r="C28" i="8"/>
  <c r="C25" i="1"/>
  <c r="C27" i="1" l="1"/>
  <c r="C21" i="1"/>
  <c r="B29" i="6"/>
  <c r="B28" i="6"/>
  <c r="B18" i="6"/>
  <c r="B29" i="5"/>
  <c r="B28" i="5"/>
  <c r="B18" i="5"/>
  <c r="F29" i="2"/>
  <c r="E22" i="2"/>
  <c r="F22" i="2"/>
  <c r="B18" i="1"/>
  <c r="C19" i="1"/>
  <c r="L31" i="3" l="1"/>
  <c r="K31" i="3"/>
  <c r="J31" i="3"/>
  <c r="L25" i="3"/>
  <c r="K25" i="3"/>
  <c r="J25" i="3"/>
  <c r="O31" i="3" l="1"/>
  <c r="N31" i="3"/>
  <c r="O25" i="3"/>
  <c r="N25" i="3"/>
  <c r="C35" i="5" l="1"/>
  <c r="C35" i="6"/>
  <c r="M31" i="3"/>
  <c r="D35" i="5"/>
  <c r="D35" i="6"/>
  <c r="M25" i="3"/>
  <c r="D34" i="8" l="1"/>
  <c r="D33" i="8" s="1"/>
  <c r="D32" i="8" s="1"/>
  <c r="D31" i="8" s="1"/>
  <c r="D29" i="8" s="1"/>
  <c r="D28" i="8" s="1"/>
  <c r="D26" i="8" s="1"/>
  <c r="G35" i="2"/>
  <c r="G30" i="2" s="1"/>
  <c r="G29" i="2" s="1"/>
  <c r="D24" i="1"/>
  <c r="E18" i="1" l="1"/>
  <c r="D24" i="6"/>
  <c r="D24" i="5"/>
  <c r="H28" i="2"/>
  <c r="H23" i="2" s="1"/>
  <c r="H22" i="2" s="1"/>
  <c r="C24" i="5"/>
  <c r="G28" i="2"/>
  <c r="G23" i="2" s="1"/>
  <c r="G22" i="2" s="1"/>
  <c r="G20" i="2" s="1"/>
  <c r="D18" i="1"/>
  <c r="D11" i="1" s="1"/>
  <c r="C24" i="6"/>
  <c r="E34" i="8"/>
  <c r="E24" i="1"/>
  <c r="H35" i="2"/>
  <c r="H30" i="2" s="1"/>
  <c r="H29" i="2" s="1"/>
  <c r="F81" i="2"/>
  <c r="E81" i="2"/>
  <c r="F72" i="2"/>
  <c r="E72" i="2"/>
  <c r="H20" i="2" l="1"/>
  <c r="E29" i="8"/>
  <c r="E28" i="8" s="1"/>
  <c r="E26" i="8" s="1"/>
  <c r="E33" i="8"/>
  <c r="E32" i="8" s="1"/>
  <c r="E31" i="8" s="1"/>
  <c r="E11" i="1"/>
  <c r="L51" i="3"/>
  <c r="K51" i="3"/>
  <c r="J51" i="3"/>
  <c r="L45" i="3"/>
  <c r="K45" i="3"/>
  <c r="J45" i="3"/>
  <c r="N51" i="3" l="1"/>
  <c r="O45" i="3"/>
  <c r="M45" i="3"/>
  <c r="N45" i="3"/>
  <c r="O51" i="3" l="1"/>
  <c r="M51" i="3"/>
  <c r="C65" i="6" l="1"/>
  <c r="D61" i="1"/>
  <c r="G89" i="2"/>
  <c r="G81" i="2" s="1"/>
  <c r="D55" i="1"/>
  <c r="D30" i="1" s="1"/>
  <c r="G80" i="2"/>
  <c r="G72" i="2" s="1"/>
  <c r="H80" i="2"/>
  <c r="H72" i="2" s="1"/>
  <c r="L39" i="3"/>
  <c r="K39" i="3"/>
  <c r="N39" i="3" s="1"/>
  <c r="J39" i="3"/>
  <c r="C64" i="5" l="1"/>
  <c r="E55" i="1"/>
  <c r="D65" i="6"/>
  <c r="D64" i="5"/>
  <c r="E61" i="1"/>
  <c r="H89" i="2"/>
  <c r="H81" i="2" s="1"/>
  <c r="E30" i="1" l="1"/>
  <c r="C51" i="5"/>
  <c r="C138" i="5" s="1"/>
  <c r="M39" i="3"/>
  <c r="O39" i="3"/>
  <c r="D44" i="8" l="1"/>
  <c r="D37" i="8" s="1"/>
  <c r="C51" i="6"/>
  <c r="G53" i="2"/>
  <c r="G46" i="2" s="1"/>
  <c r="G44" i="2" s="1"/>
  <c r="D51" i="6"/>
  <c r="D43" i="8" l="1"/>
  <c r="D42" i="8" s="1"/>
  <c r="D41" i="8" s="1"/>
  <c r="D39" i="8" s="1"/>
  <c r="D10" i="1"/>
  <c r="D35" i="8"/>
  <c r="D24" i="8"/>
  <c r="D75" i="1"/>
  <c r="D23" i="8" s="1"/>
  <c r="C135" i="5"/>
  <c r="C138" i="6" s="1"/>
  <c r="G113" i="2"/>
  <c r="E81" i="1"/>
  <c r="G42" i="2"/>
  <c r="G40" i="2"/>
  <c r="G38" i="2" s="1"/>
  <c r="G36" i="2" s="1"/>
  <c r="G10" i="2" s="1"/>
  <c r="D51" i="5"/>
  <c r="D138" i="5" s="1"/>
  <c r="D22" i="8" l="1"/>
  <c r="D21" i="8" s="1"/>
  <c r="D20" i="8" s="1"/>
  <c r="D19" i="8" s="1"/>
  <c r="D18" i="8"/>
  <c r="D16" i="8" s="1"/>
  <c r="D14" i="8" s="1"/>
  <c r="D12" i="8" s="1"/>
  <c r="D10" i="8" s="1"/>
  <c r="E10" i="1"/>
  <c r="E44" i="8"/>
  <c r="H113" i="2"/>
  <c r="D135" i="5"/>
  <c r="D138" i="6" s="1"/>
  <c r="G112" i="2"/>
  <c r="G111" i="2" s="1"/>
  <c r="G110" i="2" s="1"/>
  <c r="G109" i="2" s="1"/>
  <c r="G108" i="2"/>
  <c r="G106" i="2" s="1"/>
  <c r="C120" i="5"/>
  <c r="C123" i="6" s="1"/>
  <c r="E75" i="1"/>
  <c r="E23" i="8" s="1"/>
  <c r="G105" i="2"/>
  <c r="D68" i="1"/>
  <c r="D67" i="1" s="1"/>
  <c r="G12" i="2"/>
  <c r="G18" i="2" s="1"/>
  <c r="G16" i="2" s="1"/>
  <c r="G14" i="2" s="1"/>
  <c r="H53" i="2"/>
  <c r="H46" i="2" s="1"/>
  <c r="H44" i="2" s="1"/>
  <c r="E22" i="8" l="1"/>
  <c r="E21" i="8" s="1"/>
  <c r="E20" i="8" s="1"/>
  <c r="E19" i="8" s="1"/>
  <c r="E18" i="8"/>
  <c r="E16" i="8" s="1"/>
  <c r="E14" i="8" s="1"/>
  <c r="E12" i="8" s="1"/>
  <c r="E37" i="8"/>
  <c r="E43" i="8"/>
  <c r="E42" i="8" s="1"/>
  <c r="E41" i="8" s="1"/>
  <c r="E39" i="8" s="1"/>
  <c r="D120" i="5"/>
  <c r="D123" i="6" s="1"/>
  <c r="E68" i="1"/>
  <c r="E67" i="1" s="1"/>
  <c r="H105" i="2"/>
  <c r="H112" i="2"/>
  <c r="H111" i="2" s="1"/>
  <c r="H110" i="2" s="1"/>
  <c r="H109" i="2" s="1"/>
  <c r="H108" i="2"/>
  <c r="H106" i="2" s="1"/>
  <c r="G104" i="2"/>
  <c r="G103" i="2" s="1"/>
  <c r="G102" i="2" s="1"/>
  <c r="G101" i="2" s="1"/>
  <c r="G100" i="2"/>
  <c r="G98" i="2" s="1"/>
  <c r="G96" i="2" s="1"/>
  <c r="G94" i="2" s="1"/>
  <c r="G92" i="2" s="1"/>
  <c r="G90" i="2" s="1"/>
  <c r="H42" i="2"/>
  <c r="H40" i="2"/>
  <c r="H38" i="2" s="1"/>
  <c r="H36" i="2" s="1"/>
  <c r="H10" i="2" s="1"/>
  <c r="E35" i="8" l="1"/>
  <c r="E24" i="8"/>
  <c r="E10" i="8" s="1"/>
  <c r="H104" i="2"/>
  <c r="H103" i="2" s="1"/>
  <c r="H102" i="2" s="1"/>
  <c r="H101" i="2" s="1"/>
  <c r="H100" i="2"/>
  <c r="H98" i="2" s="1"/>
  <c r="H96" i="2" s="1"/>
  <c r="H94" i="2" s="1"/>
  <c r="H92" i="2" s="1"/>
  <c r="H90" i="2" s="1"/>
  <c r="H12" i="2"/>
  <c r="H18" i="2" s="1"/>
  <c r="H16" i="2" s="1"/>
  <c r="H14" i="2" s="1"/>
</calcChain>
</file>

<file path=xl/sharedStrings.xml><?xml version="1.0" encoding="utf-8"?>
<sst xmlns="http://schemas.openxmlformats.org/spreadsheetml/2006/main" count="738" uniqueCount="196">
  <si>
    <t>Հավելված N1</t>
  </si>
  <si>
    <t xml:space="preserve">                   -ի N        -Ն որոշման</t>
  </si>
  <si>
    <t>հազ.դրամ</t>
  </si>
  <si>
    <t xml:space="preserve"> Ծրագրային դասիչը</t>
  </si>
  <si>
    <t xml:space="preserve"> Բյուջետային գլխավոր կարգադրիչների, ծրագրերի և միջոցառումների անվանումները</t>
  </si>
  <si>
    <t>Ցուցանիշների փոփոխությունը (ավելացումները նշված են դրական նշանով, իսկ նվազեցումները` փակագծերում)</t>
  </si>
  <si>
    <t xml:space="preserve"> ԸՆԴԱՄԵՆԸ</t>
  </si>
  <si>
    <t xml:space="preserve"> ՀՀ տարածքային կառավարման և ենթակառուցվածքների նախարարություն</t>
  </si>
  <si>
    <t xml:space="preserve"> Ծրագրի անվանումը`</t>
  </si>
  <si>
    <t xml:space="preserve"> Ծրագրի նպատակը`</t>
  </si>
  <si>
    <t xml:space="preserve"> Վերջնական արդյունքի նկարագրությունը`</t>
  </si>
  <si>
    <t xml:space="preserve"> Ծրագրի միջոցառումներ</t>
  </si>
  <si>
    <t xml:space="preserve"> Ծառայությունների մատուցում</t>
  </si>
  <si>
    <t>Միջոցառման անվանումը</t>
  </si>
  <si>
    <t>Միջոցառման նկարագրությունը</t>
  </si>
  <si>
    <t>Միջոցառման տեսակը</t>
  </si>
  <si>
    <t>Պետական մարմինների կողմից օգտագործվող ոչ ֆինանսական ակտիվների հետ գործառնություններ</t>
  </si>
  <si>
    <t xml:space="preserve"> Գործառական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</si>
  <si>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</si>
  <si>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 xml:space="preserve"> Տարի</t>
  </si>
  <si>
    <t xml:space="preserve"> Բաժին</t>
  </si>
  <si>
    <t xml:space="preserve"> Խումբ</t>
  </si>
  <si>
    <t xml:space="preserve"> Դաս</t>
  </si>
  <si>
    <t xml:space="preserve"> Ծրագիր</t>
  </si>
  <si>
    <t xml:space="preserve"> Միջոցա ռում</t>
  </si>
  <si>
    <t xml:space="preserve"> ԸՆԴԱՄԵՆԸ ԾԱԽՍԵՐ</t>
  </si>
  <si>
    <t xml:space="preserve"> այդ թվում`</t>
  </si>
  <si>
    <t>Հավելված 3</t>
  </si>
  <si>
    <t>______________ ի    ___Ն որոշման</t>
  </si>
  <si>
    <t>Ծրագրային դասիչը</t>
  </si>
  <si>
    <t>Բյուջետային հատկացումների գլխավոր կարգադրիչների, ծրագրերի, միջոցառումների և միջոցառումները կատարող պետական մարմինների անվանումները</t>
  </si>
  <si>
    <t>տարի</t>
  </si>
  <si>
    <t>ծրագիրը</t>
  </si>
  <si>
    <t>միջոցառումը</t>
  </si>
  <si>
    <t xml:space="preserve"> ընդամենը </t>
  </si>
  <si>
    <t xml:space="preserve"> այդ թվում՝ </t>
  </si>
  <si>
    <t xml:space="preserve"> համաֆինան_x000D_
սավորում </t>
  </si>
  <si>
    <t xml:space="preserve"> ԸՆԴԱՄԵՆԸ ԾՐԱԳՐԵՐՈՎ,
 այդ թվում` </t>
  </si>
  <si>
    <t xml:space="preserve"> - ԸՆԹԱՑԻԿ ԾԱԽՍԵՐ </t>
  </si>
  <si>
    <t xml:space="preserve"> - ՈՉ ՖԻՆԱՆՍԱԿԱՆ ԱԿՏԻՎՆԵՐԻ ԳԾՈՎ ԾԱԽՍԵՐ </t>
  </si>
  <si>
    <t>ՀՀ ՏԱՐԱԾՔԱՅԻՆ ԿԱՌԱՎԱՐՄԱՆ ԵՎ ԵՆԹԱԿԱՌՈՒՑՎԱԾՔՆԵՐԻ ՆԱԽԱՐԱՐՈՒԹՅՈՒՆ
այդ թվում՝</t>
  </si>
  <si>
    <t>այդ թվում՝</t>
  </si>
  <si>
    <t>այդ թվում` ըստ կատարողների</t>
  </si>
  <si>
    <t>ՀՀ տարածքային կառավարման և ենթակառուցվածքների նախարարության ջրային կոմիտե</t>
  </si>
  <si>
    <t>այդ թվում` բյուջետային ծախսերի տնտեսագիտական դասակարգման հոդվածներ</t>
  </si>
  <si>
    <t>Աղյուսակ N 1</t>
  </si>
  <si>
    <t xml:space="preserve"> ՀՀ տարածքային կառավարման և ենթակառուցվածքների նախարարություն </t>
  </si>
  <si>
    <t xml:space="preserve"> ՄԱՍ 2. ՊԵՏԱԿԱՆ ՄԱՐՄՆԻ ԳԾՈՎ ԱՐԴՅՈՒՆՔԱՅԻՆ (ԿԱՏԱՐՈՂԱԿԱՆ) ՑՈՒՑԱՆԻՇՆԵՐԸ </t>
  </si>
  <si>
    <t xml:space="preserve"> Ծրագրի դասիչը </t>
  </si>
  <si>
    <t xml:space="preserve"> Ծրագրի անվանումը </t>
  </si>
  <si>
    <t xml:space="preserve"> Ծրագրի միջոցառումները </t>
  </si>
  <si>
    <t xml:space="preserve"> Ծրագրի դասիչը` </t>
  </si>
  <si>
    <t xml:space="preserve"> Միջոցառման դասիչը` </t>
  </si>
  <si>
    <t xml:space="preserve"> Տարի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</si>
  <si>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</si>
  <si>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</si>
  <si>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</si>
  <si>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Միջոցառումն իրականացնողի անվանումը </t>
  </si>
  <si>
    <t xml:space="preserve"> Արդյունքի չափորոշիչներ </t>
  </si>
  <si>
    <t xml:space="preserve"> Միջոցառման վրա կատարվող ծախսը (հազար դրամ) </t>
  </si>
  <si>
    <t>Աղյուսակ N 2</t>
  </si>
  <si>
    <t xml:space="preserve"> ՄԱՍ 1. ՊԵՏԱԿԱՆ ՄԱՐՄՆԻ ԳԾՈՎ ԱՐԴՅՈՒՆՔԱՅԻՆ (ԿԱՏԱՐՈՂԱԿԱՆ) ՑՈՒՑԱՆԻՇՆԵՐԸ </t>
  </si>
  <si>
    <t>ՀՀ տարածքային կառավարման և ենթակառուցվածքների նախարարության ջրային  կոմիտե</t>
  </si>
  <si>
    <t xml:space="preserve"> Պետական մարմինների կողմից օգտագործվող ոչ ֆինանսական ակտիվների հետ գործառնություններ </t>
  </si>
  <si>
    <t xml:space="preserve"> Մասնագիտացված միավոր </t>
  </si>
  <si>
    <t xml:space="preserve"> Ջրամատակարարաման և ջրահեռացման բարելավում</t>
  </si>
  <si>
    <t xml:space="preserve"> Ջրամատակարարման ծառայությունների հասանելիության և մատչելիության ապահովում</t>
  </si>
  <si>
    <t xml:space="preserve"> Խմելու ջրի մատակարարման և ջրահեռացման համակարգի բարելավում՝ կորուստների կրճատում</t>
  </si>
  <si>
    <t xml:space="preserve"> 06</t>
  </si>
  <si>
    <t xml:space="preserve"> ԲՆԱԿԱՐԱՆԱՅԻՆ ՇԻՆԱՐԱՐՈՒԹՅՈՒՆ ԵՎ ԿՈՄՈՒՆԱԼ ԾԱՌԱՅՈՒԹՅՈՒՆՆԵՐ</t>
  </si>
  <si>
    <t xml:space="preserve"> 03</t>
  </si>
  <si>
    <t xml:space="preserve"> Ջրամատակարարում</t>
  </si>
  <si>
    <t xml:space="preserve"> 01</t>
  </si>
  <si>
    <t>Ջրամատակարարման և ջրահեռացման բարելավում</t>
  </si>
  <si>
    <t xml:space="preserve"> Ջրամատակարարաման և ջրահեռացման բարելավում 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</si>
  <si>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</si>
  <si>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</si>
  <si>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ԸՆԹԱՑԻԿ ԾԱԽՍԵՐ</t>
  </si>
  <si>
    <t xml:space="preserve"> ՀՀ  տարածքային կառավարմանև ենթակառուցվածքների նախարարության ջրային կոմիտե</t>
  </si>
  <si>
    <t xml:space="preserve"> ՈՉ ՖԻՆԱՆՍԱԿԱՆ ԱԿՏԻՎՆԵՐԻ ԳԾՈՎ ԾԱԽՍԵՐ</t>
  </si>
  <si>
    <t xml:space="preserve"> ՀԻՄՆԱԿԱՆ ՄԻՋՈՑՆԵՐ</t>
  </si>
  <si>
    <t>Եվրոպական ներդրումային բանկի աջակցությամբ իրականացվող Երևանի ջրամատակարարման
 բարելավման ծրագրի շրջանակներում ջրամատակարարման և ջրահեռացման ենթակառուցվածքների հիմնանորոգում</t>
  </si>
  <si>
    <t>Երևանի ջրամատակարարման ցանցի բարելավման աշխատանքներ</t>
  </si>
  <si>
    <t xml:space="preserve">ՀՀ տարածքային կառավարման և ենթակառուցվածքների նախարարության ջրային  կոմիտե </t>
  </si>
  <si>
    <t xml:space="preserve"> Երևանի ջրամատակարարման ցանցի բարելավման աշխատանքներ </t>
  </si>
  <si>
    <t xml:space="preserve"> Նորոգվող ջրագծերի երկարություն, կմ </t>
  </si>
  <si>
    <t xml:space="preserve"> Նորոգվող տնային միացումներ, հատ </t>
  </si>
  <si>
    <t>Գերմանիայի զարգացման վարկերի բանկի աջակցությամբ իրականացվող Համայնքային ենթակառուցվածքների երկրորդ ծրագրի երրորդ փուլի դրամաշնորհային ծրագրի ուղղեկցող միջոցառում</t>
  </si>
  <si>
    <t>Գույքի կառավարման բազայի ծրագրային ապահովում՝ տեխնիկական վերազինում և աշխատակազմի վերապատրաստում</t>
  </si>
  <si>
    <t>ԱՅԼ  ԾԱԽՍԵՐ</t>
  </si>
  <si>
    <t xml:space="preserve"> - Այլ ծախսեր</t>
  </si>
  <si>
    <t xml:space="preserve">Դրամաշնոր
հային միջոցներ </t>
  </si>
  <si>
    <t>Այլ ծախսեր</t>
  </si>
  <si>
    <t>ԸՆԹԱՑԻԿ ԾԱԽՍԵՐ</t>
  </si>
  <si>
    <t xml:space="preserve"> Գերմանիայի զարգացման վարկերի բանկի աջակցությամբ իրականացվող Համայնքային ենթակառուցվածքների երկրորդ ծրագրի երրորդ փուլի դրամաշնորհային ծրագրի ուղղեկցող միջոցառում </t>
  </si>
  <si>
    <t xml:space="preserve"> Գույքի կառավարման բազայի ծրագրային ապահովում՝ տեխնիկական վերազինում և աշխատակազմի վերապատրաստում </t>
  </si>
  <si>
    <t xml:space="preserve"> Ծառայությունների մատուցման միջոցառումներ </t>
  </si>
  <si>
    <t xml:space="preserve">Կառավարվող/վերահսկվող պայմանագրերի քանակ, հատ </t>
  </si>
  <si>
    <t xml:space="preserve"> ՀՀ կառավարություն</t>
  </si>
  <si>
    <t xml:space="preserve"> 1139</t>
  </si>
  <si>
    <t xml:space="preserve"> ՀՀ կառավարության պահուստային ֆոնդ</t>
  </si>
  <si>
    <t xml:space="preserve"> Պետական բյուջեում չկանխատեսված՝ ինչպես նաեւ բյուջետային երաշխիքների ապահովման ծախսերի ֆինանսավորման ապահովում</t>
  </si>
  <si>
    <t xml:space="preserve"> Պահուստային ֆոնդի կառավարման արդյունավետության և թափանցիկության ապահովում</t>
  </si>
  <si>
    <t xml:space="preserve"> 11001</t>
  </si>
  <si>
    <t xml:space="preserve"> Միջոցառման անվանումը`</t>
  </si>
  <si>
    <t xml:space="preserve"> Միջոցառման նկարագրությունը`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</si>
  <si>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</t>
  </si>
  <si>
    <t xml:space="preserve"> Միջոցառման տեսակը</t>
  </si>
  <si>
    <t>Ցուցանիշներ</t>
  </si>
  <si>
    <t>ՀՀ կառավարության 2020 թվականի</t>
  </si>
  <si>
    <t xml:space="preserve"> 11</t>
  </si>
  <si>
    <t xml:space="preserve"> ՀԻՄՆԱԿԱՆ ԲԱԺԻՆՆԵՐԻՆ ՉԴԱՍՎՈՂ ՊԱՀՈՒՍՏԱՅԻՆ ՖՈՆԴԵՐ</t>
  </si>
  <si>
    <t xml:space="preserve"> ՀՀ կառավարության և համայնքների պահուստային ֆոնդ</t>
  </si>
  <si>
    <t xml:space="preserve"> ԱՅԼ  ԾԱԽՍԵՐ</t>
  </si>
  <si>
    <t xml:space="preserve"> Պահուստային միջոցներ</t>
  </si>
  <si>
    <t xml:space="preserve"> Ինն ամիս</t>
  </si>
  <si>
    <t>ինն ամիս</t>
  </si>
  <si>
    <t xml:space="preserve">ՀՀ կառավարության  2020 թվականի </t>
  </si>
  <si>
    <t xml:space="preserve"> Ինն ամիս </t>
  </si>
  <si>
    <t xml:space="preserve"> ՀՀ կառավարություն </t>
  </si>
  <si>
    <t xml:space="preserve"> 1139 </t>
  </si>
  <si>
    <t xml:space="preserve"> ՀՀ կառավարության պահուստային ֆոնդ </t>
  </si>
  <si>
    <t xml:space="preserve"> 11001 </t>
  </si>
  <si>
    <t xml:space="preserve"> ՀՀ պետական բյուջեում նախատեսված ելքերի լրացուցիչ ֆինանսավորման՝ պետական բյուջեում չկանխատեսված ելքերի՝ ինչպես նաև բյուջետային երաշխիքների ապահովման ելքերի ֆինանսավորման ապահովում </t>
  </si>
  <si>
    <t xml:space="preserve"> Ծառայությունների մատուցում </t>
  </si>
  <si>
    <t>9.1.26</t>
  </si>
  <si>
    <t xml:space="preserve"> Աղյուսակ 9.1.58</t>
  </si>
  <si>
    <t xml:space="preserve">     </t>
  </si>
  <si>
    <t>Եվրոպական միության հարևանության ներդրումային ծրագրի աջակցությամբ իրականացվող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</si>
  <si>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Գերմանիայի զարգացման և Եվրոպական միության հարևանության ներդրումային բանկի աջակցությամբ իրականացվող ջրամատակարարման և ջրահեռացման ենթակառուցվածքների դրամաշնորհային ծրագիր` երրորդ փուլ</t>
  </si>
  <si>
    <t>ՈՉ ՖԻՆԱՆՍԱԿԱՆ ԱԿՏԻՎՆԵՐԻ ԳԾՈՎ ԾԱԽՍԵՐ</t>
  </si>
  <si>
    <t>- Շենքերի և շինությունների շինարարություն</t>
  </si>
  <si>
    <t>- Շենքերի և շինությունների կապիտալ վերանորոգում</t>
  </si>
  <si>
    <t>Ինն ամիս</t>
  </si>
  <si>
    <t>Տարի</t>
  </si>
  <si>
    <t>Եվրոպական միության հարևանության ներդրումային ծրագրի աջակցությամբ իրականացվող_x000D_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</si>
  <si>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 xml:space="preserve"> Ակտիվն օգտագործող կազմակերպության
(ների) անվանում(ները)՛ </t>
  </si>
  <si>
    <t xml:space="preserve"> Նորոգվող  մուտքագծի երկարություն, կմ </t>
  </si>
  <si>
    <t>հազ. դրամ</t>
  </si>
  <si>
    <t xml:space="preserve"> 579 գյուղական բնակավայրերից ընտրված որոշ համայնքների ջրամատակարարման և ջրահեռացման համակարգերի հատվածների հրատապ վերականգնման աշխատանքների իրականացում ինչպես նաև՛ Արմավիրի կեղտաջրերի մաքրման կայանի կառուցում</t>
  </si>
  <si>
    <t>Տրանսֆերտների տրամադրում</t>
  </si>
  <si>
    <t>Ծառայությունը մատուցող կազմակերպության անվանումը</t>
  </si>
  <si>
    <t xml:space="preserve"> Նորոգվող  կոյուղագծերի երկարություն, կմ </t>
  </si>
  <si>
    <t>Գերմանիայի զարգացման և Եվրոպական միության հարևանության ներդրումային բանկի  աջակցությամբ իրականացվող ջրամատակարարման և ջրահեռացման ենթակառուցվածքների դրամաշնորհային ծրագիր` երրորդ փուլ</t>
  </si>
  <si>
    <t>«ՀԱՅԱՍՏԱՆԻ ՀԱՆՐԱՊԵՏՈՒԹՅԱՆ 2020 ԹՎԱԿԱՆԻ ՊԵՏԱԿԱՆ ԲՅՈՒՋԵԻ ՄԱՍԻՆ» ՀՀ ՕՐԵՆՔԻ N 1 ՀԱՎԵԼՎԱԾԻ N 2 ԱՂՅՈՒՍԱԿՈՒՄ ԿԱՏԱՐՎՈՂ  ՎԵՐԱԲԱՇԽՈՒՄԸ ԵՎ ՀԱՅԱՍՏԱՆԻ ՀԱՆՐԱՊԵՏՈՒԹՅԱՆ ԿԱՌԱՎԱՐՈՒԹՅԱՆ 2019 ԹՎԱԿԱՆԻ ԴԵԿՏԵՄԲԵՐԻ 26-Ի N 1919-Ն ՈՐՈՇՄԱՆ N 5 ՀԱՎԵԼՎԱԾԻ N 1 ԱՂՅՈՒՍԱԿՈՒՄ ԿԱՏԱՐՎՈՂ  ՓՈՓՈԽՈՒԹՅՈՒՆՆԵՐԸ ԵՎ ԼՐԱՑՈՒՄՆԵՐԸ</t>
  </si>
  <si>
    <t xml:space="preserve"> ՀԱՅԱՍՏԱՆԻ ՀԱՆՐԱՊԵՏՈՒԹՅԱՆ ԿԱՌԱՎԱՐՈՒԹՅԱՆ 2019 ԹՎԱԿԱՆԻ ԴԵԿՏԵՄԲԵՐԻ 26-Ի N 1919-Ն ՈՐՈՇՄԱՆ N 3 և N 4 ՀԱՎԵԼՎԱԾՆԵՐՈՒՄ ԿԱՏԱՐՎՈՂ  ՓՈՓՈԽՈՒԹՅՈՒՆՆԵՐԸ ԵՎ ԼՐԱՑՈՒՄՆԵՐԸ</t>
  </si>
  <si>
    <t xml:space="preserve"> «ՀԱՅԱՍՏԱՆԻ ՀԱՆՐԱՊԵՏՈՒԹՅԱՆ 2020 ԹՎԱԿԱՆԻ ՊԵՏԱԿԱՆ ԲՅՈՒՋԵԻ ՄԱՍԻՆ» ՀԱՅԱՍՏԱՆԻ ՀԱՆՐԱՊԵՏՈՒԹՅԱՆ ՕՐԵՆՔԻ N 1 ՀԱՎԵԼՎԱԾԻ N 5 ԱՂՅՈՒՍԱԿՈՒՄ ԵՎ ՀԱՅԱՍՏԱՆԻ ՀԱՆՐԱՊԵՏՈՒԹՅԱՆ ԿԱՌԱՎԱՐՈՒԹՅԱՆ 2019 ԹՎԱԿԱՆԻ ԴԵԿՏԵՄԲԵՐԻ 26-Ի N 1919-Ն ՈՐՈՇՄԱՆ N5 ՀԱՎԵԼՎԱԾԻ N 4 ԱՂՅՈՒՍԱԿՈՒՄ ԿԱՏԱՐՎՈՂ ՓՈՓՈԽՈՒԹՅՈՒՆՆԵՐԸ ԵՎ ԼՐԱՑՈՒՄՆԵՐԸ</t>
  </si>
  <si>
    <t xml:space="preserve"> ՀԱՅԱՍՏԱՆԻ ՀԱՆՐԱՊԵՏՈՒԹՅԱՆ ԿԱՌԱՎԱՐՈՒԹՅԱՆ 2019 ԹՎԱԿԱՆԻ ԴԵԿՏԵՄԲԵՐԻ 26-Ի N 1919-Ն ՈՐՈՇՄԱՆ N 9 ՀԱՎԵԼՎԱԾԻ N 9.8 և N 9.47 ԱՂՅՈՒՍԱԿՆԵՐՈՒՄ ԿԱՏԱՐՎՈՂ  ՓՈՓՈԽՈՒԹՅՈՒՆՆԵՐԸ ԵՎ ԼՐԱՑՈՒՄՆԵՐԸ</t>
  </si>
  <si>
    <t>ՇԵՆՔԵՐ ԵՎ ՇԻՆՈՒԹՅՈՒՆՆԵՐ</t>
  </si>
  <si>
    <t>-Շենքերի և շինությունների կապիտալ վերանորոգում</t>
  </si>
  <si>
    <t xml:space="preserve"> ՀԱՅԱՍՏԱՆԻ ՀԱՆՐԱՊԵՏՈՒԹՅԱՆ ԿԱՌԱՎԱՐՈՒԹՅԱՆ 2019 ԹՎԱԿԱՆԻ ԴԵԿՏԵՄԲԵՐԻ 26-Ի N 1919-Ն ՈՐՈՇՄԱՆ N 9.1 ՀԱՎԵԼՎԱԾԻ N 9.1.26 և N 9.1.58 ԱՂՅՈՒՍԱԿՈՒՄ ԿԱՏԱՐՎՈՂ ՓՈՓՈԽՈՒԹՅՈՒՆՆԵՐԸ ԵՎ ԼՐԱՑՈՒՄՆԵՐԸ</t>
  </si>
  <si>
    <t xml:space="preserve"> ՀՀ տարածքային կառավարման և ենթակառուցվածքների նախարարության ջրային կոմիտե </t>
  </si>
  <si>
    <t>Ոռոգման համակարգի առողջացում</t>
  </si>
  <si>
    <t>Գերմանիայի զարգացման վարկերի բանկի աջակցությամբ իրականացվող Ախուրյան գետի ջրային ռեսուրսների ինտեգրված կառավարման դրամաշնորհային ծրագիր</t>
  </si>
  <si>
    <t>Ֆրանսիայի Հանրապետության կառավարության աջակցությամբ իրականացվող Վեդու ջրամբարի կառուցման դրամաշնորհային ծրագիր</t>
  </si>
  <si>
    <t>Ծրագրի անվանումը`</t>
  </si>
  <si>
    <t>Ծրագրի նպատակը`</t>
  </si>
  <si>
    <t>Ոռոգման ծառայությունների հասանելիության և մատչելիության ապահովում</t>
  </si>
  <si>
    <t>Վերջնական արդյունքի նկարագրությունը՝</t>
  </si>
  <si>
    <t>Ոռոգման ջրի մատակարարման արդյունավետության և հասանելիության բարելավում, կորուստների կրճատում</t>
  </si>
  <si>
    <t>Ծրագրի միջոցառումներ</t>
  </si>
  <si>
    <t>Միջոցառման անվանումը`</t>
  </si>
  <si>
    <t>Միջոցառման նկարագրությունը`</t>
  </si>
  <si>
    <t>Միջոցառման տեսակը`</t>
  </si>
  <si>
    <t>Ծառայությունների մատուցում</t>
  </si>
  <si>
    <t>04</t>
  </si>
  <si>
    <t>ՏՆՏԵՍԱԿԱՆ ՀԱՐԱԲԵՐՈՒԹՅՈՒՆՆԵՐ</t>
  </si>
  <si>
    <t xml:space="preserve">այդ թվում՝ </t>
  </si>
  <si>
    <t>02</t>
  </si>
  <si>
    <t>Գյուղատնտեսություն, անտառային տնտեսություն, ձկնորսություն և որսորդություն</t>
  </si>
  <si>
    <t>Ոռոգում</t>
  </si>
  <si>
    <t>այդ թվում`</t>
  </si>
  <si>
    <t>ՀՀ ՏԱՐԱԾՔԱՅԻՆ ԿԱՌԱՎԱՐՄԱՆ ԵՎ ԵՆԹԱԿԱՌՈՒՑՎԱԾՔՆԵՐԻ ՆԱԽԱՐԱՐՈՒԹՅՈՒՆ</t>
  </si>
  <si>
    <t>1004</t>
  </si>
  <si>
    <t xml:space="preserve"> այդ թվում` ՀՀ տարածքային կառավարման և ենթակառուցվածքների նախարարության ջրային  կոմիտե </t>
  </si>
  <si>
    <t>որից`</t>
  </si>
  <si>
    <t>Գերմանիայի զարգացման վարկերի բանկի աջակցությամբ իրականացվող Ախուրյան գետի ջրային ռեսուրսների ինտեգրված կառավարման դրամաշնորհային ծրագրի համակարգում և ղեկավարում</t>
  </si>
  <si>
    <t>Ֆրանսիայի Հանրապետության կառավարության աջակցությամբ իրականացվող Վեդու ջրամբարի կառուցման դրամաշնորհային ծրագրի համակարգում և ղեկավարում</t>
  </si>
  <si>
    <t>Ջրամատակարարաման և ջրահեռացման բարելավում</t>
  </si>
  <si>
    <t>Հավելված N 5</t>
  </si>
  <si>
    <t xml:space="preserve"> ՀԱՅԱՍՏԱՆԻ ՀԱՆՐԱՊԵՏՈՒԹՅԱՆ ԿԱՌԱՎԱՐՈՒԹՅԱՆ ՖՈՆԴԻՑ ՀԱՏԿԱՑՈՒՄՆԵՐԸ</t>
  </si>
  <si>
    <t>ՀՀ կառավարություն</t>
  </si>
  <si>
    <t>(հազ. դրամ)</t>
  </si>
  <si>
    <t xml:space="preserve"> վարկային միջոցներ </t>
  </si>
  <si>
    <t xml:space="preserve"> Շենքերի և շինությունների շինարարություն</t>
  </si>
  <si>
    <t>1072</t>
  </si>
  <si>
    <t>Գերմանիայի զարգացման վարկերի բանկի աջակցությամբ իրականացվող ջրամատակարարման և ջրահեռացման ենթակառուցվածքների վերականգնման ծրագրի երրորդ փուլի շրջանակներում ջրամատակարարման և ջրահեռացման ենթակառուցվածքների հիմնանորոգում</t>
  </si>
  <si>
    <t>Եվրոպական ներդրումային բանկի աջակցությամբ իրականացվող ջրամատակարարման և ջրահեռացման ենթակառուցվածքների վերականգնման ծրագրի երրորդ փուլի շրջանակներում ջրամատակարարման և ջրահեռացման ենթակառուցվածքների հիմնանորոգում</t>
  </si>
  <si>
    <t>Հավելված 4</t>
  </si>
  <si>
    <t>6 քաղաքների և 37 գյուղական բնակավայրերի ջրամատակարարման և ջրահեռացման համակարգերի հատվածների հրատապ (մասնակի) վերականգնման աշխատանքներ</t>
  </si>
  <si>
    <t>ՀՀ տարածքային կառավարման և ենթակառուցվածքների նախարարություն</t>
  </si>
  <si>
    <t>Հավելված N 6</t>
  </si>
  <si>
    <t xml:space="preserve"> «ՀԱՅԱՍՏԱՆԻ ՀԱՆՐԱՊԵՏՈՒԹՅԱՆ 2020 ԹՎԱԿԱՆԻ ՊԵՏԱԿԱՆ ԲՅՈՒՋԵԻ ՄԱՍԻՆ» ՀԱՅԱՍՏԱՆԻ ՀԱՆՐԱՊԵՏՈՒԹՅԱՆ ՕՐԵՆՔԻ N 1 ՀԱՎԵԼՎԱԾԻ N 4 ԱՂՅՈՒՍԱԿՈՒՄ ԵՎ ՀԱՅԱՍՏԱՆԻ ՀԱՆՐԱՊԵՏՈՒԹՅԱՆ ԿԱՌԱՎԱՐՈՒԹՅԱՆ 2019 ԹՎԱԿԱՆԻ ԴԵԿՏԵՄԲԵՐԻ 26-Ի N 1919-Ն ՈՐՈՇՄԱՆ N5 ՀԱՎԵԼՎԱԾԻ N 3 ԱՂՅՈՒՍԱԿՈՒՄ ԿԱՏԱՐՎՈՂ ՓՈՓՈԽՈՒԹՅՈՒՆՆԵՐԸ</t>
  </si>
  <si>
    <t>Ցուցանիշների փոփոխությունը (նվազեցումները նշված են փակագծերում)</t>
  </si>
  <si>
    <t>Ցուցանիշների փոփոխությունը (ավելացումները նշված են դրական նշանով)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</si>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</sst>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_-* #,##0.00\ _դ_ր_._-;\-* #,##0.00\ _դ_ր_._-;_-* &quot;-&quot;??\ _դ_ր_._-;_-@_-"/>
    <numFmt numFmtId="165" formatCode="_-* #,##0.00_-;\-* #,##0.00_-;_-* &quot;-&quot;??_-;_-@_-"/>
    <numFmt numFmtId="166" formatCode="##,##0.0;\(##,##0.0\);\-"/>
    <numFmt numFmtId="167" formatCode="_(* #,##0.0_);_(* \(#,##0.0\);_(* &quot;-&quot;?_);_(@_)"/>
    <numFmt numFmtId="168" formatCode="#,##0.0_);\(#,##0.0\)"/>
    <numFmt numFmtId="169" formatCode="_(* #,##0.00_);_(* \(#,##0.00\);_(* &quot;-&quot;??_);_(@_)"/>
    <numFmt numFmtId="170" formatCode="#,##0.0"/>
    <numFmt numFmtId="171" formatCode="_-* #,##0.0_р_._-;\-* #,##0.0_р_._-;_-* &quot;-&quot;??_р_._-;_-@_-"/>
    <numFmt numFmtId="172" formatCode="_(* #,##0.0_);_(* \(#,##0.0\);_(* &quot;-&quot;??_);_(@_)"/>
    <numFmt numFmtId="173" formatCode="_(* #,##0.00_);_(* \(#,##0.00\);_(* &quot;-&quot;?_);_(@_)"/>
    <numFmt numFmtId="174" formatCode="_(* #,##0_);_(* \(#,##0\);_(* &quot;-&quot;??_);_(@_)"/>
    <numFmt numFmtId="175" formatCode="_-* #,##0.0\ _դ_ր_._-;\-* #,##0.0\ _դ_ր_._-;_-* &quot;-&quot;??\ _դ_ր_._-;_-@_-"/>
    <numFmt numFmtId="176" formatCode="0.0%"/>
    <numFmt numFmtId="177" formatCode="0.0"/>
    <numFmt numFmtId="178" formatCode="_-* #,##0.0_-;\-* #,##0.0_-;_-* &quot;-&quot;?_-;_-@_-"/>
    <numFmt numFmtId="179" formatCode="_(* #,##0.000_);_(* \(#,##0.000\);_(* &quot;-&quot;??_);_(@_)"/>
  </numFmts>
  <fonts count="63" x14ac:knownFonts="1">
    <font>
      <sz val="8"/>
      <name val="GHEA Grapalat"/>
      <family val="2"/>
    </font>
    <font>
      <sz val="11"/>
      <color theme="1"/>
      <name val="Calibri"/>
      <family val="2"/>
      <scheme val="minor"/>
    </font>
    <font>
      <sz val="8"/>
      <name val="GHEA Grapalat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Times Armenian"/>
      <family val="1"/>
    </font>
    <font>
      <b/>
      <sz val="8"/>
      <name val="GHEA Grapalat"/>
      <family val="2"/>
    </font>
    <font>
      <i/>
      <sz val="8"/>
      <name val="GHEA Grapalat"/>
      <family val="2"/>
    </font>
    <font>
      <b/>
      <sz val="9"/>
      <color indexed="8"/>
      <name val="GHEA Grapalat"/>
      <family val="3"/>
    </font>
    <font>
      <sz val="11"/>
      <name val="GHEA Grapalat"/>
      <family val="3"/>
    </font>
    <font>
      <b/>
      <i/>
      <sz val="12"/>
      <name val="GHEA Grapalat"/>
      <family val="3"/>
    </font>
    <font>
      <b/>
      <sz val="10"/>
      <name val="GHEA Grapalat"/>
      <family val="3"/>
    </font>
    <font>
      <b/>
      <sz val="12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1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i/>
      <sz val="10"/>
      <name val="GHEA Grapalat"/>
      <family val="3"/>
    </font>
    <font>
      <sz val="12"/>
      <name val="GHEA Grapalat"/>
      <family val="3"/>
    </font>
    <font>
      <b/>
      <sz val="14"/>
      <name val="GHEA Grapalat"/>
      <family val="2"/>
    </font>
    <font>
      <b/>
      <sz val="12"/>
      <name val="GHEA Grapalat"/>
      <family val="3"/>
    </font>
    <font>
      <i/>
      <sz val="9"/>
      <name val="GHEA Grapalat"/>
      <family val="3"/>
    </font>
    <font>
      <b/>
      <sz val="9"/>
      <name val="GHEA Grapalat"/>
      <family val="3"/>
    </font>
    <font>
      <sz val="10"/>
      <color indexed="10"/>
      <name val="GHEA Grapalat"/>
      <family val="3"/>
    </font>
    <font>
      <i/>
      <sz val="8"/>
      <name val="GHEA Grapalat"/>
      <family val="3"/>
    </font>
    <font>
      <b/>
      <i/>
      <sz val="10"/>
      <name val="GHEA Grapalat"/>
      <family val="3"/>
    </font>
    <font>
      <b/>
      <sz val="12"/>
      <name val="GHEA Grapalat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GHEA Grapalat"/>
      <family val="2"/>
    </font>
    <font>
      <b/>
      <sz val="10"/>
      <name val="GHEA Grapalat"/>
      <family val="2"/>
    </font>
    <font>
      <sz val="9"/>
      <name val="GHEA Grapalat"/>
      <family val="2"/>
    </font>
    <font>
      <i/>
      <sz val="10"/>
      <name val="GHEA Grapalat"/>
      <family val="2"/>
    </font>
    <font>
      <sz val="10"/>
      <color indexed="8"/>
      <name val="GHEA Grapalat"/>
      <family val="2"/>
    </font>
    <font>
      <sz val="10"/>
      <color rgb="FF000000"/>
      <name val="Times New Roman"/>
      <family val="1"/>
    </font>
    <font>
      <sz val="10"/>
      <name val="Times Armenian"/>
      <family val="1"/>
    </font>
    <font>
      <sz val="10"/>
      <color rgb="FF000000"/>
      <name val="GHEA Grapalat"/>
      <family val="3"/>
    </font>
    <font>
      <sz val="12"/>
      <color rgb="FF000000"/>
      <name val="GHEA Grapalat"/>
      <family val="3"/>
    </font>
    <font>
      <sz val="11"/>
      <color rgb="FF000000"/>
      <name val="GHEA Grapalat"/>
      <family val="3"/>
    </font>
    <font>
      <sz val="10"/>
      <color indexed="8"/>
      <name val="GHEA Grapalat"/>
      <family val="3"/>
    </font>
    <font>
      <sz val="9"/>
      <color rgb="FF000000"/>
      <name val="GHEA Grapalat"/>
      <family val="3"/>
    </font>
    <font>
      <i/>
      <sz val="10"/>
      <color rgb="FF000000"/>
      <name val="GHEA Grapalat"/>
      <family val="3"/>
    </font>
    <font>
      <sz val="10"/>
      <color theme="1"/>
      <name val="GHEA Grapalat"/>
      <family val="3"/>
    </font>
    <font>
      <b/>
      <sz val="9"/>
      <color rgb="FF000000"/>
      <name val="GHEA Grapalat"/>
      <family val="3"/>
    </font>
    <font>
      <b/>
      <sz val="12"/>
      <color rgb="FF000000"/>
      <name val="GHEA Grapalat"/>
      <family val="3"/>
    </font>
    <font>
      <b/>
      <sz val="10"/>
      <color rgb="FF000000"/>
      <name val="GHEA Grapalat"/>
      <family val="3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15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medium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medium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64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medium">
        <color indexed="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0"/>
      </right>
      <top/>
      <bottom/>
      <diagonal/>
    </border>
    <border>
      <left style="medium">
        <color indexed="64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medium">
        <color indexed="64"/>
      </right>
      <top/>
      <bottom style="thin">
        <color indexed="0"/>
      </bottom>
      <diagonal/>
    </border>
    <border>
      <left style="medium">
        <color indexed="64"/>
      </left>
      <right style="thin">
        <color indexed="0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/>
      <bottom style="medium">
        <color indexed="64"/>
      </bottom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 style="medium">
        <color indexed="64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0"/>
      </bottom>
      <diagonal/>
    </border>
    <border>
      <left/>
      <right style="medium">
        <color indexed="64"/>
      </right>
      <top style="medium">
        <color indexed="64"/>
      </top>
      <bottom style="thin">
        <color indexed="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0"/>
      </top>
      <bottom/>
      <diagonal/>
    </border>
    <border>
      <left style="thin">
        <color indexed="0"/>
      </left>
      <right style="medium">
        <color indexed="64"/>
      </right>
      <top style="thin">
        <color indexed="0"/>
      </top>
      <bottom/>
      <diagonal/>
    </border>
    <border>
      <left style="medium">
        <color indexed="64"/>
      </left>
      <right/>
      <top style="thin">
        <color indexed="0"/>
      </top>
      <bottom style="medium">
        <color indexed="64"/>
      </bottom>
      <diagonal/>
    </border>
    <border>
      <left/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0"/>
      </right>
      <top style="medium">
        <color indexed="64"/>
      </top>
      <bottom/>
      <diagonal/>
    </border>
    <border>
      <left style="thin">
        <color indexed="0"/>
      </left>
      <right style="thin">
        <color indexed="0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medium">
        <color indexed="64"/>
      </top>
      <bottom style="thin">
        <color indexed="0"/>
      </bottom>
      <diagonal/>
    </border>
    <border>
      <left style="thin">
        <color indexed="0"/>
      </left>
      <right/>
      <top style="medium">
        <color indexed="64"/>
      </top>
      <bottom style="thin">
        <color indexed="0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0"/>
      </left>
      <right/>
      <top style="thin">
        <color indexed="0"/>
      </top>
      <bottom style="medium">
        <color indexed="64"/>
      </bottom>
      <diagonal/>
    </border>
    <border>
      <left/>
      <right/>
      <top style="thin">
        <color indexed="0"/>
      </top>
      <bottom style="medium">
        <color indexed="64"/>
      </bottom>
      <diagonal/>
    </border>
    <border>
      <left/>
      <right style="medium">
        <color indexed="64"/>
      </right>
      <top style="thin">
        <color indexed="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 style="thin">
        <color indexed="64"/>
      </bottom>
      <diagonal/>
    </border>
    <border>
      <left/>
      <right style="medium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0"/>
      </left>
      <right/>
      <top style="medium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/>
      <right style="medium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7">
    <xf numFmtId="0" fontId="0" fillId="0" borderId="0">
      <alignment horizontal="left" vertical="top" wrapText="1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29" applyNumberFormat="0" applyAlignment="0" applyProtection="0"/>
    <xf numFmtId="0" fontId="33" fillId="28" borderId="30" applyNumberFormat="0" applyAlignment="0" applyProtection="0"/>
    <xf numFmtId="164" fontId="2" fillId="0" borderId="0" applyFont="0" applyFill="0" applyBorder="0" applyAlignment="0" applyProtection="0">
      <alignment horizontal="left" vertical="top" wrapText="1"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1" applyNumberFormat="0" applyFill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9" applyNumberFormat="0" applyAlignment="0" applyProtection="0"/>
    <xf numFmtId="0" fontId="40" fillId="0" borderId="34" applyNumberFormat="0" applyFill="0" applyAlignment="0" applyProtection="0"/>
    <xf numFmtId="0" fontId="41" fillId="31" borderId="0" applyNumberFormat="0" applyBorder="0" applyAlignment="0" applyProtection="0"/>
    <xf numFmtId="0" fontId="3" fillId="0" borderId="0"/>
    <xf numFmtId="0" fontId="4" fillId="0" borderId="0"/>
    <xf numFmtId="0" fontId="5" fillId="0" borderId="0"/>
    <xf numFmtId="0" fontId="3" fillId="0" borderId="0"/>
    <xf numFmtId="0" fontId="29" fillId="32" borderId="35" applyNumberFormat="0" applyFont="0" applyAlignment="0" applyProtection="0"/>
    <xf numFmtId="0" fontId="42" fillId="27" borderId="36" applyNumberFormat="0" applyAlignment="0" applyProtection="0"/>
    <xf numFmtId="9" fontId="2" fillId="0" borderId="0" applyFont="0" applyFill="0" applyBorder="0" applyAlignment="0" applyProtection="0">
      <alignment horizontal="left" vertical="top" wrapText="1"/>
    </xf>
    <xf numFmtId="166" fontId="2" fillId="0" borderId="0" applyFill="0" applyBorder="0" applyProtection="0">
      <alignment horizontal="right" vertical="top"/>
    </xf>
    <xf numFmtId="166" fontId="6" fillId="0" borderId="0" applyFill="0" applyBorder="0" applyProtection="0">
      <alignment horizontal="right" vertical="top"/>
    </xf>
    <xf numFmtId="0" fontId="43" fillId="0" borderId="0" applyNumberFormat="0" applyFill="0" applyBorder="0" applyAlignment="0" applyProtection="0"/>
    <xf numFmtId="0" fontId="44" fillId="0" borderId="37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>
      <alignment horizontal="left" vertical="top" wrapText="1"/>
    </xf>
    <xf numFmtId="0" fontId="51" fillId="0" borderId="0"/>
    <xf numFmtId="165" fontId="51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2" fillId="0" borderId="0"/>
    <xf numFmtId="0" fontId="1" fillId="0" borderId="0"/>
    <xf numFmtId="169" fontId="52" fillId="0" borderId="0" applyFont="0" applyFill="0" applyBorder="0" applyAlignment="0" applyProtection="0"/>
  </cellStyleXfs>
  <cellXfs count="605">
    <xf numFmtId="0" fontId="0" fillId="0" borderId="0" xfId="0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15" fillId="0" borderId="0" xfId="0" applyFont="1" applyFill="1" applyAlignment="1">
      <alignment vertical="center" wrapText="1"/>
    </xf>
    <xf numFmtId="0" fontId="16" fillId="0" borderId="0" xfId="38" applyFont="1" applyFill="1" applyAlignment="1">
      <alignment horizontal="right" vertical="center"/>
    </xf>
    <xf numFmtId="0" fontId="16" fillId="0" borderId="0" xfId="38" applyFont="1" applyFill="1" applyAlignment="1">
      <alignment vertical="center"/>
    </xf>
    <xf numFmtId="0" fontId="16" fillId="0" borderId="0" xfId="0" applyNumberFormat="1" applyFont="1" applyFill="1" applyAlignment="1">
      <alignment vertical="center" wrapText="1"/>
    </xf>
    <xf numFmtId="0" fontId="0" fillId="0" borderId="0" xfId="0" applyAlignment="1">
      <alignment horizontal="right" vertical="top" wrapText="1"/>
    </xf>
    <xf numFmtId="0" fontId="11" fillId="0" borderId="0" xfId="0" applyFont="1" applyAlignment="1">
      <alignment horizontal="left" vertical="center" wrapText="1"/>
    </xf>
    <xf numFmtId="0" fontId="0" fillId="33" borderId="0" xfId="0" applyFill="1">
      <alignment horizontal="left" vertical="top" wrapText="1"/>
    </xf>
    <xf numFmtId="0" fontId="0" fillId="33" borderId="1" xfId="0" applyFill="1" applyBorder="1">
      <alignment horizontal="left" vertical="top" wrapText="1"/>
    </xf>
    <xf numFmtId="0" fontId="6" fillId="33" borderId="1" xfId="0" applyFont="1" applyFill="1" applyBorder="1" applyAlignment="1">
      <alignment horizontal="left" vertical="top" wrapText="1"/>
    </xf>
    <xf numFmtId="0" fontId="0" fillId="33" borderId="1" xfId="0" applyFont="1" applyFill="1" applyBorder="1" applyAlignment="1">
      <alignment horizontal="left" vertical="top" wrapText="1"/>
    </xf>
    <xf numFmtId="0" fontId="14" fillId="0" borderId="0" xfId="0" applyFont="1" applyFill="1" applyAlignment="1"/>
    <xf numFmtId="0" fontId="16" fillId="0" borderId="0" xfId="0" applyFont="1" applyFill="1" applyAlignment="1"/>
    <xf numFmtId="0" fontId="9" fillId="0" borderId="0" xfId="0" applyFont="1" applyFill="1" applyAlignment="1"/>
    <xf numFmtId="0" fontId="0" fillId="33" borderId="0" xfId="0" applyFont="1" applyFill="1" applyAlignment="1">
      <alignment horizontal="left" vertical="top" wrapText="1"/>
    </xf>
    <xf numFmtId="0" fontId="7" fillId="33" borderId="1" xfId="0" applyFont="1" applyFill="1" applyBorder="1" applyAlignment="1">
      <alignment horizontal="left" vertical="top" wrapText="1"/>
    </xf>
    <xf numFmtId="167" fontId="14" fillId="0" borderId="0" xfId="0" applyNumberFormat="1" applyFont="1" applyFill="1" applyBorder="1" applyAlignment="1"/>
    <xf numFmtId="0" fontId="14" fillId="0" borderId="0" xfId="0" applyFont="1" applyFill="1" applyBorder="1" applyAlignment="1">
      <alignment wrapText="1"/>
    </xf>
    <xf numFmtId="167" fontId="14" fillId="0" borderId="0" xfId="0" applyNumberFormat="1" applyFont="1" applyFill="1" applyBorder="1" applyAlignment="1">
      <alignment horizontal="right" wrapText="1"/>
    </xf>
    <xf numFmtId="0" fontId="20" fillId="0" borderId="0" xfId="0" applyNumberFormat="1" applyFont="1" applyFill="1" applyBorder="1" applyAlignment="1">
      <alignment horizontal="center" vertical="center" wrapText="1"/>
    </xf>
    <xf numFmtId="167" fontId="14" fillId="0" borderId="0" xfId="40" applyNumberFormat="1" applyFont="1" applyFill="1" applyBorder="1" applyAlignment="1">
      <alignment horizontal="right" vertical="center" wrapText="1"/>
    </xf>
    <xf numFmtId="173" fontId="14" fillId="0" borderId="0" xfId="0" applyNumberFormat="1" applyFont="1" applyFill="1" applyAlignment="1">
      <alignment vertical="center" wrapText="1"/>
    </xf>
    <xf numFmtId="167" fontId="22" fillId="0" borderId="0" xfId="0" applyNumberFormat="1" applyFont="1" applyFill="1" applyBorder="1" applyAlignment="1"/>
    <xf numFmtId="167" fontId="23" fillId="0" borderId="0" xfId="0" applyNumberFormat="1" applyFont="1" applyFill="1" applyBorder="1" applyAlignment="1">
      <alignment horizontal="right"/>
    </xf>
    <xf numFmtId="167" fontId="14" fillId="0" borderId="0" xfId="0" applyNumberFormat="1" applyFont="1" applyFill="1" applyBorder="1" applyAlignment="1">
      <alignment vertical="center" wrapText="1"/>
    </xf>
    <xf numFmtId="167" fontId="14" fillId="0" borderId="1" xfId="0" applyNumberFormat="1" applyFont="1" applyFill="1" applyBorder="1" applyAlignment="1">
      <alignment horizontal="center"/>
    </xf>
    <xf numFmtId="172" fontId="11" fillId="0" borderId="4" xfId="28" applyNumberFormat="1" applyFont="1" applyFill="1" applyBorder="1" applyAlignment="1">
      <alignment horizontal="center" vertical="center" wrapText="1"/>
    </xf>
    <xf numFmtId="172" fontId="11" fillId="0" borderId="1" xfId="28" applyNumberFormat="1" applyFont="1" applyFill="1" applyBorder="1" applyAlignment="1">
      <alignment horizontal="center" vertical="center" wrapText="1"/>
    </xf>
    <xf numFmtId="172" fontId="11" fillId="0" borderId="3" xfId="28" applyNumberFormat="1" applyFont="1" applyFill="1" applyBorder="1" applyAlignment="1">
      <alignment horizontal="center" vertical="center" wrapText="1"/>
    </xf>
    <xf numFmtId="167" fontId="14" fillId="0" borderId="0" xfId="44" applyNumberFormat="1" applyFont="1" applyFill="1" applyBorder="1">
      <alignment horizontal="left" vertical="top" wrapText="1"/>
    </xf>
    <xf numFmtId="167" fontId="24" fillId="0" borderId="5" xfId="40" quotePrefix="1" applyNumberFormat="1" applyFont="1" applyFill="1" applyBorder="1" applyAlignment="1">
      <alignment vertical="center" wrapText="1"/>
    </xf>
    <xf numFmtId="172" fontId="13" fillId="0" borderId="4" xfId="28" applyNumberFormat="1" applyFont="1" applyFill="1" applyBorder="1" applyAlignment="1">
      <alignment horizontal="center" vertical="center" wrapText="1"/>
    </xf>
    <xf numFmtId="169" fontId="13" fillId="0" borderId="4" xfId="28" applyNumberFormat="1" applyFont="1" applyFill="1" applyBorder="1" applyAlignment="1">
      <alignment horizontal="center" vertical="center" wrapText="1"/>
    </xf>
    <xf numFmtId="169" fontId="11" fillId="0" borderId="1" xfId="28" applyNumberFormat="1" applyFont="1" applyFill="1" applyBorder="1" applyAlignment="1">
      <alignment horizontal="center" vertical="center" wrapText="1"/>
    </xf>
    <xf numFmtId="169" fontId="11" fillId="0" borderId="3" xfId="28" applyNumberFormat="1" applyFont="1" applyFill="1" applyBorder="1" applyAlignment="1">
      <alignment horizontal="center" vertical="center" wrapText="1"/>
    </xf>
    <xf numFmtId="167" fontId="14" fillId="0" borderId="5" xfId="40" quotePrefix="1" applyNumberFormat="1" applyFont="1" applyFill="1" applyBorder="1" applyAlignment="1">
      <alignment vertical="center" wrapText="1"/>
    </xf>
    <xf numFmtId="169" fontId="13" fillId="0" borderId="6" xfId="28" applyNumberFormat="1" applyFont="1" applyFill="1" applyBorder="1" applyAlignment="1">
      <alignment horizontal="center" vertical="center" wrapText="1"/>
    </xf>
    <xf numFmtId="169" fontId="11" fillId="0" borderId="7" xfId="28" applyNumberFormat="1" applyFont="1" applyFill="1" applyBorder="1" applyAlignment="1">
      <alignment horizontal="center" vertical="center" wrapText="1"/>
    </xf>
    <xf numFmtId="169" fontId="11" fillId="0" borderId="8" xfId="28" applyNumberFormat="1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172" fontId="14" fillId="0" borderId="10" xfId="28" applyNumberFormat="1" applyFont="1" applyFill="1" applyBorder="1" applyAlignment="1">
      <alignment horizontal="center" vertical="center" wrapText="1"/>
    </xf>
    <xf numFmtId="172" fontId="11" fillId="0" borderId="2" xfId="28" applyNumberFormat="1" applyFont="1" applyFill="1" applyBorder="1" applyAlignment="1">
      <alignment horizontal="center" vertical="center" wrapText="1"/>
    </xf>
    <xf numFmtId="172" fontId="11" fillId="0" borderId="11" xfId="28" applyNumberFormat="1" applyFont="1" applyFill="1" applyBorder="1" applyAlignment="1">
      <alignment horizontal="center" vertical="center" wrapText="1"/>
    </xf>
    <xf numFmtId="167" fontId="15" fillId="0" borderId="12" xfId="40" applyNumberFormat="1" applyFont="1" applyFill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/>
    </xf>
    <xf numFmtId="172" fontId="14" fillId="0" borderId="4" xfId="28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172" fontId="14" fillId="0" borderId="1" xfId="28" applyNumberFormat="1" applyFont="1" applyFill="1" applyBorder="1" applyAlignment="1">
      <alignment horizontal="center" vertical="center" wrapText="1"/>
    </xf>
    <xf numFmtId="172" fontId="14" fillId="0" borderId="3" xfId="28" applyNumberFormat="1" applyFont="1" applyFill="1" applyBorder="1" applyAlignment="1">
      <alignment horizontal="center" vertical="center" wrapText="1"/>
    </xf>
    <xf numFmtId="167" fontId="25" fillId="0" borderId="0" xfId="0" applyNumberFormat="1" applyFont="1" applyFill="1" applyBorder="1" applyAlignment="1"/>
    <xf numFmtId="167" fontId="11" fillId="0" borderId="0" xfId="0" applyNumberFormat="1" applyFont="1" applyFill="1" applyBorder="1" applyAlignment="1"/>
    <xf numFmtId="0" fontId="20" fillId="0" borderId="0" xfId="0" applyFont="1" applyAlignment="1">
      <alignment vertical="center" wrapText="1"/>
    </xf>
    <xf numFmtId="168" fontId="11" fillId="0" borderId="0" xfId="0" applyNumberFormat="1" applyFont="1" applyFill="1" applyAlignment="1">
      <alignment horizontal="right" wrapText="1"/>
    </xf>
    <xf numFmtId="168" fontId="11" fillId="0" borderId="0" xfId="0" applyNumberFormat="1" applyFont="1" applyFill="1" applyAlignment="1">
      <alignment vertical="center" wrapText="1"/>
    </xf>
    <xf numFmtId="169" fontId="20" fillId="0" borderId="0" xfId="28" applyNumberFormat="1" applyFont="1" applyAlignment="1">
      <alignment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0" borderId="0" xfId="0" applyFill="1">
      <alignment horizontal="left" vertical="top" wrapText="1"/>
    </xf>
    <xf numFmtId="171" fontId="14" fillId="0" borderId="0" xfId="28" applyNumberFormat="1" applyFont="1" applyFill="1" applyAlignment="1"/>
    <xf numFmtId="1" fontId="12" fillId="0" borderId="2" xfId="0" applyNumberFormat="1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left" vertical="center" wrapText="1"/>
    </xf>
    <xf numFmtId="1" fontId="12" fillId="34" borderId="18" xfId="0" applyNumberFormat="1" applyFont="1" applyFill="1" applyBorder="1" applyAlignment="1">
      <alignment horizontal="center" vertical="center" shrinkToFit="1"/>
    </xf>
    <xf numFmtId="49" fontId="16" fillId="34" borderId="18" xfId="41" applyNumberFormat="1" applyFont="1" applyFill="1" applyBorder="1" applyAlignment="1">
      <alignment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vertical="center"/>
    </xf>
    <xf numFmtId="0" fontId="0" fillId="34" borderId="18" xfId="0" applyFont="1" applyFill="1" applyBorder="1" applyAlignment="1">
      <alignment horizontal="left" vertical="top" wrapText="1"/>
    </xf>
    <xf numFmtId="0" fontId="7" fillId="34" borderId="18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170" fontId="7" fillId="34" borderId="0" xfId="0" applyNumberFormat="1" applyFont="1" applyFill="1" applyBorder="1" applyAlignment="1">
      <alignment horizontal="right" vertical="top" wrapText="1"/>
    </xf>
    <xf numFmtId="49" fontId="16" fillId="34" borderId="28" xfId="41" applyNumberFormat="1" applyFont="1" applyFill="1" applyBorder="1" applyAlignment="1">
      <alignment vertical="center" wrapText="1"/>
    </xf>
    <xf numFmtId="167" fontId="14" fillId="34" borderId="0" xfId="0" applyNumberFormat="1" applyFont="1" applyFill="1" applyBorder="1" applyAlignment="1"/>
    <xf numFmtId="49" fontId="9" fillId="0" borderId="18" xfId="41" applyNumberFormat="1" applyFont="1" applyFill="1" applyBorder="1" applyAlignment="1">
      <alignment vertical="top" wrapText="1"/>
    </xf>
    <xf numFmtId="0" fontId="7" fillId="33" borderId="5" xfId="0" applyFont="1" applyFill="1" applyBorder="1" applyAlignment="1">
      <alignment horizontal="left" vertical="top" wrapText="1"/>
    </xf>
    <xf numFmtId="0" fontId="28" fillId="33" borderId="0" xfId="0" applyFont="1" applyFill="1" applyAlignment="1">
      <alignment horizontal="center" vertical="center"/>
    </xf>
    <xf numFmtId="0" fontId="46" fillId="33" borderId="0" xfId="0" applyFont="1" applyFill="1">
      <alignment horizontal="left" vertical="top" wrapText="1"/>
    </xf>
    <xf numFmtId="0" fontId="48" fillId="33" borderId="0" xfId="0" applyFont="1" applyFill="1">
      <alignment horizontal="left" vertical="top" wrapText="1"/>
    </xf>
    <xf numFmtId="166" fontId="2" fillId="0" borderId="1" xfId="45" applyNumberFormat="1" applyFont="1" applyBorder="1" applyAlignment="1">
      <alignment horizontal="right" vertical="top"/>
    </xf>
    <xf numFmtId="0" fontId="0" fillId="0" borderId="0" xfId="0" applyNumberFormat="1" applyFont="1" applyFill="1" applyBorder="1" applyAlignment="1" applyProtection="1">
      <alignment horizontal="left" vertical="top" wrapText="1"/>
    </xf>
    <xf numFmtId="0" fontId="0" fillId="0" borderId="18" xfId="0" applyBorder="1">
      <alignment horizontal="left" vertical="top" wrapText="1"/>
    </xf>
    <xf numFmtId="0" fontId="0" fillId="33" borderId="18" xfId="0" applyFill="1" applyBorder="1">
      <alignment horizontal="left" vertical="top" wrapText="1"/>
    </xf>
    <xf numFmtId="0" fontId="14" fillId="0" borderId="18" xfId="0" applyFont="1" applyFill="1" applyBorder="1" applyAlignment="1"/>
    <xf numFmtId="0" fontId="16" fillId="0" borderId="18" xfId="0" applyFont="1" applyFill="1" applyBorder="1" applyAlignment="1"/>
    <xf numFmtId="0" fontId="9" fillId="0" borderId="18" xfId="0" applyFont="1" applyFill="1" applyBorder="1" applyAlignment="1"/>
    <xf numFmtId="0" fontId="16" fillId="0" borderId="18" xfId="0" applyFont="1" applyFill="1" applyBorder="1" applyAlignment="1">
      <alignment vertical="center"/>
    </xf>
    <xf numFmtId="166" fontId="2" fillId="0" borderId="18" xfId="45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top" wrapText="1"/>
    </xf>
    <xf numFmtId="0" fontId="18" fillId="33" borderId="0" xfId="0" applyFont="1" applyFill="1" applyAlignment="1">
      <alignment horizontal="right" vertical="top" wrapText="1"/>
    </xf>
    <xf numFmtId="0" fontId="21" fillId="33" borderId="0" xfId="0" applyFont="1" applyFill="1" applyAlignment="1">
      <alignment vertical="top"/>
    </xf>
    <xf numFmtId="0" fontId="6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0" fillId="33" borderId="5" xfId="0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6" fillId="33" borderId="5" xfId="0" applyFont="1" applyFill="1" applyBorder="1" applyAlignment="1">
      <alignment vertical="top" wrapText="1"/>
    </xf>
    <xf numFmtId="0" fontId="0" fillId="33" borderId="5" xfId="0" applyFill="1" applyBorder="1">
      <alignment horizontal="left"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ill="1" applyBorder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right" vertical="top" wrapText="1"/>
    </xf>
    <xf numFmtId="49" fontId="17" fillId="33" borderId="0" xfId="0" applyNumberFormat="1" applyFont="1" applyFill="1" applyAlignment="1">
      <alignment horizontal="right" wrapText="1"/>
    </xf>
    <xf numFmtId="0" fontId="7" fillId="33" borderId="2" xfId="0" applyFont="1" applyFill="1" applyBorder="1" applyAlignment="1">
      <alignment horizontal="left" vertical="top" wrapText="1"/>
    </xf>
    <xf numFmtId="0" fontId="14" fillId="0" borderId="0" xfId="0" applyFont="1">
      <alignment horizontal="left" vertical="top" wrapText="1"/>
    </xf>
    <xf numFmtId="0" fontId="14" fillId="0" borderId="0" xfId="38" applyFont="1" applyFill="1" applyAlignment="1">
      <alignment vertical="center"/>
    </xf>
    <xf numFmtId="0" fontId="11" fillId="0" borderId="18" xfId="0" applyFont="1" applyBorder="1" applyAlignment="1">
      <alignment horizontal="left" vertical="center" wrapText="1"/>
    </xf>
    <xf numFmtId="166" fontId="11" fillId="0" borderId="18" xfId="45" applyNumberFormat="1" applyFont="1" applyBorder="1" applyAlignment="1">
      <alignment horizontal="right" vertical="center"/>
    </xf>
    <xf numFmtId="166" fontId="6" fillId="33" borderId="18" xfId="46" applyNumberFormat="1" applyFont="1" applyFill="1" applyBorder="1" applyAlignment="1">
      <alignment horizontal="right" vertical="top"/>
    </xf>
    <xf numFmtId="0" fontId="7" fillId="0" borderId="18" xfId="0" applyFont="1" applyFill="1" applyBorder="1" applyAlignment="1">
      <alignment horizontal="left" vertical="center" wrapText="1"/>
    </xf>
    <xf numFmtId="0" fontId="7" fillId="0" borderId="18" xfId="0" applyFont="1" applyFill="1" applyBorder="1">
      <alignment horizontal="left" vertical="top" wrapText="1"/>
    </xf>
    <xf numFmtId="1" fontId="12" fillId="0" borderId="18" xfId="0" applyNumberFormat="1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left" vertical="top" wrapText="1"/>
    </xf>
    <xf numFmtId="166" fontId="46" fillId="33" borderId="18" xfId="45" applyNumberFormat="1" applyFont="1" applyFill="1" applyBorder="1" applyAlignment="1">
      <alignment horizontal="right" vertical="top"/>
    </xf>
    <xf numFmtId="0" fontId="7" fillId="34" borderId="18" xfId="0" applyFont="1" applyFill="1" applyBorder="1">
      <alignment horizontal="left" vertical="top" wrapText="1"/>
    </xf>
    <xf numFmtId="0" fontId="9" fillId="0" borderId="18" xfId="0" applyFont="1" applyFill="1" applyBorder="1" applyAlignment="1">
      <alignment horizontal="center" vertical="center"/>
    </xf>
    <xf numFmtId="0" fontId="46" fillId="33" borderId="18" xfId="0" applyFont="1" applyFill="1" applyBorder="1">
      <alignment horizontal="left" vertical="top" wrapText="1"/>
    </xf>
    <xf numFmtId="0" fontId="47" fillId="33" borderId="18" xfId="0" applyFont="1" applyFill="1" applyBorder="1" applyAlignment="1">
      <alignment horizontal="left" vertical="top" wrapText="1"/>
    </xf>
    <xf numFmtId="166" fontId="47" fillId="33" borderId="18" xfId="46" applyNumberFormat="1" applyFont="1" applyFill="1" applyBorder="1" applyAlignment="1">
      <alignment horizontal="right" vertical="top"/>
    </xf>
    <xf numFmtId="0" fontId="49" fillId="33" borderId="18" xfId="0" applyFont="1" applyFill="1" applyBorder="1">
      <alignment horizontal="left" vertical="top" wrapText="1"/>
    </xf>
    <xf numFmtId="166" fontId="2" fillId="0" borderId="18" xfId="45" applyNumberFormat="1" applyFont="1" applyBorder="1" applyAlignment="1">
      <alignment horizontal="right" vertical="top"/>
    </xf>
    <xf numFmtId="0" fontId="46" fillId="33" borderId="18" xfId="0" applyFont="1" applyFill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7" fillId="0" borderId="18" xfId="0" applyFont="1" applyBorder="1">
      <alignment horizontal="left" vertical="top" wrapText="1"/>
    </xf>
    <xf numFmtId="0" fontId="0" fillId="0" borderId="18" xfId="0" applyFill="1" applyBorder="1" applyAlignment="1">
      <alignment horizontal="left" vertical="center" wrapText="1"/>
    </xf>
    <xf numFmtId="172" fontId="11" fillId="0" borderId="10" xfId="28" applyNumberFormat="1" applyFont="1" applyFill="1" applyBorder="1" applyAlignment="1">
      <alignment horizontal="center" vertical="center" wrapText="1"/>
    </xf>
    <xf numFmtId="167" fontId="15" fillId="0" borderId="27" xfId="40" applyNumberFormat="1" applyFont="1" applyFill="1" applyBorder="1" applyAlignment="1">
      <alignment horizontal="left" vertical="center" wrapText="1"/>
    </xf>
    <xf numFmtId="172" fontId="14" fillId="0" borderId="42" xfId="28" applyNumberFormat="1" applyFont="1" applyFill="1" applyBorder="1" applyAlignment="1">
      <alignment horizontal="center" vertical="center" wrapText="1"/>
    </xf>
    <xf numFmtId="172" fontId="14" fillId="0" borderId="19" xfId="28" applyNumberFormat="1" applyFont="1" applyFill="1" applyBorder="1" applyAlignment="1">
      <alignment horizontal="center" vertical="center" wrapText="1"/>
    </xf>
    <xf numFmtId="172" fontId="14" fillId="0" borderId="44" xfId="28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top" wrapText="1"/>
    </xf>
    <xf numFmtId="166" fontId="6" fillId="0" borderId="18" xfId="46" applyNumberFormat="1" applyFont="1" applyBorder="1" applyAlignment="1">
      <alignment horizontal="right" vertical="center"/>
    </xf>
    <xf numFmtId="166" fontId="6" fillId="33" borderId="18" xfId="46" applyNumberFormat="1" applyFont="1" applyFill="1" applyBorder="1" applyAlignment="1">
      <alignment horizontal="right" vertical="center"/>
    </xf>
    <xf numFmtId="0" fontId="0" fillId="34" borderId="18" xfId="0" applyFill="1" applyBorder="1">
      <alignment horizontal="left" vertical="top" wrapText="1"/>
    </xf>
    <xf numFmtId="0" fontId="6" fillId="34" borderId="18" xfId="0" applyFont="1" applyFill="1" applyBorder="1" applyAlignment="1">
      <alignment horizontal="left" vertical="top" wrapText="1"/>
    </xf>
    <xf numFmtId="166" fontId="18" fillId="33" borderId="18" xfId="45" applyNumberFormat="1" applyFont="1" applyFill="1" applyBorder="1" applyAlignment="1">
      <alignment horizontal="right" vertical="center"/>
    </xf>
    <xf numFmtId="166" fontId="2" fillId="33" borderId="18" xfId="45" applyNumberFormat="1" applyFont="1" applyFill="1" applyBorder="1" applyAlignment="1">
      <alignment horizontal="right" vertical="center"/>
    </xf>
    <xf numFmtId="0" fontId="47" fillId="0" borderId="18" xfId="0" applyFont="1" applyBorder="1" applyAlignment="1">
      <alignment horizontal="left" vertical="top" wrapText="1"/>
    </xf>
    <xf numFmtId="0" fontId="46" fillId="0" borderId="18" xfId="0" applyFont="1" applyBorder="1">
      <alignment horizontal="left" vertical="top" wrapText="1"/>
    </xf>
    <xf numFmtId="166" fontId="47" fillId="0" borderId="18" xfId="46" applyNumberFormat="1" applyFont="1" applyBorder="1" applyAlignment="1">
      <alignment horizontal="right" vertical="top"/>
    </xf>
    <xf numFmtId="0" fontId="50" fillId="33" borderId="18" xfId="0" applyFont="1" applyFill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2" fillId="0" borderId="18" xfId="50" applyFont="1" applyFill="1" applyBorder="1" applyAlignment="1">
      <alignment horizontal="left" vertical="top" wrapText="1"/>
    </xf>
    <xf numFmtId="0" fontId="46" fillId="0" borderId="48" xfId="0" applyFont="1" applyBorder="1" applyAlignment="1">
      <alignment vertical="center" wrapText="1"/>
    </xf>
    <xf numFmtId="0" fontId="0" fillId="0" borderId="28" xfId="0" applyBorder="1">
      <alignment horizontal="left" vertical="top" wrapText="1"/>
    </xf>
    <xf numFmtId="166" fontId="6" fillId="0" borderId="48" xfId="46" applyNumberFormat="1" applyFont="1" applyBorder="1" applyAlignment="1">
      <alignment horizontal="right" vertical="center"/>
    </xf>
    <xf numFmtId="0" fontId="0" fillId="0" borderId="48" xfId="0" applyBorder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166" fontId="6" fillId="33" borderId="48" xfId="46" applyNumberFormat="1" applyFont="1" applyFill="1" applyBorder="1" applyAlignment="1">
      <alignment horizontal="right" vertical="center"/>
    </xf>
    <xf numFmtId="0" fontId="0" fillId="34" borderId="28" xfId="0" applyFill="1" applyBorder="1">
      <alignment horizontal="left" vertical="top" wrapText="1"/>
    </xf>
    <xf numFmtId="0" fontId="0" fillId="33" borderId="48" xfId="0" applyFill="1" applyBorder="1">
      <alignment horizontal="left" vertical="top" wrapText="1"/>
    </xf>
    <xf numFmtId="166" fontId="18" fillId="33" borderId="48" xfId="45" applyNumberFormat="1" applyFont="1" applyFill="1" applyBorder="1" applyAlignment="1">
      <alignment horizontal="right" vertical="center"/>
    </xf>
    <xf numFmtId="166" fontId="2" fillId="33" borderId="48" xfId="45" applyNumberFormat="1" applyFont="1" applyFill="1" applyBorder="1" applyAlignment="1">
      <alignment horizontal="right" vertical="center"/>
    </xf>
    <xf numFmtId="166" fontId="2" fillId="0" borderId="48" xfId="45" applyNumberFormat="1" applyFont="1" applyFill="1" applyBorder="1" applyAlignment="1">
      <alignment horizontal="right" vertical="center"/>
    </xf>
    <xf numFmtId="0" fontId="16" fillId="0" borderId="48" xfId="0" applyFont="1" applyFill="1" applyBorder="1" applyAlignment="1">
      <alignment vertical="center"/>
    </xf>
    <xf numFmtId="49" fontId="9" fillId="0" borderId="28" xfId="41" applyNumberFormat="1" applyFont="1" applyFill="1" applyBorder="1" applyAlignment="1">
      <alignment vertical="top" wrapText="1"/>
    </xf>
    <xf numFmtId="0" fontId="47" fillId="0" borderId="28" xfId="0" applyFont="1" applyBorder="1" applyAlignment="1">
      <alignment horizontal="left" vertical="top" wrapText="1"/>
    </xf>
    <xf numFmtId="166" fontId="47" fillId="0" borderId="48" xfId="46" applyNumberFormat="1" applyFont="1" applyBorder="1" applyAlignment="1">
      <alignment horizontal="right" vertical="top"/>
    </xf>
    <xf numFmtId="166" fontId="46" fillId="33" borderId="48" xfId="45" applyNumberFormat="1" applyFont="1" applyFill="1" applyBorder="1" applyAlignment="1">
      <alignment horizontal="right" vertical="top"/>
    </xf>
    <xf numFmtId="0" fontId="46" fillId="0" borderId="28" xfId="0" applyFont="1" applyBorder="1">
      <alignment horizontal="left" vertical="top" wrapText="1"/>
    </xf>
    <xf numFmtId="0" fontId="46" fillId="33" borderId="28" xfId="0" applyFont="1" applyFill="1" applyBorder="1">
      <alignment horizontal="left" vertical="top" wrapText="1"/>
    </xf>
    <xf numFmtId="166" fontId="47" fillId="33" borderId="48" xfId="46" applyNumberFormat="1" applyFont="1" applyFill="1" applyBorder="1" applyAlignment="1">
      <alignment horizontal="right" vertical="top"/>
    </xf>
    <xf numFmtId="0" fontId="0" fillId="0" borderId="49" xfId="0" applyBorder="1">
      <alignment horizontal="left" vertical="top" wrapText="1"/>
    </xf>
    <xf numFmtId="0" fontId="0" fillId="0" borderId="50" xfId="0" applyBorder="1">
      <alignment horizontal="left" vertical="top" wrapText="1"/>
    </xf>
    <xf numFmtId="0" fontId="0" fillId="0" borderId="50" xfId="0" applyFont="1" applyBorder="1" applyAlignment="1">
      <alignment horizontal="left" vertical="top" wrapText="1"/>
    </xf>
    <xf numFmtId="166" fontId="46" fillId="33" borderId="50" xfId="45" applyNumberFormat="1" applyFont="1" applyFill="1" applyBorder="1" applyAlignment="1">
      <alignment horizontal="right" vertical="top"/>
    </xf>
    <xf numFmtId="166" fontId="46" fillId="33" borderId="51" xfId="45" applyNumberFormat="1" applyFont="1" applyFill="1" applyBorder="1" applyAlignment="1">
      <alignment horizontal="right" vertical="top"/>
    </xf>
    <xf numFmtId="0" fontId="15" fillId="0" borderId="0" xfId="0" applyFont="1">
      <alignment horizontal="left" vertical="top" wrapText="1"/>
    </xf>
    <xf numFmtId="0" fontId="15" fillId="0" borderId="0" xfId="0" applyFont="1" applyAlignment="1">
      <alignment horizontal="left" vertical="top" wrapText="1"/>
    </xf>
    <xf numFmtId="49" fontId="16" fillId="0" borderId="28" xfId="41" applyNumberFormat="1" applyFont="1" applyFill="1" applyBorder="1" applyAlignment="1">
      <alignment vertical="top" wrapText="1"/>
    </xf>
    <xf numFmtId="49" fontId="16" fillId="0" borderId="18" xfId="41" applyNumberFormat="1" applyFont="1" applyFill="1" applyBorder="1" applyAlignment="1">
      <alignment vertical="top" wrapText="1"/>
    </xf>
    <xf numFmtId="0" fontId="0" fillId="0" borderId="1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/>
    <xf numFmtId="49" fontId="11" fillId="0" borderId="20" xfId="55" applyNumberFormat="1" applyFont="1" applyBorder="1" applyAlignment="1">
      <alignment horizontal="left" vertical="center" wrapText="1"/>
    </xf>
    <xf numFmtId="49" fontId="14" fillId="0" borderId="56" xfId="55" quotePrefix="1" applyNumberFormat="1" applyFont="1" applyBorder="1" applyAlignment="1">
      <alignment horizontal="left" vertical="center" wrapText="1"/>
    </xf>
    <xf numFmtId="49" fontId="14" fillId="0" borderId="20" xfId="55" quotePrefix="1" applyNumberFormat="1" applyFont="1" applyBorder="1" applyAlignment="1">
      <alignment horizontal="left" vertical="center" wrapText="1"/>
    </xf>
    <xf numFmtId="167" fontId="14" fillId="0" borderId="14" xfId="0" applyNumberFormat="1" applyFont="1" applyFill="1" applyBorder="1" applyAlignment="1">
      <alignment horizontal="center"/>
    </xf>
    <xf numFmtId="172" fontId="11" fillId="0" borderId="59" xfId="28" applyNumberFormat="1" applyFont="1" applyFill="1" applyBorder="1" applyAlignment="1">
      <alignment horizontal="center" vertical="center" wrapText="1"/>
    </xf>
    <xf numFmtId="169" fontId="11" fillId="0" borderId="59" xfId="28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/>
    </xf>
    <xf numFmtId="169" fontId="11" fillId="0" borderId="60" xfId="28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shrinkToFit="1"/>
    </xf>
    <xf numFmtId="172" fontId="14" fillId="0" borderId="59" xfId="28" applyNumberFormat="1" applyFont="1" applyFill="1" applyBorder="1" applyAlignment="1">
      <alignment horizontal="center" vertical="center" wrapText="1"/>
    </xf>
    <xf numFmtId="172" fontId="14" fillId="0" borderId="63" xfId="28" applyNumberFormat="1" applyFont="1" applyFill="1" applyBorder="1" applyAlignment="1">
      <alignment horizontal="center" vertical="center" wrapText="1"/>
    </xf>
    <xf numFmtId="172" fontId="11" fillId="0" borderId="64" xfId="28" applyNumberFormat="1" applyFont="1" applyFill="1" applyBorder="1" applyAlignment="1">
      <alignment horizontal="center" vertical="center" wrapText="1"/>
    </xf>
    <xf numFmtId="172" fontId="14" fillId="0" borderId="67" xfId="28" applyNumberFormat="1" applyFont="1" applyFill="1" applyBorder="1" applyAlignment="1">
      <alignment horizontal="center" vertical="center" wrapText="1"/>
    </xf>
    <xf numFmtId="172" fontId="14" fillId="0" borderId="22" xfId="28" applyNumberFormat="1" applyFont="1" applyFill="1" applyBorder="1" applyAlignment="1">
      <alignment horizontal="center" vertical="center" wrapText="1"/>
    </xf>
    <xf numFmtId="172" fontId="14" fillId="0" borderId="68" xfId="28" applyNumberFormat="1" applyFont="1" applyFill="1" applyBorder="1" applyAlignment="1">
      <alignment horizontal="center" vertical="center" wrapText="1"/>
    </xf>
    <xf numFmtId="172" fontId="14" fillId="0" borderId="69" xfId="28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horizontal="right"/>
    </xf>
    <xf numFmtId="1" fontId="55" fillId="0" borderId="28" xfId="0" applyNumberFormat="1" applyFont="1" applyFill="1" applyBorder="1" applyAlignment="1">
      <alignment horizontal="center" vertical="center" shrinkToFit="1"/>
    </xf>
    <xf numFmtId="1" fontId="53" fillId="0" borderId="18" xfId="0" applyNumberFormat="1" applyFont="1" applyFill="1" applyBorder="1" applyAlignment="1">
      <alignment horizontal="center" vertical="center" shrinkToFit="1"/>
    </xf>
    <xf numFmtId="0" fontId="0" fillId="34" borderId="18" xfId="0" applyFill="1" applyBorder="1" applyAlignment="1">
      <alignment horizontal="left" vertical="center" wrapText="1"/>
    </xf>
    <xf numFmtId="0" fontId="14" fillId="0" borderId="0" xfId="0" applyFont="1" applyAlignment="1"/>
    <xf numFmtId="0" fontId="14" fillId="0" borderId="28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172" fontId="14" fillId="0" borderId="74" xfId="28" applyNumberFormat="1" applyFont="1" applyFill="1" applyBorder="1" applyAlignment="1">
      <alignment horizontal="center" vertical="center" wrapText="1"/>
    </xf>
    <xf numFmtId="0" fontId="14" fillId="0" borderId="18" xfId="0" applyFont="1" applyBorder="1">
      <alignment horizontal="left" vertical="top" wrapText="1"/>
    </xf>
    <xf numFmtId="0" fontId="14" fillId="0" borderId="48" xfId="0" applyFont="1" applyBorder="1">
      <alignment horizontal="left" vertical="top" wrapText="1"/>
    </xf>
    <xf numFmtId="0" fontId="15" fillId="0" borderId="0" xfId="0" applyFont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right" vertical="top" wrapText="1"/>
    </xf>
    <xf numFmtId="0" fontId="26" fillId="0" borderId="48" xfId="0" applyFont="1" applyBorder="1" applyAlignment="1">
      <alignment horizontal="right" vertical="top" wrapText="1"/>
    </xf>
    <xf numFmtId="172" fontId="26" fillId="0" borderId="18" xfId="28" applyNumberFormat="1" applyFont="1" applyFill="1" applyBorder="1" applyAlignment="1">
      <alignment horizontal="right" vertical="top" wrapText="1"/>
    </xf>
    <xf numFmtId="172" fontId="26" fillId="0" borderId="48" xfId="28" applyNumberFormat="1" applyFont="1" applyFill="1" applyBorder="1" applyAlignment="1">
      <alignment horizontal="right" vertical="top" wrapText="1"/>
    </xf>
    <xf numFmtId="174" fontId="26" fillId="0" borderId="18" xfId="28" applyNumberFormat="1" applyFont="1" applyFill="1" applyBorder="1" applyAlignment="1">
      <alignment horizontal="right" vertical="top" wrapText="1"/>
    </xf>
    <xf numFmtId="174" fontId="26" fillId="0" borderId="48" xfId="28" applyNumberFormat="1" applyFont="1" applyFill="1" applyBorder="1" applyAlignment="1">
      <alignment horizontal="right" vertical="top" wrapText="1"/>
    </xf>
    <xf numFmtId="174" fontId="26" fillId="0" borderId="38" xfId="28" applyNumberFormat="1" applyFont="1" applyFill="1" applyBorder="1" applyAlignment="1">
      <alignment horizontal="right" vertical="top" wrapText="1"/>
    </xf>
    <xf numFmtId="174" fontId="26" fillId="0" borderId="54" xfId="28" applyNumberFormat="1" applyFont="1" applyFill="1" applyBorder="1" applyAlignment="1">
      <alignment horizontal="right" vertical="top" wrapText="1"/>
    </xf>
    <xf numFmtId="172" fontId="27" fillId="0" borderId="50" xfId="28" applyNumberFormat="1" applyFont="1" applyBorder="1" applyAlignment="1">
      <alignment horizontal="right" vertical="center" wrapText="1"/>
    </xf>
    <xf numFmtId="172" fontId="27" fillId="0" borderId="51" xfId="28" applyNumberFormat="1" applyFont="1" applyBorder="1" applyAlignment="1">
      <alignment horizontal="righ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58" fillId="0" borderId="39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left" vertical="top" wrapText="1"/>
    </xf>
    <xf numFmtId="0" fontId="14" fillId="0" borderId="38" xfId="0" applyFont="1" applyFill="1" applyBorder="1" applyAlignment="1"/>
    <xf numFmtId="0" fontId="46" fillId="33" borderId="45" xfId="0" applyFont="1" applyFill="1" applyBorder="1">
      <alignment horizontal="left" vertical="top" wrapText="1"/>
    </xf>
    <xf numFmtId="0" fontId="46" fillId="33" borderId="46" xfId="0" applyFont="1" applyFill="1" applyBorder="1">
      <alignment horizontal="left" vertical="top" wrapText="1"/>
    </xf>
    <xf numFmtId="0" fontId="47" fillId="33" borderId="46" xfId="0" applyFont="1" applyFill="1" applyBorder="1" applyAlignment="1">
      <alignment horizontal="left" vertical="top" wrapText="1"/>
    </xf>
    <xf numFmtId="166" fontId="47" fillId="33" borderId="46" xfId="46" applyNumberFormat="1" applyFont="1" applyFill="1" applyBorder="1" applyAlignment="1">
      <alignment horizontal="right" vertical="top"/>
    </xf>
    <xf numFmtId="166" fontId="47" fillId="33" borderId="47" xfId="46" applyNumberFormat="1" applyFont="1" applyFill="1" applyBorder="1" applyAlignment="1">
      <alignment horizontal="right" vertical="top"/>
    </xf>
    <xf numFmtId="0" fontId="11" fillId="0" borderId="28" xfId="0" applyFont="1" applyBorder="1" applyAlignment="1">
      <alignment horizontal="left" vertical="top" wrapText="1"/>
    </xf>
    <xf numFmtId="166" fontId="2" fillId="0" borderId="48" xfId="45" applyNumberFormat="1" applyFont="1" applyBorder="1" applyAlignment="1">
      <alignment horizontal="right" vertical="top"/>
    </xf>
    <xf numFmtId="0" fontId="0" fillId="0" borderId="48" xfId="0" applyFont="1" applyBorder="1" applyAlignment="1">
      <alignment horizontal="left" vertical="top" wrapText="1"/>
    </xf>
    <xf numFmtId="0" fontId="46" fillId="33" borderId="50" xfId="0" applyFont="1" applyFill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1" fontId="57" fillId="0" borderId="18" xfId="0" applyNumberFormat="1" applyFont="1" applyFill="1" applyBorder="1" applyAlignment="1">
      <alignment horizontal="center" vertical="center" shrinkToFit="1"/>
    </xf>
    <xf numFmtId="0" fontId="11" fillId="0" borderId="28" xfId="0" applyFont="1" applyBorder="1" applyAlignment="1">
      <alignment horizontal="left" vertical="center" wrapText="1"/>
    </xf>
    <xf numFmtId="0" fontId="0" fillId="33" borderId="28" xfId="0" applyFill="1" applyBorder="1">
      <alignment horizontal="left" vertical="top" wrapText="1"/>
    </xf>
    <xf numFmtId="0" fontId="0" fillId="33" borderId="28" xfId="0" applyFont="1" applyFill="1" applyBorder="1" applyAlignment="1">
      <alignment horizontal="left" vertical="top" wrapText="1"/>
    </xf>
    <xf numFmtId="1" fontId="12" fillId="0" borderId="28" xfId="0" applyNumberFormat="1" applyFont="1" applyFill="1" applyBorder="1" applyAlignment="1">
      <alignment horizontal="center" vertical="center" shrinkToFit="1"/>
    </xf>
    <xf numFmtId="0" fontId="9" fillId="0" borderId="48" xfId="0" applyFont="1" applyFill="1" applyBorder="1" applyAlignment="1"/>
    <xf numFmtId="0" fontId="9" fillId="0" borderId="28" xfId="0" applyFont="1" applyFill="1" applyBorder="1" applyAlignment="1">
      <alignment horizontal="center" vertical="center"/>
    </xf>
    <xf numFmtId="0" fontId="14" fillId="0" borderId="48" xfId="0" applyFont="1" applyFill="1" applyBorder="1" applyAlignment="1"/>
    <xf numFmtId="0" fontId="9" fillId="0" borderId="53" xfId="0" applyFont="1" applyFill="1" applyBorder="1" applyAlignment="1">
      <alignment horizontal="center" vertical="center"/>
    </xf>
    <xf numFmtId="0" fontId="14" fillId="0" borderId="54" xfId="0" applyFont="1" applyFill="1" applyBorder="1" applyAlignment="1"/>
    <xf numFmtId="0" fontId="14" fillId="0" borderId="0" xfId="0" applyFont="1" applyBorder="1" applyAlignment="1">
      <alignment horizontal="left" vertical="center" wrapText="1"/>
    </xf>
    <xf numFmtId="172" fontId="27" fillId="0" borderId="0" xfId="28" applyNumberFormat="1" applyFont="1" applyBorder="1" applyAlignment="1">
      <alignment horizontal="right" vertical="center" wrapText="1"/>
    </xf>
    <xf numFmtId="172" fontId="14" fillId="0" borderId="48" xfId="28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top" wrapText="1"/>
    </xf>
    <xf numFmtId="0" fontId="0" fillId="33" borderId="23" xfId="0" applyFont="1" applyFill="1" applyBorder="1" applyAlignment="1">
      <alignment horizontal="left" vertical="top" wrapText="1"/>
    </xf>
    <xf numFmtId="0" fontId="0" fillId="33" borderId="57" xfId="0" applyFont="1" applyFill="1" applyBorder="1" applyAlignment="1">
      <alignment horizontal="left" vertical="top" wrapText="1"/>
    </xf>
    <xf numFmtId="0" fontId="0" fillId="0" borderId="76" xfId="0" applyFont="1" applyFill="1" applyBorder="1" applyAlignment="1">
      <alignment horizontal="left" vertical="top" wrapText="1"/>
    </xf>
    <xf numFmtId="166" fontId="46" fillId="0" borderId="1" xfId="45" applyNumberFormat="1" applyFont="1" applyBorder="1" applyAlignment="1">
      <alignment horizontal="right" vertical="center"/>
    </xf>
    <xf numFmtId="9" fontId="14" fillId="0" borderId="0" xfId="44" applyFont="1" applyAlignment="1"/>
    <xf numFmtId="164" fontId="14" fillId="0" borderId="0" xfId="28" applyFont="1" applyAlignment="1"/>
    <xf numFmtId="176" fontId="14" fillId="0" borderId="0" xfId="44" applyNumberFormat="1" applyFont="1" applyAlignment="1"/>
    <xf numFmtId="165" fontId="14" fillId="0" borderId="0" xfId="0" applyNumberFormat="1" applyFont="1" applyAlignment="1"/>
    <xf numFmtId="175" fontId="14" fillId="0" borderId="0" xfId="28" applyNumberFormat="1" applyFont="1" applyAlignment="1"/>
    <xf numFmtId="177" fontId="14" fillId="0" borderId="0" xfId="0" applyNumberFormat="1" applyFont="1" applyAlignment="1"/>
    <xf numFmtId="172" fontId="26" fillId="0" borderId="41" xfId="28" applyNumberFormat="1" applyFont="1" applyFill="1" applyBorder="1" applyAlignment="1">
      <alignment horizontal="right" vertical="top" wrapText="1"/>
    </xf>
    <xf numFmtId="0" fontId="14" fillId="0" borderId="0" xfId="0" applyFont="1" applyBorder="1" applyAlignment="1"/>
    <xf numFmtId="172" fontId="54" fillId="0" borderId="0" xfId="55" applyNumberFormat="1" applyFont="1" applyBorder="1" applyAlignment="1">
      <alignment horizontal="right" vertical="center" shrinkToFit="1"/>
    </xf>
    <xf numFmtId="0" fontId="7" fillId="34" borderId="13" xfId="0" applyFont="1" applyFill="1" applyBorder="1" applyAlignment="1">
      <alignment horizontal="center" vertical="center" wrapText="1"/>
    </xf>
    <xf numFmtId="1" fontId="7" fillId="34" borderId="59" xfId="0" applyNumberFormat="1" applyFon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left" vertical="center" wrapText="1"/>
    </xf>
    <xf numFmtId="0" fontId="0" fillId="0" borderId="28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left" vertical="top" wrapText="1"/>
    </xf>
    <xf numFmtId="0" fontId="0" fillId="33" borderId="5" xfId="0" applyFont="1" applyFill="1" applyBorder="1" applyAlignment="1">
      <alignment horizontal="left" vertical="top" wrapText="1"/>
    </xf>
    <xf numFmtId="167" fontId="14" fillId="0" borderId="0" xfId="0" applyNumberFormat="1" applyFont="1" applyAlignment="1"/>
    <xf numFmtId="167" fontId="14" fillId="0" borderId="18" xfId="0" applyNumberFormat="1" applyFont="1" applyBorder="1" applyAlignment="1">
      <alignment horizontal="center"/>
    </xf>
    <xf numFmtId="167" fontId="14" fillId="0" borderId="55" xfId="40" quotePrefix="1" applyNumberFormat="1" applyFont="1" applyBorder="1" applyAlignment="1">
      <alignment vertical="center" wrapText="1"/>
    </xf>
    <xf numFmtId="164" fontId="13" fillId="0" borderId="79" xfId="28" applyFont="1" applyFill="1" applyBorder="1" applyAlignment="1">
      <alignment horizontal="center" vertical="center" wrapText="1"/>
    </xf>
    <xf numFmtId="164" fontId="11" fillId="0" borderId="80" xfId="28" applyFont="1" applyFill="1" applyBorder="1" applyAlignment="1">
      <alignment horizontal="center" vertical="center" wrapText="1"/>
    </xf>
    <xf numFmtId="164" fontId="11" fillId="0" borderId="81" xfId="28" applyFont="1" applyFill="1" applyBorder="1" applyAlignment="1">
      <alignment horizontal="center" vertical="center" wrapText="1"/>
    </xf>
    <xf numFmtId="164" fontId="13" fillId="0" borderId="82" xfId="28" applyFont="1" applyFill="1" applyBorder="1" applyAlignment="1">
      <alignment horizontal="center" vertical="center" wrapText="1"/>
    </xf>
    <xf numFmtId="49" fontId="11" fillId="0" borderId="28" xfId="0" applyNumberFormat="1" applyFont="1" applyFill="1" applyBorder="1" applyAlignment="1">
      <alignment horizontal="center" vertical="center"/>
    </xf>
    <xf numFmtId="167" fontId="11" fillId="0" borderId="18" xfId="0" applyNumberFormat="1" applyFont="1" applyFill="1" applyBorder="1" applyAlignment="1">
      <alignment horizontal="center"/>
    </xf>
    <xf numFmtId="167" fontId="11" fillId="0" borderId="41" xfId="40" quotePrefix="1" applyNumberFormat="1" applyFont="1" applyFill="1" applyBorder="1" applyAlignment="1">
      <alignment vertical="center" wrapText="1"/>
    </xf>
    <xf numFmtId="164" fontId="13" fillId="0" borderId="28" xfId="28" applyFont="1" applyFill="1" applyBorder="1" applyAlignment="1">
      <alignment horizontal="center" vertical="center" wrapText="1"/>
    </xf>
    <xf numFmtId="172" fontId="11" fillId="0" borderId="18" xfId="28" applyNumberFormat="1" applyFont="1" applyFill="1" applyBorder="1" applyAlignment="1">
      <alignment horizontal="center" vertical="center" wrapText="1"/>
    </xf>
    <xf numFmtId="172" fontId="11" fillId="0" borderId="48" xfId="28" applyNumberFormat="1" applyFont="1" applyFill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center" vertical="center"/>
    </xf>
    <xf numFmtId="1" fontId="8" fillId="0" borderId="2" xfId="0" applyNumberFormat="1" applyFont="1" applyFill="1" applyBorder="1" applyAlignment="1">
      <alignment horizontal="center" vertical="center" wrapText="1" shrinkToFit="1"/>
    </xf>
    <xf numFmtId="179" fontId="14" fillId="0" borderId="0" xfId="0" applyNumberFormat="1" applyFont="1" applyAlignment="1"/>
    <xf numFmtId="0" fontId="9" fillId="0" borderId="18" xfId="0" applyFont="1" applyBorder="1" applyAlignment="1">
      <alignment horizontal="center" vertical="center"/>
    </xf>
    <xf numFmtId="0" fontId="0" fillId="33" borderId="18" xfId="0" applyFill="1" applyBorder="1" applyAlignment="1">
      <alignment horizontal="left" vertical="center" wrapText="1"/>
    </xf>
    <xf numFmtId="0" fontId="0" fillId="35" borderId="28" xfId="0" applyFont="1" applyFill="1" applyBorder="1" applyAlignment="1">
      <alignment horizontal="left" vertical="center" wrapText="1"/>
    </xf>
    <xf numFmtId="0" fontId="0" fillId="35" borderId="18" xfId="0" applyFill="1" applyBorder="1" applyAlignment="1">
      <alignment horizontal="left" vertical="center" wrapText="1"/>
    </xf>
    <xf numFmtId="0" fontId="7" fillId="35" borderId="18" xfId="0" applyFont="1" applyFill="1" applyBorder="1" applyAlignment="1">
      <alignment horizontal="left" vertical="center" wrapText="1"/>
    </xf>
    <xf numFmtId="166" fontId="2" fillId="35" borderId="18" xfId="45" applyNumberFormat="1" applyFont="1" applyFill="1" applyBorder="1" applyAlignment="1">
      <alignment horizontal="right" vertical="center"/>
    </xf>
    <xf numFmtId="166" fontId="2" fillId="35" borderId="48" xfId="45" applyNumberFormat="1" applyFont="1" applyFill="1" applyBorder="1" applyAlignment="1">
      <alignment horizontal="right" vertical="center"/>
    </xf>
    <xf numFmtId="166" fontId="48" fillId="33" borderId="18" xfId="45" applyNumberFormat="1" applyFont="1" applyFill="1" applyBorder="1" applyAlignment="1">
      <alignment horizontal="right" vertical="top"/>
    </xf>
    <xf numFmtId="166" fontId="48" fillId="33" borderId="48" xfId="45" applyNumberFormat="1" applyFont="1" applyFill="1" applyBorder="1" applyAlignment="1">
      <alignment horizontal="right" vertical="top"/>
    </xf>
    <xf numFmtId="172" fontId="15" fillId="0" borderId="41" xfId="28" applyNumberFormat="1" applyFont="1" applyFill="1" applyBorder="1" applyAlignment="1">
      <alignment vertical="center" wrapText="1"/>
    </xf>
    <xf numFmtId="172" fontId="15" fillId="0" borderId="48" xfId="28" applyNumberFormat="1" applyFont="1" applyFill="1" applyBorder="1" applyAlignment="1">
      <alignment vertical="center" wrapText="1"/>
    </xf>
    <xf numFmtId="0" fontId="46" fillId="33" borderId="18" xfId="0" applyFont="1" applyFill="1" applyBorder="1" applyAlignment="1">
      <alignment horizontal="left" vertical="center" wrapText="1"/>
    </xf>
    <xf numFmtId="49" fontId="9" fillId="0" borderId="28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178" fontId="9" fillId="0" borderId="18" xfId="0" applyNumberFormat="1" applyFont="1" applyBorder="1" applyAlignment="1">
      <alignment horizontal="left" vertical="center" wrapText="1"/>
    </xf>
    <xf numFmtId="178" fontId="9" fillId="0" borderId="48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1" fontId="0" fillId="0" borderId="18" xfId="0" applyNumberFormat="1" applyBorder="1" applyAlignment="1">
      <alignment horizontal="center" vertical="center" wrapText="1"/>
    </xf>
    <xf numFmtId="0" fontId="0" fillId="0" borderId="0" xfId="0" applyBorder="1">
      <alignment horizontal="left" vertical="top" wrapText="1"/>
    </xf>
    <xf numFmtId="0" fontId="15" fillId="0" borderId="0" xfId="0" applyFont="1" applyFill="1" applyBorder="1" applyAlignment="1">
      <alignment vertical="center" wrapText="1"/>
    </xf>
    <xf numFmtId="171" fontId="14" fillId="0" borderId="0" xfId="28" applyNumberFormat="1" applyFont="1" applyFill="1" applyBorder="1" applyAlignment="1"/>
    <xf numFmtId="0" fontId="16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6" fillId="0" borderId="0" xfId="0" applyFont="1" applyFill="1" applyBorder="1" applyAlignment="1"/>
    <xf numFmtId="0" fontId="0" fillId="34" borderId="28" xfId="0" applyFont="1" applyFill="1" applyBorder="1" applyAlignment="1">
      <alignment horizontal="left" vertical="top" wrapText="1"/>
    </xf>
    <xf numFmtId="0" fontId="6" fillId="0" borderId="2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top" wrapText="1"/>
    </xf>
    <xf numFmtId="0" fontId="0" fillId="33" borderId="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vertical="center" wrapText="1"/>
    </xf>
    <xf numFmtId="0" fontId="0" fillId="33" borderId="63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0" fillId="33" borderId="48" xfId="0" applyFont="1" applyFill="1" applyBorder="1" applyAlignment="1">
      <alignment vertical="center" wrapText="1"/>
    </xf>
    <xf numFmtId="0" fontId="0" fillId="0" borderId="60" xfId="0" applyFont="1" applyFill="1" applyBorder="1" applyAlignment="1">
      <alignment horizontal="left" vertical="top" wrapText="1"/>
    </xf>
    <xf numFmtId="1" fontId="7" fillId="34" borderId="16" xfId="0" applyNumberFormat="1" applyFont="1" applyFill="1" applyBorder="1" applyAlignment="1">
      <alignment horizontal="left" vertical="top" wrapText="1"/>
    </xf>
    <xf numFmtId="0" fontId="6" fillId="33" borderId="87" xfId="0" applyFont="1" applyFill="1" applyBorder="1" applyAlignment="1">
      <alignment horizontal="left" vertical="top" wrapText="1"/>
    </xf>
    <xf numFmtId="0" fontId="7" fillId="33" borderId="89" xfId="0" applyFont="1" applyFill="1" applyBorder="1" applyAlignment="1">
      <alignment horizontal="left" vertical="top" wrapText="1"/>
    </xf>
    <xf numFmtId="1" fontId="18" fillId="0" borderId="18" xfId="0" applyNumberFormat="1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166" fontId="18" fillId="0" borderId="18" xfId="45" applyNumberFormat="1" applyFont="1" applyFill="1" applyBorder="1" applyAlignment="1">
      <alignment horizontal="right" vertical="center"/>
    </xf>
    <xf numFmtId="166" fontId="18" fillId="0" borderId="48" xfId="45" applyNumberFormat="1" applyFont="1" applyFill="1" applyBorder="1" applyAlignment="1">
      <alignment horizontal="right" vertical="center"/>
    </xf>
    <xf numFmtId="0" fontId="18" fillId="34" borderId="18" xfId="0" applyFont="1" applyFill="1" applyBorder="1" applyAlignment="1">
      <alignment horizontal="left" vertical="center" wrapText="1"/>
    </xf>
    <xf numFmtId="1" fontId="18" fillId="0" borderId="18" xfId="0" applyNumberFormat="1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center" vertical="center"/>
    </xf>
    <xf numFmtId="167" fontId="11" fillId="0" borderId="1" xfId="0" applyNumberFormat="1" applyFont="1" applyFill="1" applyBorder="1" applyAlignment="1">
      <alignment horizontal="center"/>
    </xf>
    <xf numFmtId="167" fontId="11" fillId="0" borderId="5" xfId="40" quotePrefix="1" applyNumberFormat="1" applyFont="1" applyFill="1" applyBorder="1" applyAlignment="1">
      <alignment vertical="center" wrapText="1"/>
    </xf>
    <xf numFmtId="0" fontId="0" fillId="0" borderId="28" xfId="0" applyFill="1" applyBorder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0" fillId="0" borderId="18" xfId="0" applyFill="1" applyBorder="1">
      <alignment horizontal="left" vertical="top" wrapText="1"/>
    </xf>
    <xf numFmtId="1" fontId="0" fillId="0" borderId="18" xfId="0" applyNumberForma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166" fontId="6" fillId="0" borderId="18" xfId="46" applyNumberFormat="1" applyFont="1" applyFill="1" applyBorder="1" applyAlignment="1">
      <alignment horizontal="right" vertical="center"/>
    </xf>
    <xf numFmtId="166" fontId="6" fillId="0" borderId="48" xfId="46" applyNumberFormat="1" applyFont="1" applyFill="1" applyBorder="1" applyAlignment="1">
      <alignment horizontal="right" vertical="center"/>
    </xf>
    <xf numFmtId="0" fontId="0" fillId="33" borderId="5" xfId="0" applyFont="1" applyFill="1" applyBorder="1" applyAlignment="1">
      <alignment horizontal="left" vertical="top" wrapText="1"/>
    </xf>
    <xf numFmtId="0" fontId="7" fillId="34" borderId="16" xfId="0" applyFont="1" applyFill="1" applyBorder="1" applyAlignment="1">
      <alignment horizontal="left" vertical="top" wrapText="1"/>
    </xf>
    <xf numFmtId="0" fontId="0" fillId="33" borderId="26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top" wrapText="1"/>
    </xf>
    <xf numFmtId="0" fontId="24" fillId="0" borderId="18" xfId="0" applyFont="1" applyFill="1" applyBorder="1" applyAlignment="1">
      <alignment horizontal="left" vertical="center" wrapText="1"/>
    </xf>
    <xf numFmtId="0" fontId="15" fillId="0" borderId="0" xfId="38" applyFont="1" applyFill="1" applyAlignment="1">
      <alignment vertical="center"/>
    </xf>
    <xf numFmtId="166" fontId="17" fillId="0" borderId="18" xfId="46" applyNumberFormat="1" applyFont="1" applyBorder="1" applyAlignment="1">
      <alignment horizontal="right" vertical="center"/>
    </xf>
    <xf numFmtId="166" fontId="17" fillId="0" borderId="48" xfId="46" applyNumberFormat="1" applyFont="1" applyBorder="1" applyAlignment="1">
      <alignment horizontal="right" vertical="center"/>
    </xf>
    <xf numFmtId="166" fontId="17" fillId="33" borderId="18" xfId="45" applyNumberFormat="1" applyFont="1" applyFill="1" applyBorder="1" applyAlignment="1">
      <alignment horizontal="right" vertical="center"/>
    </xf>
    <xf numFmtId="166" fontId="17" fillId="33" borderId="48" xfId="45" applyNumberFormat="1" applyFont="1" applyFill="1" applyBorder="1" applyAlignment="1">
      <alignment horizontal="right" vertical="center"/>
    </xf>
    <xf numFmtId="166" fontId="17" fillId="33" borderId="18" xfId="46" applyNumberFormat="1" applyFont="1" applyFill="1" applyBorder="1" applyAlignment="1">
      <alignment horizontal="right" vertical="center"/>
    </xf>
    <xf numFmtId="166" fontId="17" fillId="33" borderId="48" xfId="46" applyNumberFormat="1" applyFont="1" applyFill="1" applyBorder="1" applyAlignment="1">
      <alignment horizontal="right" vertical="center"/>
    </xf>
    <xf numFmtId="178" fontId="11" fillId="0" borderId="18" xfId="0" applyNumberFormat="1" applyFont="1" applyBorder="1" applyAlignment="1">
      <alignment horizontal="left" vertical="center" wrapText="1"/>
    </xf>
    <xf numFmtId="166" fontId="2" fillId="33" borderId="18" xfId="45" applyNumberFormat="1" applyFont="1" applyFill="1" applyBorder="1" applyAlignment="1">
      <alignment horizontal="right" vertical="top"/>
    </xf>
    <xf numFmtId="166" fontId="2" fillId="33" borderId="48" xfId="45" applyNumberFormat="1" applyFont="1" applyFill="1" applyBorder="1" applyAlignment="1">
      <alignment horizontal="right" vertical="top"/>
    </xf>
    <xf numFmtId="166" fontId="11" fillId="0" borderId="18" xfId="45" applyNumberFormat="1" applyFont="1" applyFill="1" applyBorder="1" applyAlignment="1">
      <alignment horizontal="right" vertical="center"/>
    </xf>
    <xf numFmtId="166" fontId="24" fillId="33" borderId="18" xfId="45" applyNumberFormat="1" applyFont="1" applyFill="1" applyBorder="1" applyAlignment="1">
      <alignment horizontal="right" vertical="top"/>
    </xf>
    <xf numFmtId="0" fontId="0" fillId="0" borderId="28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left" vertical="center" wrapText="1"/>
    </xf>
    <xf numFmtId="0" fontId="14" fillId="0" borderId="0" xfId="54" applyFont="1"/>
    <xf numFmtId="167" fontId="14" fillId="0" borderId="0" xfId="54" applyNumberFormat="1" applyFont="1"/>
    <xf numFmtId="0" fontId="59" fillId="0" borderId="0" xfId="54" applyFont="1" applyAlignment="1">
      <alignment horizontal="center" vertical="center"/>
    </xf>
    <xf numFmtId="0" fontId="14" fillId="0" borderId="0" xfId="54" applyFont="1" applyAlignment="1">
      <alignment wrapText="1"/>
    </xf>
    <xf numFmtId="0" fontId="59" fillId="0" borderId="0" xfId="54" applyFont="1" applyAlignment="1">
      <alignment horizontal="right" vertical="center"/>
    </xf>
    <xf numFmtId="167" fontId="14" fillId="0" borderId="0" xfId="54" applyNumberFormat="1" applyFont="1" applyAlignment="1">
      <alignment horizontal="right" wrapText="1"/>
    </xf>
    <xf numFmtId="0" fontId="59" fillId="0" borderId="0" xfId="54" applyFont="1" applyAlignment="1">
      <alignment horizontal="right"/>
    </xf>
    <xf numFmtId="0" fontId="20" fillId="0" borderId="0" xfId="54" applyFont="1" applyAlignment="1">
      <alignment horizontal="center" vertical="center" wrapText="1"/>
    </xf>
    <xf numFmtId="167" fontId="14" fillId="0" borderId="0" xfId="40" applyNumberFormat="1" applyFont="1" applyAlignment="1">
      <alignment horizontal="right" vertical="center" wrapText="1"/>
    </xf>
    <xf numFmtId="173" fontId="14" fillId="0" borderId="0" xfId="54" applyNumberFormat="1" applyFont="1" applyAlignment="1">
      <alignment vertical="center" wrapText="1"/>
    </xf>
    <xf numFmtId="167" fontId="22" fillId="0" borderId="0" xfId="54" applyNumberFormat="1" applyFont="1"/>
    <xf numFmtId="167" fontId="23" fillId="0" borderId="0" xfId="54" applyNumberFormat="1" applyFont="1" applyAlignment="1">
      <alignment horizontal="right"/>
    </xf>
    <xf numFmtId="167" fontId="14" fillId="0" borderId="0" xfId="54" applyNumberFormat="1" applyFont="1" applyAlignment="1">
      <alignment vertical="center" wrapText="1"/>
    </xf>
    <xf numFmtId="167" fontId="14" fillId="0" borderId="28" xfId="54" applyNumberFormat="1" applyFont="1" applyBorder="1" applyAlignment="1">
      <alignment horizontal="center"/>
    </xf>
    <xf numFmtId="167" fontId="14" fillId="0" borderId="18" xfId="54" applyNumberFormat="1" applyFont="1" applyBorder="1" applyAlignment="1">
      <alignment horizontal="center"/>
    </xf>
    <xf numFmtId="167" fontId="24" fillId="0" borderId="41" xfId="40" applyNumberFormat="1" applyFont="1" applyBorder="1" applyAlignment="1">
      <alignment vertical="center" wrapText="1"/>
    </xf>
    <xf numFmtId="172" fontId="11" fillId="0" borderId="28" xfId="56" applyNumberFormat="1" applyFont="1" applyFill="1" applyBorder="1" applyAlignment="1">
      <alignment horizontal="center" vertical="center" wrapText="1"/>
    </xf>
    <xf numFmtId="172" fontId="11" fillId="0" borderId="18" xfId="56" applyNumberFormat="1" applyFont="1" applyFill="1" applyBorder="1" applyAlignment="1">
      <alignment horizontal="center" vertical="center" wrapText="1"/>
    </xf>
    <xf numFmtId="172" fontId="11" fillId="0" borderId="48" xfId="56" applyNumberFormat="1" applyFont="1" applyFill="1" applyBorder="1" applyAlignment="1">
      <alignment horizontal="center" vertical="center" wrapText="1"/>
    </xf>
    <xf numFmtId="167" fontId="24" fillId="0" borderId="41" xfId="40" quotePrefix="1" applyNumberFormat="1" applyFont="1" applyBorder="1" applyAlignment="1">
      <alignment vertical="center" wrapText="1"/>
    </xf>
    <xf numFmtId="172" fontId="13" fillId="0" borderId="28" xfId="56" applyNumberFormat="1" applyFont="1" applyFill="1" applyBorder="1" applyAlignment="1">
      <alignment horizontal="center" vertical="center" wrapText="1"/>
    </xf>
    <xf numFmtId="169" fontId="13" fillId="0" borderId="28" xfId="56" applyFont="1" applyFill="1" applyBorder="1" applyAlignment="1">
      <alignment horizontal="center" vertical="center" wrapText="1"/>
    </xf>
    <xf numFmtId="169" fontId="11" fillId="0" borderId="18" xfId="56" applyFont="1" applyFill="1" applyBorder="1" applyAlignment="1">
      <alignment horizontal="center" vertical="center" wrapText="1"/>
    </xf>
    <xf numFmtId="169" fontId="11" fillId="0" borderId="48" xfId="56" applyFont="1" applyFill="1" applyBorder="1" applyAlignment="1">
      <alignment horizontal="center" vertical="center" wrapText="1"/>
    </xf>
    <xf numFmtId="49" fontId="11" fillId="36" borderId="28" xfId="54" applyNumberFormat="1" applyFont="1" applyFill="1" applyBorder="1" applyAlignment="1">
      <alignment horizontal="center" vertical="center"/>
    </xf>
    <xf numFmtId="167" fontId="11" fillId="36" borderId="18" xfId="54" applyNumberFormat="1" applyFont="1" applyFill="1" applyBorder="1" applyAlignment="1">
      <alignment horizontal="center"/>
    </xf>
    <xf numFmtId="167" fontId="11" fillId="36" borderId="41" xfId="40" quotePrefix="1" applyNumberFormat="1" applyFont="1" applyFill="1" applyBorder="1" applyAlignment="1">
      <alignment vertical="center" wrapText="1"/>
    </xf>
    <xf numFmtId="169" fontId="13" fillId="36" borderId="28" xfId="56" applyFont="1" applyFill="1" applyBorder="1" applyAlignment="1">
      <alignment horizontal="center" vertical="center" wrapText="1"/>
    </xf>
    <xf numFmtId="49" fontId="14" fillId="0" borderId="79" xfId="54" applyNumberFormat="1" applyFont="1" applyBorder="1" applyAlignment="1">
      <alignment horizontal="center" vertical="center"/>
    </xf>
    <xf numFmtId="169" fontId="13" fillId="0" borderId="79" xfId="56" applyFont="1" applyFill="1" applyBorder="1" applyAlignment="1">
      <alignment horizontal="center" vertical="center" wrapText="1"/>
    </xf>
    <xf numFmtId="169" fontId="11" fillId="0" borderId="80" xfId="56" applyFont="1" applyFill="1" applyBorder="1" applyAlignment="1">
      <alignment horizontal="center" vertical="center" wrapText="1"/>
    </xf>
    <xf numFmtId="169" fontId="11" fillId="0" borderId="81" xfId="56" applyFont="1" applyFill="1" applyBorder="1" applyAlignment="1">
      <alignment horizontal="center" vertical="center" wrapText="1"/>
    </xf>
    <xf numFmtId="169" fontId="13" fillId="0" borderId="82" xfId="56" applyFont="1" applyFill="1" applyBorder="1" applyAlignment="1">
      <alignment horizontal="center" vertical="center" wrapText="1"/>
    </xf>
    <xf numFmtId="1" fontId="60" fillId="37" borderId="28" xfId="54" applyNumberFormat="1" applyFont="1" applyFill="1" applyBorder="1" applyAlignment="1">
      <alignment horizontal="center" vertical="center" shrinkToFit="1"/>
    </xf>
    <xf numFmtId="1" fontId="61" fillId="37" borderId="39" xfId="54" applyNumberFormat="1" applyFont="1" applyFill="1" applyBorder="1" applyAlignment="1">
      <alignment horizontal="center" vertical="center" shrinkToFit="1"/>
    </xf>
    <xf numFmtId="0" fontId="62" fillId="37" borderId="93" xfId="54" applyFont="1" applyFill="1" applyBorder="1" applyAlignment="1">
      <alignment horizontal="left" vertical="center" wrapText="1"/>
    </xf>
    <xf numFmtId="172" fontId="11" fillId="37" borderId="28" xfId="56" applyNumberFormat="1" applyFont="1" applyFill="1" applyBorder="1" applyAlignment="1">
      <alignment horizontal="center" vertical="center" wrapText="1"/>
    </xf>
    <xf numFmtId="172" fontId="11" fillId="37" borderId="18" xfId="56" applyNumberFormat="1" applyFont="1" applyFill="1" applyBorder="1" applyAlignment="1">
      <alignment horizontal="center" vertical="center" wrapText="1"/>
    </xf>
    <xf numFmtId="172" fontId="11" fillId="37" borderId="48" xfId="56" applyNumberFormat="1" applyFont="1" applyFill="1" applyBorder="1" applyAlignment="1">
      <alignment horizontal="center" vertical="center" wrapText="1"/>
    </xf>
    <xf numFmtId="172" fontId="11" fillId="37" borderId="41" xfId="56" applyNumberFormat="1" applyFont="1" applyFill="1" applyBorder="1" applyAlignment="1">
      <alignment horizontal="center" vertical="center" wrapText="1"/>
    </xf>
    <xf numFmtId="0" fontId="15" fillId="0" borderId="93" xfId="54" applyFont="1" applyBorder="1" applyAlignment="1">
      <alignment horizontal="left" vertical="center" wrapText="1"/>
    </xf>
    <xf numFmtId="172" fontId="14" fillId="0" borderId="52" xfId="56" applyNumberFormat="1" applyFont="1" applyFill="1" applyBorder="1" applyAlignment="1">
      <alignment horizontal="center" vertical="center" wrapText="1"/>
    </xf>
    <xf numFmtId="172" fontId="11" fillId="0" borderId="39" xfId="56" applyNumberFormat="1" applyFont="1" applyFill="1" applyBorder="1" applyAlignment="1">
      <alignment horizontal="center" vertical="center" wrapText="1"/>
    </xf>
    <xf numFmtId="172" fontId="11" fillId="0" borderId="94" xfId="56" applyNumberFormat="1" applyFont="1" applyFill="1" applyBorder="1" applyAlignment="1">
      <alignment horizontal="center" vertical="center" wrapText="1"/>
    </xf>
    <xf numFmtId="172" fontId="14" fillId="0" borderId="93" xfId="56" applyNumberFormat="1" applyFont="1" applyFill="1" applyBorder="1" applyAlignment="1">
      <alignment horizontal="center" vertical="center" wrapText="1"/>
    </xf>
    <xf numFmtId="167" fontId="15" fillId="0" borderId="55" xfId="40" applyNumberFormat="1" applyFont="1" applyBorder="1" applyAlignment="1">
      <alignment vertical="center" wrapText="1"/>
    </xf>
    <xf numFmtId="172" fontId="11" fillId="0" borderId="41" xfId="56" applyNumberFormat="1" applyFont="1" applyFill="1" applyBorder="1" applyAlignment="1">
      <alignment horizontal="center" vertical="center" wrapText="1"/>
    </xf>
    <xf numFmtId="0" fontId="15" fillId="0" borderId="55" xfId="54" applyFont="1" applyBorder="1" applyAlignment="1">
      <alignment horizontal="left" vertical="center" wrapText="1"/>
    </xf>
    <xf numFmtId="172" fontId="14" fillId="0" borderId="28" xfId="56" applyNumberFormat="1" applyFont="1" applyFill="1" applyBorder="1" applyAlignment="1">
      <alignment horizontal="center" vertical="center" wrapText="1"/>
    </xf>
    <xf numFmtId="172" fontId="14" fillId="0" borderId="41" xfId="56" applyNumberFormat="1" applyFont="1" applyFill="1" applyBorder="1" applyAlignment="1">
      <alignment horizontal="center" vertical="center" wrapText="1"/>
    </xf>
    <xf numFmtId="172" fontId="14" fillId="0" borderId="53" xfId="56" applyNumberFormat="1" applyFont="1" applyFill="1" applyBorder="1" applyAlignment="1">
      <alignment horizontal="center" vertical="center" wrapText="1"/>
    </xf>
    <xf numFmtId="172" fontId="14" fillId="0" borderId="38" xfId="56" applyNumberFormat="1" applyFont="1" applyFill="1" applyBorder="1" applyAlignment="1">
      <alignment horizontal="center" vertical="center" wrapText="1"/>
    </xf>
    <xf numFmtId="172" fontId="14" fillId="0" borderId="54" xfId="56" applyNumberFormat="1" applyFont="1" applyFill="1" applyBorder="1" applyAlignment="1">
      <alignment horizontal="center" vertical="center" wrapText="1"/>
    </xf>
    <xf numFmtId="0" fontId="11" fillId="0" borderId="41" xfId="54" applyFont="1" applyBorder="1" applyAlignment="1">
      <alignment horizontal="left" vertical="center" wrapText="1"/>
    </xf>
    <xf numFmtId="167" fontId="15" fillId="0" borderId="41" xfId="40" applyNumberFormat="1" applyFont="1" applyBorder="1" applyAlignment="1">
      <alignment horizontal="left" vertical="center" wrapText="1"/>
    </xf>
    <xf numFmtId="169" fontId="11" fillId="36" borderId="18" xfId="56" applyFont="1" applyFill="1" applyBorder="1" applyAlignment="1">
      <alignment horizontal="center" vertical="center" wrapText="1"/>
    </xf>
    <xf numFmtId="169" fontId="11" fillId="36" borderId="48" xfId="56" applyFont="1" applyFill="1" applyBorder="1" applyAlignment="1">
      <alignment horizontal="center" vertical="center" wrapText="1"/>
    </xf>
    <xf numFmtId="167" fontId="15" fillId="0" borderId="97" xfId="40" applyNumberFormat="1" applyFont="1" applyBorder="1" applyAlignment="1">
      <alignment horizontal="left" vertical="center" wrapText="1"/>
    </xf>
    <xf numFmtId="172" fontId="14" fillId="0" borderId="49" xfId="56" applyNumberFormat="1" applyFont="1" applyFill="1" applyBorder="1" applyAlignment="1">
      <alignment horizontal="center" vertical="center" wrapText="1"/>
    </xf>
    <xf numFmtId="172" fontId="14" fillId="0" borderId="50" xfId="56" applyNumberFormat="1" applyFont="1" applyFill="1" applyBorder="1" applyAlignment="1">
      <alignment horizontal="center" vertical="center" wrapText="1"/>
    </xf>
    <xf numFmtId="172" fontId="14" fillId="0" borderId="51" xfId="56" applyNumberFormat="1" applyFont="1" applyFill="1" applyBorder="1" applyAlignment="1">
      <alignment horizontal="center" vertical="center" wrapText="1"/>
    </xf>
    <xf numFmtId="167" fontId="11" fillId="0" borderId="0" xfId="54" applyNumberFormat="1" applyFont="1"/>
    <xf numFmtId="166" fontId="11" fillId="0" borderId="48" xfId="45" applyNumberFormat="1" applyFont="1" applyFill="1" applyBorder="1" applyAlignment="1">
      <alignment horizontal="right" vertical="center"/>
    </xf>
    <xf numFmtId="0" fontId="46" fillId="33" borderId="28" xfId="0" applyFont="1" applyFill="1" applyBorder="1" applyAlignment="1">
      <alignment horizontal="left" vertical="top" wrapText="1"/>
    </xf>
    <xf numFmtId="0" fontId="9" fillId="0" borderId="28" xfId="0" applyFont="1" applyBorder="1" applyAlignment="1">
      <alignment horizontal="center" vertical="center"/>
    </xf>
    <xf numFmtId="178" fontId="11" fillId="0" borderId="48" xfId="0" applyNumberFormat="1" applyFont="1" applyBorder="1" applyAlignment="1">
      <alignment horizontal="left" vertical="center" wrapText="1"/>
    </xf>
    <xf numFmtId="166" fontId="24" fillId="33" borderId="48" xfId="45" applyNumberFormat="1" applyFont="1" applyFill="1" applyBorder="1" applyAlignment="1">
      <alignment horizontal="right" vertical="top"/>
    </xf>
    <xf numFmtId="1" fontId="12" fillId="34" borderId="28" xfId="0" applyNumberFormat="1" applyFont="1" applyFill="1" applyBorder="1" applyAlignment="1">
      <alignment horizontal="center" vertical="center" shrinkToFit="1"/>
    </xf>
    <xf numFmtId="49" fontId="9" fillId="0" borderId="49" xfId="41" applyNumberFormat="1" applyFont="1" applyFill="1" applyBorder="1" applyAlignment="1">
      <alignment vertical="top" wrapText="1"/>
    </xf>
    <xf numFmtId="49" fontId="9" fillId="0" borderId="50" xfId="41" applyNumberFormat="1" applyFont="1" applyFill="1" applyBorder="1" applyAlignment="1">
      <alignment vertical="top" wrapText="1"/>
    </xf>
    <xf numFmtId="0" fontId="0" fillId="34" borderId="50" xfId="0" applyFont="1" applyFill="1" applyBorder="1" applyAlignment="1">
      <alignment horizontal="left" vertical="top" wrapText="1"/>
    </xf>
    <xf numFmtId="166" fontId="2" fillId="0" borderId="50" xfId="45" applyNumberFormat="1" applyFont="1" applyFill="1" applyBorder="1" applyAlignment="1">
      <alignment horizontal="right" vertical="center"/>
    </xf>
    <xf numFmtId="166" fontId="2" fillId="0" borderId="51" xfId="45" applyNumberFormat="1" applyFont="1" applyFill="1" applyBorder="1" applyAlignment="1">
      <alignment horizontal="right" vertical="center"/>
    </xf>
    <xf numFmtId="166" fontId="11" fillId="0" borderId="48" xfId="45" applyNumberFormat="1" applyFont="1" applyBorder="1" applyAlignment="1">
      <alignment horizontal="right" vertical="center"/>
    </xf>
    <xf numFmtId="166" fontId="6" fillId="33" borderId="48" xfId="46" applyNumberFormat="1" applyFont="1" applyFill="1" applyBorder="1" applyAlignment="1">
      <alignment horizontal="right" vertical="top"/>
    </xf>
    <xf numFmtId="172" fontId="15" fillId="0" borderId="55" xfId="28" applyNumberFormat="1" applyFont="1" applyFill="1" applyBorder="1" applyAlignment="1">
      <alignment vertical="center" wrapText="1"/>
    </xf>
    <xf numFmtId="0" fontId="26" fillId="0" borderId="18" xfId="0" applyFont="1" applyBorder="1" applyAlignment="1">
      <alignment horizontal="left" vertical="center" wrapText="1"/>
    </xf>
    <xf numFmtId="178" fontId="0" fillId="0" borderId="0" xfId="0" applyNumberFormat="1">
      <alignment horizontal="left" vertical="top" wrapText="1"/>
    </xf>
    <xf numFmtId="167" fontId="11" fillId="0" borderId="18" xfId="56" applyNumberFormat="1" applyFont="1" applyFill="1" applyBorder="1" applyAlignment="1">
      <alignment horizontal="center" vertical="center" wrapText="1"/>
    </xf>
    <xf numFmtId="167" fontId="14" fillId="0" borderId="15" xfId="0" applyNumberFormat="1" applyFont="1" applyFill="1" applyBorder="1" applyAlignment="1">
      <alignment horizontal="center"/>
    </xf>
    <xf numFmtId="167" fontId="14" fillId="0" borderId="2" xfId="0" applyNumberFormat="1" applyFont="1" applyFill="1" applyBorder="1" applyAlignment="1">
      <alignment horizontal="center"/>
    </xf>
    <xf numFmtId="167" fontId="24" fillId="0" borderId="9" xfId="40" applyNumberFormat="1" applyFont="1" applyFill="1" applyBorder="1" applyAlignment="1">
      <alignment vertical="center" wrapText="1"/>
    </xf>
    <xf numFmtId="167" fontId="11" fillId="0" borderId="18" xfId="28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33" borderId="28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right" vertical="top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6" fillId="34" borderId="0" xfId="0" applyNumberFormat="1" applyFont="1" applyFill="1" applyAlignment="1">
      <alignment horizontal="center" vertical="center" wrapText="1"/>
    </xf>
    <xf numFmtId="0" fontId="14" fillId="0" borderId="0" xfId="38" applyFont="1" applyFill="1" applyAlignment="1">
      <alignment horizontal="right" vertical="center"/>
    </xf>
    <xf numFmtId="0" fontId="46" fillId="0" borderId="85" xfId="0" applyFont="1" applyBorder="1" applyAlignment="1">
      <alignment horizontal="center" vertical="center" wrapText="1"/>
    </xf>
    <xf numFmtId="0" fontId="46" fillId="0" borderId="86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top" wrapText="1"/>
    </xf>
    <xf numFmtId="0" fontId="15" fillId="0" borderId="0" xfId="38" applyFont="1" applyFill="1" applyAlignment="1">
      <alignment horizontal="right" vertical="center"/>
    </xf>
    <xf numFmtId="0" fontId="26" fillId="0" borderId="0" xfId="0" applyNumberFormat="1" applyFont="1" applyFill="1" applyBorder="1" applyAlignment="1">
      <alignment horizontal="right" vertical="center" wrapText="1"/>
    </xf>
    <xf numFmtId="167" fontId="14" fillId="0" borderId="0" xfId="54" applyNumberFormat="1" applyFont="1" applyAlignment="1">
      <alignment horizontal="right"/>
    </xf>
    <xf numFmtId="167" fontId="14" fillId="0" borderId="0" xfId="54" applyNumberFormat="1" applyFont="1" applyAlignment="1">
      <alignment horizontal="right" wrapText="1"/>
    </xf>
    <xf numFmtId="0" fontId="20" fillId="0" borderId="0" xfId="54" applyFont="1" applyAlignment="1">
      <alignment horizontal="center" vertical="center" wrapText="1"/>
    </xf>
    <xf numFmtId="1" fontId="60" fillId="0" borderId="53" xfId="54" applyNumberFormat="1" applyFont="1" applyBorder="1" applyAlignment="1">
      <alignment horizontal="center" vertical="center" shrinkToFit="1"/>
    </xf>
    <xf numFmtId="1" fontId="60" fillId="0" borderId="79" xfId="54" applyNumberFormat="1" applyFont="1" applyBorder="1" applyAlignment="1">
      <alignment horizontal="center" vertical="center" shrinkToFit="1"/>
    </xf>
    <xf numFmtId="1" fontId="60" fillId="0" borderId="95" xfId="54" applyNumberFormat="1" applyFont="1" applyBorder="1" applyAlignment="1">
      <alignment horizontal="center" vertical="center" shrinkToFit="1"/>
    </xf>
    <xf numFmtId="1" fontId="60" fillId="0" borderId="38" xfId="54" applyNumberFormat="1" applyFont="1" applyBorder="1" applyAlignment="1">
      <alignment horizontal="center" vertical="center" shrinkToFit="1"/>
    </xf>
    <xf numFmtId="1" fontId="60" fillId="0" borderId="80" xfId="54" applyNumberFormat="1" applyFont="1" applyBorder="1" applyAlignment="1">
      <alignment horizontal="center" vertical="center" shrinkToFit="1"/>
    </xf>
    <xf numFmtId="1" fontId="60" fillId="0" borderId="96" xfId="54" applyNumberFormat="1" applyFont="1" applyBorder="1" applyAlignment="1">
      <alignment horizontal="center" vertical="center" shrinkToFit="1"/>
    </xf>
    <xf numFmtId="1" fontId="60" fillId="0" borderId="52" xfId="54" applyNumberFormat="1" applyFont="1" applyBorder="1" applyAlignment="1">
      <alignment horizontal="center" vertical="center" shrinkToFit="1"/>
    </xf>
    <xf numFmtId="1" fontId="60" fillId="0" borderId="39" xfId="54" applyNumberFormat="1" applyFont="1" applyBorder="1" applyAlignment="1">
      <alignment horizontal="center" vertical="center" shrinkToFit="1"/>
    </xf>
    <xf numFmtId="167" fontId="10" fillId="0" borderId="18" xfId="56" applyNumberFormat="1" applyFont="1" applyFill="1" applyBorder="1" applyAlignment="1">
      <alignment horizontal="center" vertical="center" wrapText="1"/>
    </xf>
    <xf numFmtId="49" fontId="9" fillId="0" borderId="18" xfId="54" applyNumberFormat="1" applyFont="1" applyBorder="1" applyAlignment="1">
      <alignment horizontal="center" vertical="center" textRotation="90" wrapText="1"/>
    </xf>
    <xf numFmtId="167" fontId="11" fillId="0" borderId="18" xfId="56" applyNumberFormat="1" applyFont="1" applyFill="1" applyBorder="1" applyAlignment="1">
      <alignment horizontal="center" vertical="center" wrapText="1"/>
    </xf>
    <xf numFmtId="49" fontId="9" fillId="0" borderId="18" xfId="54" applyNumberFormat="1" applyFont="1" applyBorder="1" applyAlignment="1">
      <alignment horizontal="center" vertical="center" wrapText="1"/>
    </xf>
    <xf numFmtId="0" fontId="11" fillId="0" borderId="18" xfId="54" applyFont="1" applyBorder="1" applyAlignment="1">
      <alignment horizontal="center" vertical="center" wrapText="1"/>
    </xf>
    <xf numFmtId="0" fontId="16" fillId="34" borderId="0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textRotation="90" wrapText="1"/>
    </xf>
    <xf numFmtId="167" fontId="11" fillId="0" borderId="18" xfId="28" applyNumberFormat="1" applyFont="1" applyFill="1" applyBorder="1" applyAlignment="1">
      <alignment horizontal="center" vertical="center" wrapText="1"/>
    </xf>
    <xf numFmtId="167" fontId="10" fillId="0" borderId="18" xfId="28" applyNumberFormat="1" applyFont="1" applyFill="1" applyBorder="1" applyAlignment="1">
      <alignment horizontal="center" vertical="center" wrapText="1"/>
    </xf>
    <xf numFmtId="173" fontId="14" fillId="0" borderId="18" xfId="0" applyNumberFormat="1" applyFont="1" applyFill="1" applyBorder="1" applyAlignment="1">
      <alignment horizontal="center" vertical="center" wrapText="1"/>
    </xf>
    <xf numFmtId="49" fontId="9" fillId="0" borderId="18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shrinkToFit="1"/>
    </xf>
    <xf numFmtId="1" fontId="8" fillId="0" borderId="61" xfId="0" applyNumberFormat="1" applyFont="1" applyBorder="1" applyAlignment="1">
      <alignment horizontal="center" vertical="center" shrinkToFit="1"/>
    </xf>
    <xf numFmtId="1" fontId="8" fillId="0" borderId="65" xfId="0" applyNumberFormat="1" applyFont="1" applyBorder="1" applyAlignment="1">
      <alignment horizontal="center" vertical="center" shrinkToFit="1"/>
    </xf>
    <xf numFmtId="1" fontId="8" fillId="0" borderId="16" xfId="0" applyNumberFormat="1" applyFont="1" applyBorder="1" applyAlignment="1">
      <alignment horizontal="center" vertical="center" shrinkToFit="1"/>
    </xf>
    <xf numFmtId="1" fontId="8" fillId="0" borderId="7" xfId="0" applyNumberFormat="1" applyFont="1" applyBorder="1" applyAlignment="1">
      <alignment horizontal="center" vertical="center" shrinkToFit="1"/>
    </xf>
    <xf numFmtId="1" fontId="8" fillId="0" borderId="66" xfId="0" applyNumberFormat="1" applyFont="1" applyBorder="1" applyAlignment="1">
      <alignment horizontal="center" vertical="center" shrinkToFit="1"/>
    </xf>
    <xf numFmtId="1" fontId="8" fillId="0" borderId="62" xfId="0" applyNumberFormat="1" applyFont="1" applyBorder="1" applyAlignment="1">
      <alignment horizontal="center" vertical="center" shrinkToFit="1"/>
    </xf>
    <xf numFmtId="1" fontId="8" fillId="0" borderId="43" xfId="0" applyNumberFormat="1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0" fillId="33" borderId="83" xfId="0" applyFont="1" applyFill="1" applyBorder="1" applyAlignment="1">
      <alignment horizontal="left" vertical="top" wrapText="1"/>
    </xf>
    <xf numFmtId="0" fontId="0" fillId="33" borderId="15" xfId="0" applyFont="1" applyFill="1" applyBorder="1" applyAlignment="1">
      <alignment horizontal="left" vertical="top" wrapText="1"/>
    </xf>
    <xf numFmtId="0" fontId="6" fillId="33" borderId="23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58" xfId="0" applyFont="1" applyFill="1" applyBorder="1" applyAlignment="1">
      <alignment horizontal="left" vertical="top" wrapText="1"/>
    </xf>
    <xf numFmtId="0" fontId="0" fillId="33" borderId="60" xfId="0" applyFont="1" applyFill="1" applyBorder="1" applyAlignment="1">
      <alignment horizontal="center" vertical="top" wrapText="1"/>
    </xf>
    <xf numFmtId="0" fontId="0" fillId="33" borderId="64" xfId="0" applyFont="1" applyFill="1" applyBorder="1" applyAlignment="1">
      <alignment horizontal="center" vertical="top" wrapText="1"/>
    </xf>
    <xf numFmtId="0" fontId="0" fillId="33" borderId="75" xfId="0" applyFont="1" applyFill="1" applyBorder="1" applyAlignment="1">
      <alignment horizontal="center" vertical="top" wrapText="1"/>
    </xf>
    <xf numFmtId="0" fontId="0" fillId="33" borderId="26" xfId="0" applyFont="1" applyFill="1" applyBorder="1" applyAlignment="1">
      <alignment horizontal="center" vertical="top" wrapText="1"/>
    </xf>
    <xf numFmtId="0" fontId="7" fillId="34" borderId="23" xfId="0" applyFont="1" applyFill="1" applyBorder="1" applyAlignment="1">
      <alignment horizontal="left" vertical="top" wrapText="1"/>
    </xf>
    <xf numFmtId="0" fontId="7" fillId="34" borderId="13" xfId="0" applyFont="1" applyFill="1" applyBorder="1" applyAlignment="1">
      <alignment horizontal="left" vertical="top" wrapText="1"/>
    </xf>
    <xf numFmtId="0" fontId="0" fillId="33" borderId="7" xfId="0" applyFont="1" applyFill="1" applyBorder="1" applyAlignment="1">
      <alignment horizontal="center" vertical="top" wrapText="1"/>
    </xf>
    <xf numFmtId="0" fontId="0" fillId="33" borderId="2" xfId="0" applyFont="1" applyFill="1" applyBorder="1" applyAlignment="1">
      <alignment horizontal="center" vertical="top" wrapText="1"/>
    </xf>
    <xf numFmtId="0" fontId="0" fillId="34" borderId="77" xfId="0" applyFont="1" applyFill="1" applyBorder="1" applyAlignment="1">
      <alignment horizontal="left" vertical="top" wrapText="1"/>
    </xf>
    <xf numFmtId="0" fontId="0" fillId="34" borderId="78" xfId="0" applyFont="1" applyFill="1" applyBorder="1" applyAlignment="1">
      <alignment horizontal="left" vertical="top" wrapText="1"/>
    </xf>
    <xf numFmtId="0" fontId="7" fillId="34" borderId="84" xfId="0" applyFont="1" applyFill="1" applyBorder="1" applyAlignment="1">
      <alignment horizontal="left" vertical="top" wrapText="1"/>
    </xf>
    <xf numFmtId="0" fontId="7" fillId="34" borderId="2" xfId="0" applyFont="1" applyFill="1" applyBorder="1" applyAlignment="1">
      <alignment horizontal="left" vertical="top" wrapText="1"/>
    </xf>
    <xf numFmtId="0" fontId="0" fillId="33" borderId="104" xfId="0" applyFill="1" applyBorder="1" applyAlignment="1">
      <alignment horizontal="center" vertical="top" wrapText="1"/>
    </xf>
    <xf numFmtId="0" fontId="0" fillId="33" borderId="105" xfId="0" applyFill="1" applyBorder="1" applyAlignment="1">
      <alignment horizontal="center" vertical="top" wrapText="1"/>
    </xf>
    <xf numFmtId="0" fontId="7" fillId="34" borderId="16" xfId="0" applyFont="1" applyFill="1" applyBorder="1" applyAlignment="1">
      <alignment horizontal="left" vertical="top" wrapText="1"/>
    </xf>
    <xf numFmtId="0" fontId="14" fillId="33" borderId="101" xfId="0" applyFont="1" applyFill="1" applyBorder="1" applyAlignment="1">
      <alignment horizontal="center" vertical="center" wrapText="1"/>
    </xf>
    <xf numFmtId="0" fontId="14" fillId="33" borderId="73" xfId="0" applyFont="1" applyFill="1" applyBorder="1" applyAlignment="1">
      <alignment horizontal="center" vertical="center" wrapText="1"/>
    </xf>
    <xf numFmtId="0" fontId="14" fillId="33" borderId="99" xfId="0" applyFont="1" applyFill="1" applyBorder="1" applyAlignment="1">
      <alignment horizontal="center" vertical="center" wrapText="1"/>
    </xf>
    <xf numFmtId="0" fontId="14" fillId="33" borderId="100" xfId="0" applyFont="1" applyFill="1" applyBorder="1" applyAlignment="1">
      <alignment horizontal="center" vertical="center" wrapText="1"/>
    </xf>
    <xf numFmtId="168" fontId="14" fillId="0" borderId="0" xfId="0" applyNumberFormat="1" applyFont="1" applyFill="1" applyAlignment="1">
      <alignment horizontal="right" wrapText="1"/>
    </xf>
    <xf numFmtId="168" fontId="14" fillId="34" borderId="0" xfId="0" applyNumberFormat="1" applyFont="1" applyFill="1" applyAlignment="1">
      <alignment horizontal="right" wrapText="1"/>
    </xf>
    <xf numFmtId="0" fontId="21" fillId="33" borderId="0" xfId="0" applyFont="1" applyFill="1" applyAlignment="1">
      <alignment horizontal="center" vertical="top"/>
    </xf>
    <xf numFmtId="0" fontId="6" fillId="33" borderId="0" xfId="0" applyFont="1" applyFill="1" applyAlignment="1">
      <alignment horizontal="left" vertical="top" wrapText="1"/>
    </xf>
    <xf numFmtId="0" fontId="6" fillId="33" borderId="88" xfId="0" applyFont="1" applyFill="1" applyBorder="1" applyAlignment="1">
      <alignment horizontal="left" vertical="top" wrapText="1"/>
    </xf>
    <xf numFmtId="0" fontId="6" fillId="33" borderId="72" xfId="0" applyFont="1" applyFill="1" applyBorder="1" applyAlignment="1">
      <alignment horizontal="left" vertical="top" wrapText="1"/>
    </xf>
    <xf numFmtId="0" fontId="6" fillId="33" borderId="73" xfId="0" applyFont="1" applyFill="1" applyBorder="1" applyAlignment="1">
      <alignment horizontal="left" vertical="top" wrapText="1"/>
    </xf>
    <xf numFmtId="0" fontId="7" fillId="33" borderId="5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58" xfId="0" applyFont="1" applyFill="1" applyBorder="1" applyAlignment="1">
      <alignment horizontal="left" vertical="top" wrapText="1"/>
    </xf>
    <xf numFmtId="0" fontId="0" fillId="33" borderId="23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0" fillId="33" borderId="58" xfId="0" applyFill="1" applyBorder="1" applyAlignment="1">
      <alignment horizontal="center" vertical="top" wrapText="1"/>
    </xf>
    <xf numFmtId="0" fontId="7" fillId="33" borderId="90" xfId="0" applyFont="1" applyFill="1" applyBorder="1" applyAlignment="1">
      <alignment horizontal="left" vertical="top" wrapText="1"/>
    </xf>
    <xf numFmtId="0" fontId="7" fillId="33" borderId="91" xfId="0" applyFont="1" applyFill="1" applyBorder="1" applyAlignment="1">
      <alignment horizontal="left" vertical="top" wrapText="1"/>
    </xf>
    <xf numFmtId="0" fontId="7" fillId="33" borderId="92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14" fillId="0" borderId="70" xfId="0" applyFont="1" applyBorder="1" applyAlignment="1">
      <alignment horizontal="left" vertical="center" wrapText="1"/>
    </xf>
    <xf numFmtId="0" fontId="14" fillId="0" borderId="52" xfId="0" applyFont="1" applyBorder="1" applyAlignment="1">
      <alignment horizontal="left" vertical="center" wrapText="1"/>
    </xf>
    <xf numFmtId="0" fontId="19" fillId="0" borderId="71" xfId="0" applyFont="1" applyBorder="1" applyAlignment="1">
      <alignment horizontal="left" vertical="center" wrapText="1"/>
    </xf>
    <xf numFmtId="0" fontId="19" fillId="0" borderId="39" xfId="0" applyFont="1" applyBorder="1" applyAlignment="1">
      <alignment horizontal="left" vertical="center" wrapText="1"/>
    </xf>
    <xf numFmtId="0" fontId="0" fillId="33" borderId="5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5" xfId="0" applyFont="1" applyFill="1" applyBorder="1" applyAlignment="1">
      <alignment horizontal="left" vertical="top" wrapText="1"/>
    </xf>
    <xf numFmtId="0" fontId="0" fillId="33" borderId="13" xfId="0" applyFont="1" applyFill="1" applyBorder="1" applyAlignment="1">
      <alignment horizontal="left" vertical="top" wrapText="1"/>
    </xf>
    <xf numFmtId="0" fontId="6" fillId="33" borderId="40" xfId="0" applyFont="1" applyFill="1" applyBorder="1" applyAlignment="1">
      <alignment horizontal="center" vertical="top" wrapText="1"/>
    </xf>
    <xf numFmtId="0" fontId="6" fillId="33" borderId="26" xfId="0" applyFont="1" applyFill="1" applyBorder="1" applyAlignment="1">
      <alignment horizontal="center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2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0" fontId="7" fillId="33" borderId="2" xfId="0" applyFont="1" applyFill="1" applyBorder="1" applyAlignment="1">
      <alignment horizontal="left" vertical="top" wrapText="1"/>
    </xf>
    <xf numFmtId="0" fontId="6" fillId="33" borderId="5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7" fillId="33" borderId="5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0" fillId="33" borderId="13" xfId="0" applyFill="1" applyBorder="1" applyAlignment="1">
      <alignment horizontal="center" vertical="top" wrapText="1"/>
    </xf>
    <xf numFmtId="0" fontId="27" fillId="0" borderId="98" xfId="0" applyFont="1" applyBorder="1" applyAlignment="1">
      <alignment horizontal="left" vertical="center" wrapText="1"/>
    </xf>
    <xf numFmtId="0" fontId="27" fillId="0" borderId="41" xfId="0" applyFont="1" applyBorder="1" applyAlignment="1">
      <alignment horizontal="left" vertical="center" wrapText="1"/>
    </xf>
    <xf numFmtId="0" fontId="26" fillId="0" borderId="98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left" vertical="center" wrapText="1"/>
    </xf>
    <xf numFmtId="0" fontId="0" fillId="33" borderId="5" xfId="0" applyFill="1" applyBorder="1" applyAlignment="1">
      <alignment horizontal="center" vertical="top" wrapText="1"/>
    </xf>
    <xf numFmtId="0" fontId="0" fillId="34" borderId="103" xfId="0" applyFont="1" applyFill="1" applyBorder="1" applyAlignment="1">
      <alignment horizontal="center" vertical="center" wrapText="1"/>
    </xf>
    <xf numFmtId="0" fontId="0" fillId="34" borderId="86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100" xfId="0" applyFont="1" applyFill="1" applyBorder="1" applyAlignment="1">
      <alignment horizontal="center" vertical="center" wrapText="1"/>
    </xf>
    <xf numFmtId="0" fontId="14" fillId="33" borderId="101" xfId="0" applyFont="1" applyFill="1" applyBorder="1" applyAlignment="1">
      <alignment horizontal="center" vertical="top" wrapText="1"/>
    </xf>
    <xf numFmtId="0" fontId="14" fillId="33" borderId="73" xfId="0" applyFont="1" applyFill="1" applyBorder="1" applyAlignment="1">
      <alignment horizontal="center" vertical="top" wrapText="1"/>
    </xf>
    <xf numFmtId="0" fontId="15" fillId="33" borderId="101" xfId="0" applyFont="1" applyFill="1" applyBorder="1" applyAlignment="1">
      <alignment horizontal="center" vertical="top" wrapText="1"/>
    </xf>
    <xf numFmtId="0" fontId="15" fillId="33" borderId="73" xfId="0" applyFont="1" applyFill="1" applyBorder="1" applyAlignment="1">
      <alignment horizontal="center" vertical="top" wrapText="1"/>
    </xf>
    <xf numFmtId="0" fontId="15" fillId="33" borderId="99" xfId="0" applyFont="1" applyFill="1" applyBorder="1" applyAlignment="1">
      <alignment horizontal="center" vertical="center" wrapText="1"/>
    </xf>
    <xf numFmtId="0" fontId="15" fillId="33" borderId="10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left" vertical="top" wrapText="1"/>
    </xf>
    <xf numFmtId="0" fontId="46" fillId="33" borderId="5" xfId="0" applyFont="1" applyFill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0" fillId="33" borderId="25" xfId="0" applyFont="1" applyFill="1" applyBorder="1" applyAlignment="1">
      <alignment horizontal="left" vertical="top" wrapText="1"/>
    </xf>
    <xf numFmtId="0" fontId="0" fillId="33" borderId="9" xfId="0" applyFont="1" applyFill="1" applyBorder="1" applyAlignment="1">
      <alignment horizontal="left" vertical="top" wrapText="1"/>
    </xf>
    <xf numFmtId="0" fontId="17" fillId="33" borderId="99" xfId="0" applyFont="1" applyFill="1" applyBorder="1" applyAlignment="1">
      <alignment horizontal="center" vertical="center" wrapText="1"/>
    </xf>
    <xf numFmtId="0" fontId="17" fillId="33" borderId="100" xfId="0" applyFont="1" applyFill="1" applyBorder="1" applyAlignment="1">
      <alignment horizontal="center" vertical="center" wrapText="1"/>
    </xf>
    <xf numFmtId="0" fontId="14" fillId="0" borderId="102" xfId="0" applyFont="1" applyBorder="1" applyAlignment="1">
      <alignment horizontal="left" vertical="center" wrapText="1"/>
    </xf>
    <xf numFmtId="0" fontId="14" fillId="0" borderId="97" xfId="0" applyFont="1" applyBorder="1" applyAlignment="1">
      <alignment horizontal="left" vertical="center" wrapText="1"/>
    </xf>
    <xf numFmtId="0" fontId="17" fillId="33" borderId="101" xfId="0" applyFont="1" applyFill="1" applyBorder="1" applyAlignment="1">
      <alignment horizontal="center" vertical="top" wrapText="1"/>
    </xf>
    <xf numFmtId="0" fontId="17" fillId="33" borderId="73" xfId="0" applyFont="1" applyFill="1" applyBorder="1" applyAlignment="1">
      <alignment horizontal="center" vertical="top" wrapText="1"/>
    </xf>
    <xf numFmtId="0" fontId="17" fillId="33" borderId="101" xfId="0" applyFont="1" applyFill="1" applyBorder="1" applyAlignment="1">
      <alignment horizontal="center" vertical="center" wrapText="1"/>
    </xf>
    <xf numFmtId="0" fontId="17" fillId="33" borderId="73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0" fillId="34" borderId="77" xfId="0" applyFont="1" applyFill="1" applyBorder="1" applyAlignment="1">
      <alignment horizontal="left" vertical="center" wrapText="1"/>
    </xf>
    <xf numFmtId="0" fontId="0" fillId="34" borderId="78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center" wrapText="1"/>
    </xf>
    <xf numFmtId="0" fontId="46" fillId="0" borderId="106" xfId="0" applyFont="1" applyBorder="1" applyAlignment="1">
      <alignment horizontal="center" vertical="center" wrapText="1"/>
    </xf>
    <xf numFmtId="0" fontId="46" fillId="0" borderId="107" xfId="0" applyFont="1" applyBorder="1" applyAlignment="1">
      <alignment horizontal="center" vertical="center" wrapText="1"/>
    </xf>
    <xf numFmtId="0" fontId="46" fillId="0" borderId="108" xfId="0" applyFont="1" applyBorder="1" applyAlignment="1">
      <alignment horizontal="center" vertical="center" wrapText="1"/>
    </xf>
    <xf numFmtId="0" fontId="46" fillId="0" borderId="109" xfId="0" applyFont="1" applyBorder="1" applyAlignment="1">
      <alignment horizontal="center" vertical="center" wrapText="1"/>
    </xf>
    <xf numFmtId="167" fontId="20" fillId="0" borderId="110" xfId="54" applyNumberFormat="1" applyFont="1" applyBorder="1" applyAlignment="1">
      <alignment horizontal="center" vertical="center" wrapText="1"/>
    </xf>
    <xf numFmtId="167" fontId="20" fillId="0" borderId="111" xfId="54" applyNumberFormat="1" applyFont="1" applyBorder="1" applyAlignment="1">
      <alignment horizontal="center" vertical="center" wrapText="1"/>
    </xf>
    <xf numFmtId="167" fontId="20" fillId="0" borderId="112" xfId="54" applyNumberFormat="1" applyFont="1" applyBorder="1" applyAlignment="1">
      <alignment horizontal="center" vertical="center" wrapText="1"/>
    </xf>
    <xf numFmtId="167" fontId="20" fillId="0" borderId="113" xfId="54" applyNumberFormat="1" applyFont="1" applyBorder="1" applyAlignment="1">
      <alignment horizontal="center" vertical="center" wrapText="1"/>
    </xf>
    <xf numFmtId="167" fontId="20" fillId="0" borderId="0" xfId="54" applyNumberFormat="1" applyFont="1" applyBorder="1" applyAlignment="1">
      <alignment horizontal="center" vertical="center" wrapText="1"/>
    </xf>
    <xf numFmtId="167" fontId="20" fillId="0" borderId="82" xfId="54" applyNumberFormat="1" applyFont="1" applyBorder="1" applyAlignment="1">
      <alignment horizontal="center" vertical="center" wrapText="1"/>
    </xf>
    <xf numFmtId="167" fontId="20" fillId="0" borderId="108" xfId="54" applyNumberFormat="1" applyFont="1" applyBorder="1" applyAlignment="1">
      <alignment horizontal="center" vertical="center" wrapText="1"/>
    </xf>
    <xf numFmtId="167" fontId="20" fillId="0" borderId="114" xfId="54" applyNumberFormat="1" applyFont="1" applyBorder="1" applyAlignment="1">
      <alignment horizontal="center" vertical="center" wrapText="1"/>
    </xf>
    <xf numFmtId="167" fontId="20" fillId="0" borderId="93" xfId="54" applyNumberFormat="1" applyFont="1" applyBorder="1" applyAlignment="1">
      <alignment horizontal="center" vertical="center" wrapText="1"/>
    </xf>
  </cellXfs>
  <cellStyles count="5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omma 2" xfId="53"/>
    <cellStyle name="Comma 3" xfId="52"/>
    <cellStyle name="Comma 4" xfId="56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11 2" xfId="54"/>
    <cellStyle name="Normal 13" xfId="55"/>
    <cellStyle name="Normal 2" xfId="50"/>
    <cellStyle name="Normal 2 3" xfId="38"/>
    <cellStyle name="Normal 3" xfId="51"/>
    <cellStyle name="Normal 7" xfId="39"/>
    <cellStyle name="Normal_Book2" xfId="40"/>
    <cellStyle name="Normal_Varabashxum-ynderk" xfId="41"/>
    <cellStyle name="Note" xfId="42" builtinId="10" customBuiltin="1"/>
    <cellStyle name="Output" xfId="43" builtinId="21" customBuiltin="1"/>
    <cellStyle name="Percent" xfId="44" builtinId="5" customBuiltin="1"/>
    <cellStyle name="SN_241" xfId="45"/>
    <cellStyle name="SN_b" xfId="46"/>
    <cellStyle name="Title" xfId="47" builtinId="15" customBuiltin="1"/>
    <cellStyle name="Total" xfId="48" builtinId="25" customBuiltin="1"/>
    <cellStyle name="Warning Text" xfId="4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zoomScaleNormal="100" zoomScaleSheetLayoutView="100" workbookViewId="0">
      <selection activeCell="M9" sqref="M9"/>
    </sheetView>
  </sheetViews>
  <sheetFormatPr defaultRowHeight="12.75" x14ac:dyDescent="0.25"/>
  <cols>
    <col min="1" max="2" width="7.7109375" customWidth="1"/>
    <col min="3" max="3" width="70.7109375" customWidth="1"/>
    <col min="4" max="4" width="22.85546875" customWidth="1"/>
    <col min="5" max="5" width="26.28515625" customWidth="1"/>
  </cols>
  <sheetData>
    <row r="1" spans="1:14" ht="14.25" customHeight="1" x14ac:dyDescent="0.25">
      <c r="A1" s="102"/>
      <c r="B1" s="102"/>
      <c r="C1" s="102"/>
      <c r="D1" s="445" t="s">
        <v>0</v>
      </c>
      <c r="E1" s="445"/>
      <c r="F1" s="1"/>
    </row>
    <row r="2" spans="1:14" s="2" customFormat="1" ht="16.5" customHeight="1" x14ac:dyDescent="0.25">
      <c r="A2" s="451" t="s">
        <v>109</v>
      </c>
      <c r="B2" s="451"/>
      <c r="C2" s="451"/>
      <c r="D2" s="451"/>
      <c r="E2" s="451"/>
      <c r="F2" s="4"/>
      <c r="G2" s="4"/>
      <c r="H2" s="4"/>
      <c r="I2" s="4"/>
    </row>
    <row r="3" spans="1:14" s="2" customFormat="1" ht="16.5" customHeight="1" x14ac:dyDescent="0.25">
      <c r="A3" s="103" t="s">
        <v>127</v>
      </c>
      <c r="B3" s="103"/>
      <c r="C3" s="103"/>
      <c r="D3" s="451"/>
      <c r="E3" s="451"/>
      <c r="F3" s="4"/>
      <c r="G3" s="4"/>
      <c r="H3" s="4"/>
      <c r="I3" s="4"/>
    </row>
    <row r="4" spans="1:14" s="2" customFormat="1" ht="16.5" customHeight="1" x14ac:dyDescent="0.25">
      <c r="A4" s="3"/>
      <c r="B4" s="3"/>
      <c r="C4" s="3"/>
      <c r="D4" s="4"/>
      <c r="E4" s="4"/>
      <c r="F4" s="4"/>
      <c r="G4" s="4"/>
      <c r="H4" s="4"/>
      <c r="I4" s="4"/>
    </row>
    <row r="5" spans="1:14" s="2" customFormat="1" ht="78" customHeight="1" x14ac:dyDescent="0.25">
      <c r="A5" s="450" t="s">
        <v>144</v>
      </c>
      <c r="B5" s="450"/>
      <c r="C5" s="450"/>
      <c r="D5" s="450"/>
      <c r="E5" s="450"/>
      <c r="F5" s="5"/>
      <c r="G5" s="5"/>
      <c r="H5" s="5"/>
      <c r="I5" s="5"/>
      <c r="J5" s="298"/>
      <c r="K5" s="298"/>
      <c r="L5" s="298"/>
      <c r="M5" s="298"/>
      <c r="N5" s="298"/>
    </row>
    <row r="6" spans="1:14" ht="13.5" thickBot="1" x14ac:dyDescent="0.3">
      <c r="E6" s="6" t="s">
        <v>2</v>
      </c>
      <c r="J6" s="297"/>
      <c r="K6" s="297"/>
      <c r="L6" s="297"/>
      <c r="M6" s="297"/>
      <c r="N6" s="297"/>
    </row>
    <row r="7" spans="1:14" ht="49.5" customHeight="1" x14ac:dyDescent="0.25">
      <c r="A7" s="446" t="s">
        <v>3</v>
      </c>
      <c r="B7" s="447"/>
      <c r="C7" s="447" t="s">
        <v>4</v>
      </c>
      <c r="D7" s="452" t="s">
        <v>5</v>
      </c>
      <c r="E7" s="453"/>
      <c r="J7" s="297"/>
      <c r="K7" s="590"/>
      <c r="L7" s="590"/>
      <c r="M7" s="297"/>
      <c r="N7" s="297"/>
    </row>
    <row r="8" spans="1:14" ht="26.25" customHeight="1" x14ac:dyDescent="0.25">
      <c r="A8" s="448"/>
      <c r="B8" s="449"/>
      <c r="C8" s="449"/>
      <c r="D8" s="355" t="s">
        <v>115</v>
      </c>
      <c r="E8" s="355" t="s">
        <v>19</v>
      </c>
      <c r="J8" s="297"/>
      <c r="K8" s="590"/>
      <c r="L8" s="590"/>
      <c r="M8" s="297"/>
      <c r="N8" s="297"/>
    </row>
    <row r="9" spans="1:14" s="7" customFormat="1" ht="27" customHeight="1" x14ac:dyDescent="0.25">
      <c r="A9" s="228"/>
      <c r="B9" s="104"/>
      <c r="C9" s="104" t="s">
        <v>6</v>
      </c>
      <c r="D9" s="105">
        <f t="shared" ref="D9:E9" si="0">D10+D67</f>
        <v>0</v>
      </c>
      <c r="E9" s="430">
        <f t="shared" si="0"/>
        <v>0</v>
      </c>
      <c r="J9" s="591"/>
      <c r="K9" s="591"/>
      <c r="L9" s="591"/>
      <c r="M9" s="591"/>
      <c r="N9" s="591"/>
    </row>
    <row r="10" spans="1:14" s="8" customFormat="1" ht="19.5" customHeight="1" x14ac:dyDescent="0.25">
      <c r="A10" s="229"/>
      <c r="B10" s="81"/>
      <c r="C10" s="212" t="s">
        <v>7</v>
      </c>
      <c r="D10" s="106">
        <f t="shared" ref="D10:E10" si="1">D30+D11</f>
        <v>0</v>
      </c>
      <c r="E10" s="431">
        <f t="shared" si="1"/>
        <v>0</v>
      </c>
    </row>
    <row r="11" spans="1:14" s="193" customFormat="1" ht="18" customHeight="1" x14ac:dyDescent="0.25">
      <c r="A11" s="230">
        <v>1004</v>
      </c>
      <c r="B11" s="81"/>
      <c r="C11" s="107" t="s">
        <v>155</v>
      </c>
      <c r="D11" s="286">
        <f>+D18+D24</f>
        <v>344656.8</v>
      </c>
      <c r="E11" s="287">
        <f>+E18+E24</f>
        <v>344656.8</v>
      </c>
      <c r="G11" s="278"/>
      <c r="H11" s="60"/>
      <c r="I11" s="60"/>
      <c r="J11" s="60"/>
      <c r="K11" s="60"/>
    </row>
    <row r="12" spans="1:14" s="193" customFormat="1" ht="18" customHeight="1" x14ac:dyDescent="0.25">
      <c r="A12" s="229"/>
      <c r="B12" s="81"/>
      <c r="C12" s="81" t="s">
        <v>152</v>
      </c>
      <c r="D12" s="81"/>
      <c r="E12" s="148"/>
      <c r="G12" s="278"/>
      <c r="H12" s="60"/>
      <c r="I12" s="60"/>
      <c r="J12" s="60"/>
      <c r="K12" s="60"/>
    </row>
    <row r="13" spans="1:14" s="193" customFormat="1" ht="18" customHeight="1" x14ac:dyDescent="0.25">
      <c r="A13" s="229"/>
      <c r="B13" s="81"/>
      <c r="C13" s="108" t="s">
        <v>156</v>
      </c>
      <c r="D13" s="81"/>
      <c r="E13" s="148"/>
      <c r="G13" s="278"/>
      <c r="H13" s="60"/>
      <c r="I13" s="60"/>
      <c r="J13" s="60"/>
      <c r="K13" s="60"/>
    </row>
    <row r="14" spans="1:14" s="193" customFormat="1" ht="18" customHeight="1" x14ac:dyDescent="0.25">
      <c r="A14" s="229"/>
      <c r="B14" s="81"/>
      <c r="C14" s="81" t="s">
        <v>157</v>
      </c>
      <c r="D14" s="81"/>
      <c r="E14" s="148"/>
      <c r="G14" s="278"/>
      <c r="H14" s="60"/>
      <c r="I14" s="60"/>
      <c r="J14" s="60"/>
      <c r="K14" s="60"/>
    </row>
    <row r="15" spans="1:14" s="193" customFormat="1" ht="18" customHeight="1" x14ac:dyDescent="0.25">
      <c r="A15" s="229"/>
      <c r="B15" s="81"/>
      <c r="C15" s="108" t="s">
        <v>158</v>
      </c>
      <c r="D15" s="81"/>
      <c r="E15" s="148"/>
      <c r="G15" s="278"/>
      <c r="H15" s="60"/>
      <c r="I15" s="60"/>
      <c r="J15" s="60"/>
      <c r="K15" s="60"/>
    </row>
    <row r="16" spans="1:14" s="193" customFormat="1" ht="30.75" customHeight="1" x14ac:dyDescent="0.25">
      <c r="A16" s="229"/>
      <c r="B16" s="81"/>
      <c r="C16" s="280" t="s">
        <v>159</v>
      </c>
      <c r="D16" s="81"/>
      <c r="E16" s="148"/>
      <c r="G16" s="278"/>
      <c r="H16" s="60"/>
      <c r="I16" s="60"/>
      <c r="J16" s="60"/>
      <c r="K16" s="60"/>
    </row>
    <row r="17" spans="1:9" s="8" customFormat="1" x14ac:dyDescent="0.25">
      <c r="A17" s="443" t="s">
        <v>160</v>
      </c>
      <c r="B17" s="444"/>
      <c r="C17" s="444"/>
      <c r="D17" s="81"/>
      <c r="E17" s="148"/>
    </row>
    <row r="18" spans="1:9" s="12" customFormat="1" ht="17.25" customHeight="1" x14ac:dyDescent="0.25">
      <c r="A18" s="190"/>
      <c r="B18" s="191">
        <f>+'4'!B20</f>
        <v>11009</v>
      </c>
      <c r="C18" s="213" t="s">
        <v>161</v>
      </c>
      <c r="D18" s="286">
        <f>+'4'!D20</f>
        <v>84616.8</v>
      </c>
      <c r="E18" s="287">
        <f>+'4'!G20</f>
        <v>84616.8</v>
      </c>
      <c r="F18" s="60"/>
      <c r="G18" s="60"/>
      <c r="H18" s="60"/>
      <c r="I18" s="60"/>
    </row>
    <row r="19" spans="1:9" s="13" customFormat="1" ht="33.75" customHeight="1" x14ac:dyDescent="0.3">
      <c r="A19" s="231"/>
      <c r="B19" s="169"/>
      <c r="C19" s="192" t="str">
        <f>+'4'!C20</f>
        <v>Գերմանիայի զարգացման վարկերի բանկի աջակցությամբ իրականացվող Ախուրյան գետի ջրային ռեսուրսների ինտեգրված կառավարման դրամաշնորհային ծրագիր</v>
      </c>
      <c r="D19" s="83"/>
      <c r="E19" s="170"/>
    </row>
    <row r="20" spans="1:9" s="14" customFormat="1" ht="16.5" customHeight="1" x14ac:dyDescent="0.3">
      <c r="A20" s="153"/>
      <c r="B20" s="73"/>
      <c r="C20" s="112" t="s">
        <v>162</v>
      </c>
      <c r="D20" s="84"/>
      <c r="E20" s="232"/>
    </row>
    <row r="21" spans="1:9" s="14" customFormat="1" ht="38.25" customHeight="1" x14ac:dyDescent="0.3">
      <c r="A21" s="153"/>
      <c r="B21" s="73"/>
      <c r="C21" s="122" t="str">
        <f>+'5-1'!B19</f>
        <v>Գերմանիայի զարգացման վարկերի բանկի աջակցությամբ իրականացվող Ախուրյան գետի ջրային ռեսուրսների ինտեգրված կառավարման դրամաշնորհային ծրագրի համակարգում և ղեկավարում</v>
      </c>
      <c r="D21" s="84"/>
      <c r="E21" s="232"/>
    </row>
    <row r="22" spans="1:9" s="14" customFormat="1" ht="16.5" customHeight="1" x14ac:dyDescent="0.3">
      <c r="A22" s="153"/>
      <c r="B22" s="73"/>
      <c r="C22" s="112" t="s">
        <v>163</v>
      </c>
      <c r="D22" s="84"/>
      <c r="E22" s="232"/>
    </row>
    <row r="23" spans="1:9" s="12" customFormat="1" ht="16.5" customHeight="1" x14ac:dyDescent="0.25">
      <c r="A23" s="233"/>
      <c r="B23" s="113"/>
      <c r="C23" s="67" t="s">
        <v>164</v>
      </c>
      <c r="D23" s="82"/>
      <c r="E23" s="234"/>
    </row>
    <row r="24" spans="1:9" s="12" customFormat="1" ht="17.25" customHeight="1" x14ac:dyDescent="0.25">
      <c r="A24" s="190"/>
      <c r="B24" s="227">
        <v>11012</v>
      </c>
      <c r="C24" s="213" t="s">
        <v>161</v>
      </c>
      <c r="D24" s="286">
        <f>+'4'!D26</f>
        <v>260040</v>
      </c>
      <c r="E24" s="287">
        <f>+'4'!G26</f>
        <v>260040</v>
      </c>
      <c r="F24" s="60"/>
      <c r="G24" s="60"/>
      <c r="H24" s="60"/>
      <c r="I24" s="60"/>
    </row>
    <row r="25" spans="1:9" s="13" customFormat="1" ht="30.75" customHeight="1" x14ac:dyDescent="0.3">
      <c r="A25" s="231"/>
      <c r="B25" s="169"/>
      <c r="C25" s="122" t="str">
        <f>+'4'!C26</f>
        <v>Ֆրանսիայի Հանրապետության կառավարության աջակցությամբ իրականացվող Վեդու ջրամբարի կառուցման դրամաշնորհային ծրագիր</v>
      </c>
      <c r="D25" s="83"/>
      <c r="E25" s="170"/>
    </row>
    <row r="26" spans="1:9" s="14" customFormat="1" ht="16.5" customHeight="1" x14ac:dyDescent="0.3">
      <c r="A26" s="153"/>
      <c r="B26" s="73"/>
      <c r="C26" s="108" t="s">
        <v>162</v>
      </c>
      <c r="D26" s="84"/>
      <c r="E26" s="232"/>
    </row>
    <row r="27" spans="1:9" s="14" customFormat="1" ht="35.25" customHeight="1" x14ac:dyDescent="0.3">
      <c r="A27" s="153"/>
      <c r="B27" s="73"/>
      <c r="C27" s="169" t="str">
        <f>+'5-1'!B30</f>
        <v>Ֆրանսիայի Հանրապետության կառավարության աջակցությամբ իրականացվող Վեդու ջրամբարի կառուցման դրամաշնորհային ծրագրի համակարգում և ղեկավարում</v>
      </c>
      <c r="D27" s="84"/>
      <c r="E27" s="232"/>
    </row>
    <row r="28" spans="1:9" s="14" customFormat="1" ht="16.5" customHeight="1" x14ac:dyDescent="0.3">
      <c r="A28" s="153"/>
      <c r="B28" s="73"/>
      <c r="C28" s="108" t="s">
        <v>163</v>
      </c>
      <c r="D28" s="84"/>
      <c r="E28" s="232"/>
    </row>
    <row r="29" spans="1:9" s="12" customFormat="1" ht="16.5" customHeight="1" x14ac:dyDescent="0.25">
      <c r="A29" s="233"/>
      <c r="B29" s="113"/>
      <c r="C29" s="110" t="s">
        <v>164</v>
      </c>
      <c r="D29" s="82"/>
      <c r="E29" s="234"/>
    </row>
    <row r="30" spans="1:9" s="8" customFormat="1" ht="22.5" customHeight="1" x14ac:dyDescent="0.25">
      <c r="A30" s="281">
        <v>1072</v>
      </c>
      <c r="B30" s="282"/>
      <c r="C30" s="283" t="s">
        <v>8</v>
      </c>
      <c r="D30" s="284">
        <f t="shared" ref="D30:E30" si="2">D37+D55+D61+D43+D49</f>
        <v>-344656.8</v>
      </c>
      <c r="E30" s="285">
        <f t="shared" si="2"/>
        <v>-344656.8</v>
      </c>
    </row>
    <row r="31" spans="1:9" s="8" customFormat="1" x14ac:dyDescent="0.25">
      <c r="A31" s="229"/>
      <c r="B31" s="81"/>
      <c r="C31" s="280" t="s">
        <v>65</v>
      </c>
      <c r="D31" s="81"/>
      <c r="E31" s="148"/>
    </row>
    <row r="32" spans="1:9" s="8" customFormat="1" x14ac:dyDescent="0.25">
      <c r="A32" s="229"/>
      <c r="B32" s="81"/>
      <c r="C32" s="107" t="s">
        <v>9</v>
      </c>
      <c r="D32" s="81"/>
      <c r="E32" s="148"/>
    </row>
    <row r="33" spans="1:9" s="8" customFormat="1" x14ac:dyDescent="0.25">
      <c r="A33" s="229"/>
      <c r="B33" s="81"/>
      <c r="C33" s="280" t="s">
        <v>66</v>
      </c>
      <c r="D33" s="81"/>
      <c r="E33" s="148"/>
    </row>
    <row r="34" spans="1:9" s="8" customFormat="1" x14ac:dyDescent="0.25">
      <c r="A34" s="229"/>
      <c r="B34" s="81"/>
      <c r="C34" s="107" t="s">
        <v>10</v>
      </c>
      <c r="D34" s="81"/>
      <c r="E34" s="148"/>
    </row>
    <row r="35" spans="1:9" s="8" customFormat="1" ht="25.5" customHeight="1" x14ac:dyDescent="0.25">
      <c r="A35" s="229"/>
      <c r="B35" s="81"/>
      <c r="C35" s="280" t="s">
        <v>67</v>
      </c>
      <c r="D35" s="81"/>
      <c r="E35" s="148"/>
    </row>
    <row r="36" spans="1:9" s="8" customFormat="1" x14ac:dyDescent="0.25">
      <c r="A36" s="443" t="s">
        <v>11</v>
      </c>
      <c r="B36" s="444"/>
      <c r="C36" s="444"/>
      <c r="D36" s="81"/>
      <c r="E36" s="148"/>
    </row>
    <row r="37" spans="1:9" s="12" customFormat="1" ht="17.25" customHeight="1" x14ac:dyDescent="0.25">
      <c r="A37" s="190"/>
      <c r="B37" s="191">
        <v>11002</v>
      </c>
      <c r="C37" s="213" t="s">
        <v>13</v>
      </c>
      <c r="D37" s="288">
        <v>112704</v>
      </c>
      <c r="E37" s="432">
        <v>112704</v>
      </c>
      <c r="F37" s="60"/>
      <c r="G37" s="60"/>
      <c r="H37" s="60"/>
      <c r="I37" s="60"/>
    </row>
    <row r="38" spans="1:9" s="13" customFormat="1" ht="39" customHeight="1" x14ac:dyDescent="0.3">
      <c r="A38" s="231"/>
      <c r="B38" s="169"/>
      <c r="C38" s="192" t="s">
        <v>87</v>
      </c>
      <c r="D38" s="83"/>
      <c r="E38" s="170"/>
    </row>
    <row r="39" spans="1:9" s="14" customFormat="1" ht="16.5" customHeight="1" x14ac:dyDescent="0.3">
      <c r="A39" s="153"/>
      <c r="B39" s="73"/>
      <c r="C39" s="112" t="s">
        <v>14</v>
      </c>
      <c r="D39" s="84"/>
      <c r="E39" s="232"/>
    </row>
    <row r="40" spans="1:9" s="14" customFormat="1" ht="30" customHeight="1" x14ac:dyDescent="0.3">
      <c r="A40" s="153"/>
      <c r="B40" s="73"/>
      <c r="C40" s="192" t="s">
        <v>88</v>
      </c>
      <c r="D40" s="84"/>
      <c r="E40" s="232"/>
    </row>
    <row r="41" spans="1:9" s="14" customFormat="1" ht="16.5" customHeight="1" x14ac:dyDescent="0.3">
      <c r="A41" s="153"/>
      <c r="B41" s="73"/>
      <c r="C41" s="112" t="s">
        <v>15</v>
      </c>
      <c r="D41" s="84"/>
      <c r="E41" s="232"/>
    </row>
    <row r="42" spans="1:9" s="12" customFormat="1" ht="16.5" customHeight="1" x14ac:dyDescent="0.25">
      <c r="A42" s="233"/>
      <c r="B42" s="113"/>
      <c r="C42" s="67" t="s">
        <v>12</v>
      </c>
      <c r="D42" s="82"/>
      <c r="E42" s="234"/>
    </row>
    <row r="43" spans="1:9" s="12" customFormat="1" ht="17.25" customHeight="1" x14ac:dyDescent="0.25">
      <c r="A43" s="190"/>
      <c r="B43" s="227">
        <v>31001</v>
      </c>
      <c r="C43" s="213" t="s">
        <v>161</v>
      </c>
      <c r="D43" s="288">
        <f>+'3'!D20</f>
        <v>0</v>
      </c>
      <c r="E43" s="289">
        <f>+'3'!G20</f>
        <v>-53996.3</v>
      </c>
      <c r="F43" s="60"/>
      <c r="G43" s="60"/>
      <c r="H43" s="60"/>
      <c r="I43" s="60"/>
    </row>
    <row r="44" spans="1:9" s="13" customFormat="1" ht="48" customHeight="1" x14ac:dyDescent="0.3">
      <c r="A44" s="231"/>
      <c r="B44" s="169"/>
      <c r="C44" s="122" t="s">
        <v>186</v>
      </c>
      <c r="D44" s="83"/>
      <c r="E44" s="170"/>
    </row>
    <row r="45" spans="1:9" s="14" customFormat="1" ht="16.5" customHeight="1" x14ac:dyDescent="0.3">
      <c r="A45" s="153"/>
      <c r="B45" s="73"/>
      <c r="C45" s="108" t="s">
        <v>162</v>
      </c>
      <c r="D45" s="84"/>
      <c r="E45" s="232"/>
    </row>
    <row r="46" spans="1:9" s="14" customFormat="1" ht="33.75" customHeight="1" x14ac:dyDescent="0.3">
      <c r="A46" s="153"/>
      <c r="B46" s="73"/>
      <c r="C46" s="169" t="s">
        <v>189</v>
      </c>
      <c r="D46" s="84"/>
      <c r="E46" s="232"/>
    </row>
    <row r="47" spans="1:9" s="14" customFormat="1" ht="16.5" customHeight="1" x14ac:dyDescent="0.3">
      <c r="A47" s="153"/>
      <c r="B47" s="73"/>
      <c r="C47" s="108" t="s">
        <v>163</v>
      </c>
      <c r="D47" s="84"/>
      <c r="E47" s="232"/>
    </row>
    <row r="48" spans="1:9" s="12" customFormat="1" ht="28.5" customHeight="1" x14ac:dyDescent="0.25">
      <c r="A48" s="233"/>
      <c r="B48" s="113"/>
      <c r="C48" s="110" t="s">
        <v>16</v>
      </c>
      <c r="D48" s="82"/>
      <c r="E48" s="234"/>
    </row>
    <row r="49" spans="1:9" s="12" customFormat="1" ht="17.25" customHeight="1" x14ac:dyDescent="0.25">
      <c r="A49" s="190"/>
      <c r="B49" s="227">
        <v>31002</v>
      </c>
      <c r="C49" s="213" t="s">
        <v>161</v>
      </c>
      <c r="D49" s="288">
        <f>+'3'!D26</f>
        <v>0</v>
      </c>
      <c r="E49" s="289">
        <f>+'3'!G26</f>
        <v>-45885.9</v>
      </c>
      <c r="F49" s="60"/>
      <c r="G49" s="60"/>
      <c r="H49" s="60"/>
      <c r="I49" s="60"/>
    </row>
    <row r="50" spans="1:9" s="13" customFormat="1" ht="48" customHeight="1" x14ac:dyDescent="0.3">
      <c r="A50" s="231"/>
      <c r="B50" s="169"/>
      <c r="C50" s="122" t="s">
        <v>187</v>
      </c>
      <c r="D50" s="83"/>
      <c r="E50" s="170"/>
    </row>
    <row r="51" spans="1:9" s="14" customFormat="1" ht="16.5" customHeight="1" x14ac:dyDescent="0.3">
      <c r="A51" s="153"/>
      <c r="B51" s="73"/>
      <c r="C51" s="108" t="s">
        <v>162</v>
      </c>
      <c r="D51" s="84"/>
      <c r="E51" s="232"/>
    </row>
    <row r="52" spans="1:9" s="14" customFormat="1" ht="32.25" customHeight="1" x14ac:dyDescent="0.3">
      <c r="A52" s="153"/>
      <c r="B52" s="73"/>
      <c r="C52" s="169" t="s">
        <v>189</v>
      </c>
      <c r="D52" s="84"/>
      <c r="E52" s="232"/>
    </row>
    <row r="53" spans="1:9" s="14" customFormat="1" ht="16.5" customHeight="1" x14ac:dyDescent="0.3">
      <c r="A53" s="153"/>
      <c r="B53" s="73"/>
      <c r="C53" s="108" t="s">
        <v>163</v>
      </c>
      <c r="D53" s="84"/>
      <c r="E53" s="232"/>
    </row>
    <row r="54" spans="1:9" s="12" customFormat="1" ht="28.5" customHeight="1" x14ac:dyDescent="0.25">
      <c r="A54" s="233"/>
      <c r="B54" s="113"/>
      <c r="C54" s="110" t="s">
        <v>16</v>
      </c>
      <c r="D54" s="82"/>
      <c r="E54" s="234"/>
    </row>
    <row r="55" spans="1:9" s="12" customFormat="1" ht="17.25" customHeight="1" x14ac:dyDescent="0.25">
      <c r="A55" s="190"/>
      <c r="B55" s="227">
        <v>31004</v>
      </c>
      <c r="C55" s="213" t="s">
        <v>13</v>
      </c>
      <c r="D55" s="288">
        <f>+'4'!D40</f>
        <v>-457360.8</v>
      </c>
      <c r="E55" s="289">
        <f>+'4'!G40</f>
        <v>0</v>
      </c>
      <c r="F55" s="60"/>
      <c r="G55" s="60"/>
      <c r="H55" s="60"/>
      <c r="I55" s="60"/>
    </row>
    <row r="56" spans="1:9" s="13" customFormat="1" ht="48" customHeight="1" x14ac:dyDescent="0.3">
      <c r="A56" s="231"/>
      <c r="B56" s="169"/>
      <c r="C56" s="122" t="s">
        <v>81</v>
      </c>
      <c r="D56" s="83"/>
      <c r="E56" s="170"/>
    </row>
    <row r="57" spans="1:9" s="14" customFormat="1" ht="16.5" customHeight="1" x14ac:dyDescent="0.3">
      <c r="A57" s="153"/>
      <c r="B57" s="73"/>
      <c r="C57" s="108" t="s">
        <v>14</v>
      </c>
      <c r="D57" s="84"/>
      <c r="E57" s="232"/>
    </row>
    <row r="58" spans="1:9" s="14" customFormat="1" ht="18" customHeight="1" x14ac:dyDescent="0.3">
      <c r="A58" s="153"/>
      <c r="B58" s="73"/>
      <c r="C58" s="110" t="s">
        <v>82</v>
      </c>
      <c r="D58" s="84"/>
      <c r="E58" s="232"/>
    </row>
    <row r="59" spans="1:9" s="14" customFormat="1" ht="16.5" customHeight="1" x14ac:dyDescent="0.3">
      <c r="A59" s="153"/>
      <c r="B59" s="73"/>
      <c r="C59" s="108" t="s">
        <v>15</v>
      </c>
      <c r="D59" s="84"/>
      <c r="E59" s="232"/>
    </row>
    <row r="60" spans="1:9" s="12" customFormat="1" ht="28.5" customHeight="1" x14ac:dyDescent="0.25">
      <c r="A60" s="233"/>
      <c r="B60" s="113"/>
      <c r="C60" s="110" t="s">
        <v>16</v>
      </c>
      <c r="D60" s="82"/>
      <c r="E60" s="234"/>
    </row>
    <row r="61" spans="1:9" s="12" customFormat="1" ht="17.25" customHeight="1" x14ac:dyDescent="0.25">
      <c r="A61" s="190"/>
      <c r="B61" s="227">
        <v>12001</v>
      </c>
      <c r="C61" s="213" t="s">
        <v>13</v>
      </c>
      <c r="D61" s="288">
        <f>+'4'!D46</f>
        <v>0</v>
      </c>
      <c r="E61" s="289">
        <f>+'4'!G46</f>
        <v>-357478.6</v>
      </c>
      <c r="F61" s="60"/>
      <c r="G61" s="60"/>
      <c r="H61" s="60"/>
      <c r="I61" s="60"/>
    </row>
    <row r="62" spans="1:9" s="13" customFormat="1" ht="48" customHeight="1" x14ac:dyDescent="0.3">
      <c r="A62" s="231"/>
      <c r="B62" s="169"/>
      <c r="C62" s="122" t="s">
        <v>129</v>
      </c>
      <c r="D62" s="83"/>
      <c r="E62" s="170"/>
    </row>
    <row r="63" spans="1:9" s="14" customFormat="1" ht="16.5" customHeight="1" x14ac:dyDescent="0.3">
      <c r="A63" s="153"/>
      <c r="B63" s="73"/>
      <c r="C63" s="108" t="s">
        <v>14</v>
      </c>
      <c r="D63" s="84"/>
      <c r="E63" s="232"/>
    </row>
    <row r="64" spans="1:9" s="14" customFormat="1" ht="45.75" customHeight="1" x14ac:dyDescent="0.3">
      <c r="A64" s="153"/>
      <c r="B64" s="73"/>
      <c r="C64" s="169" t="s">
        <v>139</v>
      </c>
      <c r="D64" s="84"/>
      <c r="E64" s="232"/>
    </row>
    <row r="65" spans="1:6" s="14" customFormat="1" ht="16.5" customHeight="1" x14ac:dyDescent="0.3">
      <c r="A65" s="153"/>
      <c r="B65" s="73"/>
      <c r="C65" s="108" t="s">
        <v>15</v>
      </c>
      <c r="D65" s="84"/>
      <c r="E65" s="232"/>
    </row>
    <row r="66" spans="1:6" s="12" customFormat="1" ht="16.5" customHeight="1" thickBot="1" x14ac:dyDescent="0.3">
      <c r="A66" s="235"/>
      <c r="B66" s="214"/>
      <c r="C66" s="215" t="s">
        <v>140</v>
      </c>
      <c r="D66" s="216"/>
      <c r="E66" s="236"/>
    </row>
    <row r="67" spans="1:6" s="77" customFormat="1" ht="14.25" customHeight="1" x14ac:dyDescent="0.25">
      <c r="A67" s="217"/>
      <c r="B67" s="218"/>
      <c r="C67" s="219" t="s">
        <v>98</v>
      </c>
      <c r="D67" s="220">
        <f>D68+D87</f>
        <v>0</v>
      </c>
      <c r="E67" s="221">
        <f>E68+E87</f>
        <v>0</v>
      </c>
      <c r="F67" s="76"/>
    </row>
    <row r="68" spans="1:6" s="79" customFormat="1" ht="13.5" customHeight="1" x14ac:dyDescent="0.25">
      <c r="A68" s="222" t="s">
        <v>99</v>
      </c>
      <c r="B68" s="80"/>
      <c r="C68" s="117" t="s">
        <v>8</v>
      </c>
      <c r="D68" s="118">
        <f>D75+D81</f>
        <v>0</v>
      </c>
      <c r="E68" s="223">
        <f>E75+E81</f>
        <v>0</v>
      </c>
    </row>
    <row r="69" spans="1:6" s="79" customFormat="1" ht="13.5" customHeight="1" x14ac:dyDescent="0.25">
      <c r="A69" s="142"/>
      <c r="B69" s="80"/>
      <c r="C69" s="119" t="s">
        <v>100</v>
      </c>
      <c r="D69" s="120"/>
      <c r="E69" s="224"/>
    </row>
    <row r="70" spans="1:6" s="79" customFormat="1" ht="13.5" customHeight="1" x14ac:dyDescent="0.25">
      <c r="A70" s="142"/>
      <c r="B70" s="80"/>
      <c r="C70" s="117" t="s">
        <v>9</v>
      </c>
      <c r="D70" s="121"/>
      <c r="E70" s="224"/>
    </row>
    <row r="71" spans="1:6" s="79" customFormat="1" ht="25.5" customHeight="1" x14ac:dyDescent="0.25">
      <c r="A71" s="142"/>
      <c r="B71" s="80"/>
      <c r="C71" s="119" t="s">
        <v>101</v>
      </c>
      <c r="D71" s="120"/>
      <c r="E71" s="224"/>
    </row>
    <row r="72" spans="1:6" s="79" customFormat="1" ht="13.5" customHeight="1" x14ac:dyDescent="0.25">
      <c r="A72" s="142"/>
      <c r="B72" s="80"/>
      <c r="C72" s="117" t="s">
        <v>10</v>
      </c>
      <c r="D72" s="121"/>
      <c r="E72" s="224"/>
    </row>
    <row r="73" spans="1:6" s="79" customFormat="1" ht="27" customHeight="1" x14ac:dyDescent="0.25">
      <c r="A73" s="142"/>
      <c r="B73" s="80"/>
      <c r="C73" s="119" t="s">
        <v>102</v>
      </c>
      <c r="D73" s="120"/>
      <c r="E73" s="224"/>
    </row>
    <row r="74" spans="1:6" s="79" customFormat="1" ht="12.75" customHeight="1" x14ac:dyDescent="0.25">
      <c r="A74" s="440" t="s">
        <v>11</v>
      </c>
      <c r="B74" s="441"/>
      <c r="C74" s="441"/>
      <c r="D74" s="441"/>
      <c r="E74" s="442"/>
    </row>
    <row r="75" spans="1:6" s="79" customFormat="1" ht="13.5" customHeight="1" x14ac:dyDescent="0.25">
      <c r="A75" s="142"/>
      <c r="B75" s="120" t="s">
        <v>103</v>
      </c>
      <c r="C75" s="117" t="s">
        <v>104</v>
      </c>
      <c r="D75" s="111">
        <f>-D81</f>
        <v>-372744</v>
      </c>
      <c r="E75" s="156">
        <f>D75</f>
        <v>-372744</v>
      </c>
    </row>
    <row r="76" spans="1:6" s="79" customFormat="1" ht="13.5" customHeight="1" x14ac:dyDescent="0.25">
      <c r="A76" s="142"/>
      <c r="B76" s="80"/>
      <c r="C76" s="119" t="s">
        <v>100</v>
      </c>
      <c r="D76" s="120"/>
      <c r="E76" s="224"/>
    </row>
    <row r="77" spans="1:6" s="79" customFormat="1" ht="13.5" customHeight="1" x14ac:dyDescent="0.25">
      <c r="A77" s="142"/>
      <c r="B77" s="80"/>
      <c r="C77" s="117" t="s">
        <v>105</v>
      </c>
      <c r="D77" s="121"/>
      <c r="E77" s="224"/>
    </row>
    <row r="78" spans="1:6" s="79" customFormat="1" ht="48.75" customHeight="1" x14ac:dyDescent="0.25">
      <c r="A78" s="142"/>
      <c r="B78" s="80"/>
      <c r="C78" s="290" t="s">
        <v>106</v>
      </c>
      <c r="D78" s="120"/>
      <c r="E78" s="224"/>
    </row>
    <row r="79" spans="1:6" s="79" customFormat="1" ht="13.5" customHeight="1" x14ac:dyDescent="0.25">
      <c r="A79" s="142"/>
      <c r="B79" s="80"/>
      <c r="C79" s="117" t="s">
        <v>107</v>
      </c>
      <c r="D79" s="121"/>
      <c r="E79" s="224"/>
    </row>
    <row r="80" spans="1:6" s="79" customFormat="1" ht="13.5" customHeight="1" x14ac:dyDescent="0.25">
      <c r="A80" s="142"/>
      <c r="B80" s="80"/>
      <c r="C80" s="119" t="s">
        <v>12</v>
      </c>
      <c r="D80" s="120"/>
      <c r="E80" s="224"/>
    </row>
    <row r="81" spans="1:5" s="79" customFormat="1" ht="13.5" customHeight="1" x14ac:dyDescent="0.25">
      <c r="A81" s="142"/>
      <c r="B81" s="120" t="s">
        <v>103</v>
      </c>
      <c r="C81" s="117" t="s">
        <v>104</v>
      </c>
      <c r="D81" s="111">
        <v>372744</v>
      </c>
      <c r="E81" s="156">
        <f>D81</f>
        <v>372744</v>
      </c>
    </row>
    <row r="82" spans="1:5" s="79" customFormat="1" ht="13.5" customHeight="1" x14ac:dyDescent="0.25">
      <c r="A82" s="142"/>
      <c r="B82" s="80"/>
      <c r="C82" s="119" t="s">
        <v>100</v>
      </c>
      <c r="D82" s="120"/>
      <c r="E82" s="224"/>
    </row>
    <row r="83" spans="1:5" s="79" customFormat="1" ht="13.5" customHeight="1" x14ac:dyDescent="0.25">
      <c r="A83" s="142"/>
      <c r="B83" s="80"/>
      <c r="C83" s="117" t="s">
        <v>105</v>
      </c>
      <c r="D83" s="121"/>
      <c r="E83" s="224"/>
    </row>
    <row r="84" spans="1:5" s="79" customFormat="1" ht="45.75" customHeight="1" x14ac:dyDescent="0.25">
      <c r="A84" s="142"/>
      <c r="B84" s="80"/>
      <c r="C84" s="290" t="s">
        <v>106</v>
      </c>
      <c r="D84" s="120"/>
      <c r="E84" s="224"/>
    </row>
    <row r="85" spans="1:5" s="79" customFormat="1" ht="13.5" customHeight="1" x14ac:dyDescent="0.25">
      <c r="A85" s="142"/>
      <c r="B85" s="80"/>
      <c r="C85" s="117" t="s">
        <v>107</v>
      </c>
      <c r="D85" s="121"/>
      <c r="E85" s="224"/>
    </row>
    <row r="86" spans="1:5" s="79" customFormat="1" ht="13.5" customHeight="1" thickBot="1" x14ac:dyDescent="0.3">
      <c r="A86" s="160"/>
      <c r="B86" s="161"/>
      <c r="C86" s="225" t="s">
        <v>12</v>
      </c>
      <c r="D86" s="162"/>
      <c r="E86" s="226"/>
    </row>
  </sheetData>
  <mergeCells count="12">
    <mergeCell ref="K7:K8"/>
    <mergeCell ref="L7:L8"/>
    <mergeCell ref="A74:E74"/>
    <mergeCell ref="A36:C36"/>
    <mergeCell ref="D1:E1"/>
    <mergeCell ref="A7:B8"/>
    <mergeCell ref="C7:C8"/>
    <mergeCell ref="A5:E5"/>
    <mergeCell ref="A2:E2"/>
    <mergeCell ref="D3:E3"/>
    <mergeCell ref="A17:C17"/>
    <mergeCell ref="D7:E7"/>
  </mergeCells>
  <pageMargins left="0.16" right="0.24" top="0.74803149606299213" bottom="0.74803149606299213" header="0.31496062992125984" footer="0.31496062992125984"/>
  <pageSetup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13"/>
  <sheetViews>
    <sheetView topLeftCell="A67" zoomScaleNormal="100" zoomScaleSheetLayoutView="80" workbookViewId="0">
      <selection activeCell="N8" sqref="N8"/>
    </sheetView>
  </sheetViews>
  <sheetFormatPr defaultRowHeight="12.75" x14ac:dyDescent="0.25"/>
  <cols>
    <col min="1" max="5" width="7.5703125" customWidth="1"/>
    <col min="6" max="6" width="76.140625" style="1" customWidth="1"/>
    <col min="7" max="7" width="19.7109375" customWidth="1"/>
    <col min="8" max="8" width="22.42578125" customWidth="1"/>
    <col min="9" max="56" width="9.140625" style="297"/>
  </cols>
  <sheetData>
    <row r="1" spans="1:56" ht="14.25" customHeight="1" x14ac:dyDescent="0.25">
      <c r="A1" s="165"/>
      <c r="B1" s="165"/>
      <c r="C1" s="165"/>
      <c r="D1" s="165"/>
      <c r="E1" s="165"/>
      <c r="F1" s="166"/>
      <c r="G1" s="454"/>
      <c r="H1" s="454"/>
    </row>
    <row r="2" spans="1:56" s="2" customFormat="1" ht="16.5" customHeight="1" x14ac:dyDescent="0.25">
      <c r="A2" s="455" t="s">
        <v>109</v>
      </c>
      <c r="B2" s="455"/>
      <c r="C2" s="455"/>
      <c r="D2" s="455"/>
      <c r="E2" s="455"/>
      <c r="F2" s="455"/>
      <c r="G2" s="455"/>
      <c r="H2" s="455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</row>
    <row r="3" spans="1:56" s="2" customFormat="1" ht="16.5" customHeight="1" x14ac:dyDescent="0.25">
      <c r="A3" s="455" t="s">
        <v>1</v>
      </c>
      <c r="B3" s="455"/>
      <c r="C3" s="455"/>
      <c r="D3" s="455"/>
      <c r="E3" s="455"/>
      <c r="F3" s="455"/>
      <c r="G3" s="455"/>
      <c r="H3" s="455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</row>
    <row r="4" spans="1:56" s="2" customFormat="1" ht="48" customHeight="1" x14ac:dyDescent="0.25">
      <c r="A4" s="450" t="s">
        <v>145</v>
      </c>
      <c r="B4" s="450"/>
      <c r="C4" s="450"/>
      <c r="D4" s="450"/>
      <c r="E4" s="450"/>
      <c r="F4" s="450"/>
      <c r="G4" s="450"/>
      <c r="H4" s="450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  <c r="BB4" s="298"/>
      <c r="BC4" s="298"/>
      <c r="BD4" s="298"/>
    </row>
    <row r="6" spans="1:56" ht="14.25" customHeight="1" thickBot="1" x14ac:dyDescent="0.3">
      <c r="G6" s="456"/>
      <c r="H6" s="456"/>
    </row>
    <row r="7" spans="1:56" ht="32.25" customHeight="1" x14ac:dyDescent="0.25">
      <c r="A7" s="446" t="s">
        <v>17</v>
      </c>
      <c r="B7" s="447"/>
      <c r="C7" s="447"/>
      <c r="D7" s="447" t="s">
        <v>3</v>
      </c>
      <c r="E7" s="447"/>
      <c r="F7" s="447" t="s">
        <v>18</v>
      </c>
      <c r="G7" s="592" t="s">
        <v>5</v>
      </c>
      <c r="H7" s="593"/>
    </row>
    <row r="8" spans="1:56" ht="41.25" customHeight="1" x14ac:dyDescent="0.25">
      <c r="A8" s="448"/>
      <c r="B8" s="449"/>
      <c r="C8" s="449"/>
      <c r="D8" s="449"/>
      <c r="E8" s="449"/>
      <c r="F8" s="449"/>
      <c r="G8" s="594"/>
      <c r="H8" s="595"/>
    </row>
    <row r="9" spans="1:56" ht="27" customHeight="1" x14ac:dyDescent="0.25">
      <c r="A9" s="257" t="s">
        <v>20</v>
      </c>
      <c r="B9" s="258" t="s">
        <v>21</v>
      </c>
      <c r="C9" s="258" t="s">
        <v>22</v>
      </c>
      <c r="D9" s="258" t="s">
        <v>23</v>
      </c>
      <c r="E9" s="258" t="s">
        <v>24</v>
      </c>
      <c r="F9" s="449"/>
      <c r="G9" s="259" t="s">
        <v>115</v>
      </c>
      <c r="H9" s="141" t="s">
        <v>19</v>
      </c>
    </row>
    <row r="10" spans="1:56" x14ac:dyDescent="0.25">
      <c r="A10" s="142"/>
      <c r="B10" s="80"/>
      <c r="C10" s="80"/>
      <c r="D10" s="80"/>
      <c r="E10" s="80"/>
      <c r="F10" s="128" t="s">
        <v>25</v>
      </c>
      <c r="G10" s="129">
        <f t="shared" ref="G10:H10" si="0">G36+G20</f>
        <v>0</v>
      </c>
      <c r="H10" s="143">
        <f t="shared" si="0"/>
        <v>0</v>
      </c>
    </row>
    <row r="11" spans="1:56" x14ac:dyDescent="0.25">
      <c r="A11" s="142"/>
      <c r="B11" s="80"/>
      <c r="C11" s="80"/>
      <c r="D11" s="80"/>
      <c r="E11" s="80"/>
      <c r="F11" s="120" t="s">
        <v>26</v>
      </c>
      <c r="G11" s="80"/>
      <c r="H11" s="144"/>
    </row>
    <row r="12" spans="1:56" s="193" customFormat="1" ht="15.75" customHeight="1" x14ac:dyDescent="0.25">
      <c r="A12" s="291"/>
      <c r="B12" s="292"/>
      <c r="C12" s="279"/>
      <c r="D12" s="279"/>
      <c r="E12" s="279"/>
      <c r="F12" s="324" t="s">
        <v>190</v>
      </c>
      <c r="G12" s="293">
        <f>+G20+G36</f>
        <v>0</v>
      </c>
      <c r="H12" s="294">
        <f>+H20+H36</f>
        <v>0</v>
      </c>
      <c r="I12" s="252"/>
      <c r="J12" s="252"/>
      <c r="K12" s="299"/>
      <c r="L12" s="299"/>
      <c r="M12" s="299"/>
      <c r="N12" s="299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</row>
    <row r="13" spans="1:56" x14ac:dyDescent="0.25">
      <c r="A13" s="147"/>
      <c r="B13" s="131"/>
      <c r="C13" s="131"/>
      <c r="D13" s="131"/>
      <c r="E13" s="131"/>
      <c r="F13" s="67" t="s">
        <v>167</v>
      </c>
      <c r="G13" s="80"/>
      <c r="H13" s="144"/>
    </row>
    <row r="14" spans="1:56" x14ac:dyDescent="0.25">
      <c r="A14" s="145" t="s">
        <v>165</v>
      </c>
      <c r="B14" s="80"/>
      <c r="C14" s="80"/>
      <c r="D14" s="80"/>
      <c r="E14" s="80"/>
      <c r="F14" s="128" t="s">
        <v>166</v>
      </c>
      <c r="G14" s="130">
        <f>+G16</f>
        <v>0</v>
      </c>
      <c r="H14" s="146">
        <f>+H16</f>
        <v>0</v>
      </c>
    </row>
    <row r="15" spans="1:56" x14ac:dyDescent="0.25">
      <c r="A15" s="147"/>
      <c r="B15" s="131"/>
      <c r="C15" s="131"/>
      <c r="D15" s="131"/>
      <c r="E15" s="131"/>
      <c r="F15" s="67" t="s">
        <v>167</v>
      </c>
      <c r="G15" s="80"/>
      <c r="H15" s="144"/>
    </row>
    <row r="16" spans="1:56" ht="14.25" customHeight="1" x14ac:dyDescent="0.25">
      <c r="A16" s="142"/>
      <c r="B16" s="128" t="s">
        <v>168</v>
      </c>
      <c r="C16" s="80"/>
      <c r="D16" s="80"/>
      <c r="E16" s="80"/>
      <c r="F16" s="128" t="s">
        <v>169</v>
      </c>
      <c r="G16" s="129">
        <f>+G18</f>
        <v>0</v>
      </c>
      <c r="H16" s="143">
        <f>+H18</f>
        <v>0</v>
      </c>
    </row>
    <row r="17" spans="1:56" x14ac:dyDescent="0.25">
      <c r="A17" s="147"/>
      <c r="B17" s="131"/>
      <c r="C17" s="131"/>
      <c r="D17" s="131"/>
      <c r="E17" s="131"/>
      <c r="F17" s="67" t="s">
        <v>167</v>
      </c>
      <c r="G17" s="80"/>
      <c r="H17" s="144"/>
    </row>
    <row r="18" spans="1:56" ht="15.75" customHeight="1" x14ac:dyDescent="0.25">
      <c r="A18" s="145"/>
      <c r="B18" s="80"/>
      <c r="C18" s="80" t="s">
        <v>165</v>
      </c>
      <c r="D18" s="80"/>
      <c r="E18" s="80"/>
      <c r="F18" s="128" t="s">
        <v>170</v>
      </c>
      <c r="G18" s="130">
        <f>+G12</f>
        <v>0</v>
      </c>
      <c r="H18" s="146">
        <f>+H12</f>
        <v>0</v>
      </c>
    </row>
    <row r="19" spans="1:56" x14ac:dyDescent="0.25">
      <c r="A19" s="147"/>
      <c r="B19" s="131"/>
      <c r="C19" s="131"/>
      <c r="D19" s="131"/>
      <c r="E19" s="131"/>
      <c r="F19" s="67" t="s">
        <v>171</v>
      </c>
      <c r="G19" s="80"/>
      <c r="H19" s="144"/>
    </row>
    <row r="20" spans="1:56" x14ac:dyDescent="0.25">
      <c r="A20" s="142"/>
      <c r="B20" s="128"/>
      <c r="C20" s="80"/>
      <c r="D20" s="80" t="s">
        <v>173</v>
      </c>
      <c r="E20" s="80"/>
      <c r="F20" s="128" t="s">
        <v>152</v>
      </c>
      <c r="G20" s="130">
        <f>+G22+G29</f>
        <v>344656.8</v>
      </c>
      <c r="H20" s="146">
        <f>+H22+H29</f>
        <v>344656.8</v>
      </c>
    </row>
    <row r="21" spans="1:56" x14ac:dyDescent="0.25">
      <c r="A21" s="147"/>
      <c r="B21" s="131"/>
      <c r="C21" s="131"/>
      <c r="D21" s="131"/>
      <c r="E21" s="131"/>
      <c r="F21" s="67" t="s">
        <v>167</v>
      </c>
      <c r="G21" s="80"/>
      <c r="H21" s="144"/>
    </row>
    <row r="22" spans="1:56" ht="34.5" customHeight="1" x14ac:dyDescent="0.25">
      <c r="A22" s="142"/>
      <c r="B22" s="128"/>
      <c r="C22" s="80"/>
      <c r="D22" s="80"/>
      <c r="E22" s="323">
        <f>+'4'!B20</f>
        <v>11009</v>
      </c>
      <c r="F22" s="295" t="str">
        <f>+'4'!C20</f>
        <v>Գերմանիայի զարգացման վարկերի բանկի աջակցությամբ իրականացվող Ախուրյան գետի ջրային ռեսուրսների ինտեգրված կառավարման դրամաշնորհային ծրագիր</v>
      </c>
      <c r="G22" s="129">
        <f>+G23</f>
        <v>84616.8</v>
      </c>
      <c r="H22" s="143">
        <f>+H23</f>
        <v>84616.8</v>
      </c>
    </row>
    <row r="23" spans="1:56" s="66" customFormat="1" ht="15" customHeight="1" x14ac:dyDescent="0.25">
      <c r="A23" s="71"/>
      <c r="B23" s="64"/>
      <c r="C23" s="64"/>
      <c r="D23" s="63"/>
      <c r="E23" s="65"/>
      <c r="F23" s="67" t="s">
        <v>174</v>
      </c>
      <c r="G23" s="134">
        <f>+G28</f>
        <v>84616.8</v>
      </c>
      <c r="H23" s="150">
        <f>+H28</f>
        <v>84616.8</v>
      </c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</row>
    <row r="24" spans="1:56" s="67" customFormat="1" ht="15.75" customHeight="1" x14ac:dyDescent="0.25">
      <c r="A24" s="303"/>
      <c r="F24" s="67" t="s">
        <v>175</v>
      </c>
      <c r="G24" s="130"/>
      <c r="H24" s="146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</row>
    <row r="25" spans="1:56" s="66" customFormat="1" ht="12.75" customHeight="1" x14ac:dyDescent="0.25">
      <c r="A25" s="71"/>
      <c r="B25" s="64"/>
      <c r="C25" s="64"/>
      <c r="D25" s="63"/>
      <c r="E25" s="65"/>
      <c r="F25" s="67" t="s">
        <v>25</v>
      </c>
      <c r="G25" s="85"/>
      <c r="H25" s="152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  <c r="BB25" s="300"/>
      <c r="BC25" s="300"/>
      <c r="BD25" s="300"/>
    </row>
    <row r="26" spans="1:56" s="66" customFormat="1" ht="15" customHeight="1" x14ac:dyDescent="0.25">
      <c r="A26" s="71"/>
      <c r="B26" s="64"/>
      <c r="C26" s="64"/>
      <c r="D26" s="63"/>
      <c r="E26" s="65"/>
      <c r="F26" s="67" t="s">
        <v>77</v>
      </c>
      <c r="G26" s="85"/>
      <c r="H26" s="152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  <c r="BB26" s="300"/>
      <c r="BC26" s="300"/>
      <c r="BD26" s="300"/>
    </row>
    <row r="27" spans="1:56" s="66" customFormat="1" ht="15" customHeight="1" x14ac:dyDescent="0.25">
      <c r="A27" s="71"/>
      <c r="B27" s="64"/>
      <c r="C27" s="64"/>
      <c r="D27" s="63"/>
      <c r="E27" s="65"/>
      <c r="F27" s="67" t="s">
        <v>89</v>
      </c>
      <c r="G27" s="85"/>
      <c r="H27" s="152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  <c r="BD27" s="300"/>
    </row>
    <row r="28" spans="1:56" s="67" customFormat="1" ht="15.75" customHeight="1" x14ac:dyDescent="0.25">
      <c r="A28" s="303"/>
      <c r="F28" s="67" t="s">
        <v>90</v>
      </c>
      <c r="G28" s="134">
        <f>+'4'!D20</f>
        <v>84616.8</v>
      </c>
      <c r="H28" s="150">
        <f>+'4'!G20</f>
        <v>84616.8</v>
      </c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</row>
    <row r="29" spans="1:56" ht="34.5" customHeight="1" x14ac:dyDescent="0.25">
      <c r="A29" s="328"/>
      <c r="B29" s="329"/>
      <c r="C29" s="330"/>
      <c r="D29" s="330"/>
      <c r="E29" s="331">
        <v>11012</v>
      </c>
      <c r="F29" s="332" t="str">
        <f>+'4'!C26</f>
        <v>Ֆրանսիայի Հանրապետության կառավարության աջակցությամբ իրականացվող Վեդու ջրամբարի կառուցման դրամաշնորհային ծրագիր</v>
      </c>
      <c r="G29" s="333">
        <f>+G30</f>
        <v>260040</v>
      </c>
      <c r="H29" s="334">
        <f>+H30</f>
        <v>260040</v>
      </c>
    </row>
    <row r="30" spans="1:56" ht="16.5" customHeight="1" x14ac:dyDescent="0.25">
      <c r="A30" s="142"/>
      <c r="B30" s="128"/>
      <c r="C30" s="80"/>
      <c r="D30" s="80"/>
      <c r="E30" s="296"/>
      <c r="F30" s="67" t="s">
        <v>174</v>
      </c>
      <c r="G30" s="129">
        <f>+G35</f>
        <v>260040</v>
      </c>
      <c r="H30" s="143">
        <f>+H35</f>
        <v>260040</v>
      </c>
    </row>
    <row r="31" spans="1:56" s="66" customFormat="1" ht="15" customHeight="1" x14ac:dyDescent="0.25">
      <c r="A31" s="71"/>
      <c r="B31" s="64"/>
      <c r="C31" s="64"/>
      <c r="D31" s="63"/>
      <c r="E31" s="65"/>
      <c r="F31" s="67" t="s">
        <v>175</v>
      </c>
      <c r="G31" s="134"/>
      <c r="H31" s="15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</row>
    <row r="32" spans="1:56" s="66" customFormat="1" ht="12.75" customHeight="1" x14ac:dyDescent="0.25">
      <c r="A32" s="71"/>
      <c r="B32" s="64"/>
      <c r="C32" s="64"/>
      <c r="D32" s="63"/>
      <c r="E32" s="65"/>
      <c r="F32" s="67" t="s">
        <v>25</v>
      </c>
      <c r="G32" s="85"/>
      <c r="H32" s="152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0"/>
    </row>
    <row r="33" spans="1:56" s="66" customFormat="1" ht="15" customHeight="1" x14ac:dyDescent="0.25">
      <c r="A33" s="71"/>
      <c r="B33" s="64"/>
      <c r="C33" s="64"/>
      <c r="D33" s="63"/>
      <c r="E33" s="65"/>
      <c r="F33" s="67" t="s">
        <v>77</v>
      </c>
      <c r="G33" s="85"/>
      <c r="H33" s="152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0"/>
    </row>
    <row r="34" spans="1:56" s="66" customFormat="1" ht="15" customHeight="1" x14ac:dyDescent="0.25">
      <c r="A34" s="71"/>
      <c r="B34" s="64"/>
      <c r="C34" s="64"/>
      <c r="D34" s="63"/>
      <c r="E34" s="65"/>
      <c r="F34" s="67" t="s">
        <v>89</v>
      </c>
      <c r="G34" s="85"/>
      <c r="H34" s="152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</row>
    <row r="35" spans="1:56" s="67" customFormat="1" ht="15.75" customHeight="1" x14ac:dyDescent="0.25">
      <c r="A35" s="303"/>
      <c r="F35" s="67" t="s">
        <v>90</v>
      </c>
      <c r="G35" s="130">
        <f>+'4'!D26</f>
        <v>260040</v>
      </c>
      <c r="H35" s="146">
        <f>+'4'!G26</f>
        <v>260040</v>
      </c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</row>
    <row r="36" spans="1:56" ht="21" customHeight="1" x14ac:dyDescent="0.25">
      <c r="A36" s="304" t="s">
        <v>68</v>
      </c>
      <c r="B36" s="305"/>
      <c r="C36" s="305"/>
      <c r="D36" s="305"/>
      <c r="E36" s="305"/>
      <c r="F36" s="295" t="s">
        <v>69</v>
      </c>
      <c r="G36" s="130">
        <f t="shared" ref="G36:H36" si="1">G38</f>
        <v>-344656.8</v>
      </c>
      <c r="H36" s="146">
        <f t="shared" si="1"/>
        <v>-344656.8</v>
      </c>
    </row>
    <row r="37" spans="1:56" ht="13.5" customHeight="1" x14ac:dyDescent="0.25">
      <c r="A37" s="147"/>
      <c r="B37" s="131"/>
      <c r="C37" s="131"/>
      <c r="D37" s="131"/>
      <c r="E37" s="131"/>
      <c r="F37" s="67" t="s">
        <v>26</v>
      </c>
      <c r="G37" s="80"/>
      <c r="H37" s="144"/>
    </row>
    <row r="38" spans="1:56" x14ac:dyDescent="0.25">
      <c r="A38" s="142"/>
      <c r="B38" s="128" t="s">
        <v>70</v>
      </c>
      <c r="C38" s="80"/>
      <c r="D38" s="80"/>
      <c r="E38" s="80"/>
      <c r="F38" s="128" t="s">
        <v>71</v>
      </c>
      <c r="G38" s="129">
        <f t="shared" ref="G38:H38" si="2">G40</f>
        <v>-344656.8</v>
      </c>
      <c r="H38" s="143">
        <f t="shared" si="2"/>
        <v>-344656.8</v>
      </c>
    </row>
    <row r="39" spans="1:56" x14ac:dyDescent="0.25">
      <c r="A39" s="147"/>
      <c r="B39" s="131"/>
      <c r="C39" s="131"/>
      <c r="D39" s="131"/>
      <c r="E39" s="131"/>
      <c r="F39" s="67" t="s">
        <v>26</v>
      </c>
      <c r="G39" s="80"/>
      <c r="H39" s="144"/>
    </row>
    <row r="40" spans="1:56" s="8" customFormat="1" x14ac:dyDescent="0.25">
      <c r="A40" s="147"/>
      <c r="B40" s="131"/>
      <c r="C40" s="132" t="s">
        <v>72</v>
      </c>
      <c r="D40" s="131"/>
      <c r="E40" s="131"/>
      <c r="F40" s="132" t="s">
        <v>71</v>
      </c>
      <c r="G40" s="130">
        <f t="shared" ref="G40:H40" si="3">G44</f>
        <v>-344656.8</v>
      </c>
      <c r="H40" s="146">
        <f t="shared" si="3"/>
        <v>-344656.8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</row>
    <row r="41" spans="1:56" s="8" customFormat="1" x14ac:dyDescent="0.25">
      <c r="A41" s="147"/>
      <c r="B41" s="131"/>
      <c r="C41" s="131"/>
      <c r="D41" s="131"/>
      <c r="E41" s="131"/>
      <c r="F41" s="67" t="s">
        <v>26</v>
      </c>
      <c r="G41" s="81"/>
      <c r="H41" s="148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</row>
    <row r="42" spans="1:56" s="8" customFormat="1" x14ac:dyDescent="0.25">
      <c r="A42" s="147"/>
      <c r="B42" s="131"/>
      <c r="C42" s="131"/>
      <c r="D42" s="131"/>
      <c r="E42" s="131"/>
      <c r="F42" s="132" t="s">
        <v>62</v>
      </c>
      <c r="G42" s="133">
        <f t="shared" ref="G42:H42" si="4">G44</f>
        <v>-344656.8</v>
      </c>
      <c r="H42" s="149">
        <f t="shared" si="4"/>
        <v>-344656.8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</row>
    <row r="43" spans="1:56" s="8" customFormat="1" x14ac:dyDescent="0.25">
      <c r="A43" s="147"/>
      <c r="B43" s="131"/>
      <c r="C43" s="131"/>
      <c r="D43" s="131"/>
      <c r="E43" s="131"/>
      <c r="F43" s="67" t="s">
        <v>26</v>
      </c>
      <c r="G43" s="81"/>
      <c r="H43" s="148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</row>
    <row r="44" spans="1:56" s="8" customFormat="1" x14ac:dyDescent="0.25">
      <c r="A44" s="147"/>
      <c r="B44" s="131"/>
      <c r="C44" s="131"/>
      <c r="D44" s="67">
        <v>1072</v>
      </c>
      <c r="E44" s="131"/>
      <c r="F44" s="67" t="s">
        <v>65</v>
      </c>
      <c r="G44" s="134">
        <f>G46+G72+G81+G54+G63</f>
        <v>-344656.8</v>
      </c>
      <c r="H44" s="150">
        <f>H46+H72+H81+H54+H63</f>
        <v>-344656.8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</row>
    <row r="45" spans="1:56" s="8" customFormat="1" x14ac:dyDescent="0.25">
      <c r="A45" s="147"/>
      <c r="B45" s="131"/>
      <c r="C45" s="131"/>
      <c r="D45" s="131"/>
      <c r="E45" s="131"/>
      <c r="F45" s="67" t="s">
        <v>26</v>
      </c>
      <c r="G45" s="81"/>
      <c r="H45" s="148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</row>
    <row r="46" spans="1:56" s="66" customFormat="1" ht="47.25" customHeight="1" x14ac:dyDescent="0.25">
      <c r="A46" s="71"/>
      <c r="B46" s="64"/>
      <c r="C46" s="64"/>
      <c r="D46" s="63"/>
      <c r="E46" s="322">
        <v>11002</v>
      </c>
      <c r="F46" s="322" t="s">
        <v>87</v>
      </c>
      <c r="G46" s="320">
        <f t="shared" ref="G46:H46" si="5">+G53</f>
        <v>112704</v>
      </c>
      <c r="H46" s="321">
        <f t="shared" si="5"/>
        <v>112704</v>
      </c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300"/>
      <c r="U46" s="300"/>
      <c r="V46" s="300"/>
      <c r="W46" s="300"/>
      <c r="X46" s="300"/>
      <c r="Y46" s="300"/>
      <c r="Z46" s="300"/>
      <c r="AA46" s="300"/>
      <c r="AB46" s="300"/>
      <c r="AC46" s="300"/>
      <c r="AD46" s="300"/>
      <c r="AE46" s="300"/>
      <c r="AF46" s="300"/>
      <c r="AG46" s="300"/>
      <c r="AH46" s="300"/>
      <c r="AI46" s="300"/>
      <c r="AJ46" s="300"/>
      <c r="AK46" s="300"/>
      <c r="AL46" s="300"/>
      <c r="AM46" s="300"/>
      <c r="AN46" s="300"/>
      <c r="AO46" s="300"/>
      <c r="AP46" s="300"/>
      <c r="AQ46" s="300"/>
      <c r="AR46" s="300"/>
      <c r="AS46" s="300"/>
      <c r="AT46" s="300"/>
      <c r="AU46" s="300"/>
      <c r="AV46" s="300"/>
      <c r="AW46" s="300"/>
      <c r="AX46" s="300"/>
      <c r="AY46" s="300"/>
      <c r="AZ46" s="300"/>
      <c r="BA46" s="300"/>
      <c r="BB46" s="300"/>
      <c r="BC46" s="300"/>
      <c r="BD46" s="300"/>
    </row>
    <row r="47" spans="1:56" s="66" customFormat="1" ht="12.75" customHeight="1" x14ac:dyDescent="0.25">
      <c r="A47" s="71"/>
      <c r="B47" s="64"/>
      <c r="C47" s="64"/>
      <c r="D47" s="63"/>
      <c r="E47" s="65"/>
      <c r="F47" s="67" t="s">
        <v>75</v>
      </c>
      <c r="G47" s="85"/>
      <c r="H47" s="152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300"/>
      <c r="U47" s="300"/>
      <c r="V47" s="300"/>
      <c r="W47" s="300"/>
      <c r="X47" s="300"/>
      <c r="Y47" s="300"/>
      <c r="Z47" s="300"/>
      <c r="AA47" s="300"/>
      <c r="AB47" s="300"/>
      <c r="AC47" s="300"/>
      <c r="AD47" s="300"/>
      <c r="AE47" s="300"/>
      <c r="AF47" s="300"/>
      <c r="AG47" s="300"/>
      <c r="AH47" s="300"/>
      <c r="AI47" s="300"/>
      <c r="AJ47" s="300"/>
      <c r="AK47" s="300"/>
      <c r="AL47" s="300"/>
      <c r="AM47" s="300"/>
      <c r="AN47" s="300"/>
      <c r="AO47" s="300"/>
      <c r="AP47" s="300"/>
      <c r="AQ47" s="300"/>
      <c r="AR47" s="300"/>
      <c r="AS47" s="300"/>
      <c r="AT47" s="300"/>
      <c r="AU47" s="300"/>
      <c r="AV47" s="300"/>
      <c r="AW47" s="300"/>
      <c r="AX47" s="300"/>
      <c r="AY47" s="300"/>
      <c r="AZ47" s="300"/>
      <c r="BA47" s="300"/>
      <c r="BB47" s="300"/>
      <c r="BC47" s="300"/>
      <c r="BD47" s="300"/>
    </row>
    <row r="48" spans="1:56" s="66" customFormat="1" ht="13.5" customHeight="1" x14ac:dyDescent="0.25">
      <c r="A48" s="71"/>
      <c r="B48" s="64"/>
      <c r="C48" s="64"/>
      <c r="D48" s="63"/>
      <c r="E48" s="65"/>
      <c r="F48" s="68" t="s">
        <v>78</v>
      </c>
      <c r="G48" s="85"/>
      <c r="H48" s="152"/>
      <c r="I48" s="300"/>
      <c r="J48" s="300"/>
      <c r="K48" s="300"/>
      <c r="L48" s="300"/>
      <c r="M48" s="300"/>
      <c r="N48" s="300"/>
      <c r="O48" s="300"/>
      <c r="P48" s="300"/>
      <c r="Q48" s="300"/>
      <c r="R48" s="300"/>
      <c r="S48" s="300"/>
      <c r="T48" s="300"/>
      <c r="U48" s="300"/>
      <c r="V48" s="300"/>
      <c r="W48" s="300"/>
      <c r="X48" s="300"/>
      <c r="Y48" s="300"/>
      <c r="Z48" s="300"/>
      <c r="AA48" s="300"/>
      <c r="AB48" s="300"/>
      <c r="AC48" s="300"/>
      <c r="AD48" s="300"/>
      <c r="AE48" s="300"/>
      <c r="AF48" s="300"/>
      <c r="AG48" s="300"/>
      <c r="AH48" s="300"/>
      <c r="AI48" s="300"/>
      <c r="AJ48" s="300"/>
      <c r="AK48" s="300"/>
      <c r="AL48" s="300"/>
      <c r="AM48" s="300"/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300"/>
      <c r="AY48" s="300"/>
      <c r="AZ48" s="300"/>
      <c r="BA48" s="300"/>
      <c r="BB48" s="300"/>
      <c r="BC48" s="300"/>
      <c r="BD48" s="300"/>
    </row>
    <row r="49" spans="1:56" s="66" customFormat="1" ht="13.5" customHeight="1" x14ac:dyDescent="0.25">
      <c r="A49" s="71"/>
      <c r="B49" s="64"/>
      <c r="C49" s="64"/>
      <c r="D49" s="63"/>
      <c r="E49" s="65"/>
      <c r="F49" s="67" t="s">
        <v>76</v>
      </c>
      <c r="G49" s="85"/>
      <c r="H49" s="152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300"/>
      <c r="U49" s="300"/>
      <c r="V49" s="300"/>
      <c r="W49" s="300"/>
      <c r="X49" s="300"/>
      <c r="Y49" s="300"/>
      <c r="Z49" s="300"/>
      <c r="AA49" s="300"/>
      <c r="AB49" s="300"/>
      <c r="AC49" s="300"/>
      <c r="AD49" s="300"/>
      <c r="AE49" s="300"/>
      <c r="AF49" s="300"/>
      <c r="AG49" s="300"/>
      <c r="AH49" s="300"/>
      <c r="AI49" s="300"/>
      <c r="AJ49" s="300"/>
      <c r="AK49" s="300"/>
      <c r="AL49" s="300"/>
      <c r="AM49" s="300"/>
      <c r="AN49" s="300"/>
      <c r="AO49" s="300"/>
      <c r="AP49" s="300"/>
      <c r="AQ49" s="300"/>
      <c r="AR49" s="300"/>
      <c r="AS49" s="300"/>
      <c r="AT49" s="300"/>
      <c r="AU49" s="300"/>
      <c r="AV49" s="300"/>
      <c r="AW49" s="300"/>
      <c r="AX49" s="300"/>
      <c r="AY49" s="300"/>
      <c r="AZ49" s="300"/>
      <c r="BA49" s="300"/>
      <c r="BB49" s="300"/>
      <c r="BC49" s="300"/>
      <c r="BD49" s="300"/>
    </row>
    <row r="50" spans="1:56" s="66" customFormat="1" ht="12.75" customHeight="1" x14ac:dyDescent="0.25">
      <c r="A50" s="71"/>
      <c r="B50" s="64"/>
      <c r="C50" s="64"/>
      <c r="D50" s="63"/>
      <c r="E50" s="65"/>
      <c r="F50" s="67" t="s">
        <v>25</v>
      </c>
      <c r="G50" s="85"/>
      <c r="H50" s="152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300"/>
      <c r="U50" s="300"/>
      <c r="V50" s="300"/>
      <c r="W50" s="300"/>
      <c r="X50" s="300"/>
      <c r="Y50" s="300"/>
      <c r="Z50" s="300"/>
      <c r="AA50" s="300"/>
      <c r="AB50" s="300"/>
      <c r="AC50" s="300"/>
      <c r="AD50" s="300"/>
      <c r="AE50" s="300"/>
      <c r="AF50" s="300"/>
      <c r="AG50" s="300"/>
      <c r="AH50" s="300"/>
      <c r="AI50" s="300"/>
      <c r="AJ50" s="300"/>
      <c r="AK50" s="300"/>
      <c r="AL50" s="300"/>
      <c r="AM50" s="300"/>
      <c r="AN50" s="300"/>
      <c r="AO50" s="300"/>
      <c r="AP50" s="300"/>
      <c r="AQ50" s="300"/>
      <c r="AR50" s="300"/>
      <c r="AS50" s="300"/>
      <c r="AT50" s="300"/>
      <c r="AU50" s="300"/>
      <c r="AV50" s="300"/>
      <c r="AW50" s="300"/>
      <c r="AX50" s="300"/>
      <c r="AY50" s="300"/>
      <c r="AZ50" s="300"/>
      <c r="BA50" s="300"/>
      <c r="BB50" s="300"/>
      <c r="BC50" s="300"/>
      <c r="BD50" s="300"/>
    </row>
    <row r="51" spans="1:56" s="66" customFormat="1" ht="15" customHeight="1" x14ac:dyDescent="0.25">
      <c r="A51" s="71"/>
      <c r="B51" s="64"/>
      <c r="C51" s="64"/>
      <c r="D51" s="63"/>
      <c r="E51" s="65"/>
      <c r="F51" s="67" t="s">
        <v>77</v>
      </c>
      <c r="G51" s="85"/>
      <c r="H51" s="152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300"/>
      <c r="U51" s="300"/>
      <c r="V51" s="300"/>
      <c r="W51" s="300"/>
      <c r="X51" s="300"/>
      <c r="Y51" s="300"/>
      <c r="Z51" s="300"/>
      <c r="AA51" s="300"/>
      <c r="AB51" s="300"/>
      <c r="AC51" s="300"/>
      <c r="AD51" s="300"/>
      <c r="AE51" s="300"/>
      <c r="AF51" s="300"/>
      <c r="AG51" s="300"/>
      <c r="AH51" s="300"/>
      <c r="AI51" s="300"/>
      <c r="AJ51" s="300"/>
      <c r="AK51" s="300"/>
      <c r="AL51" s="300"/>
      <c r="AM51" s="300"/>
      <c r="AN51" s="300"/>
      <c r="AO51" s="300"/>
      <c r="AP51" s="300"/>
      <c r="AQ51" s="300"/>
      <c r="AR51" s="300"/>
      <c r="AS51" s="300"/>
      <c r="AT51" s="300"/>
      <c r="AU51" s="300"/>
      <c r="AV51" s="300"/>
      <c r="AW51" s="300"/>
      <c r="AX51" s="300"/>
      <c r="AY51" s="300"/>
      <c r="AZ51" s="300"/>
      <c r="BA51" s="300"/>
      <c r="BB51" s="300"/>
      <c r="BC51" s="300"/>
      <c r="BD51" s="300"/>
    </row>
    <row r="52" spans="1:56" s="66" customFormat="1" ht="15" customHeight="1" x14ac:dyDescent="0.25">
      <c r="A52" s="71"/>
      <c r="B52" s="64"/>
      <c r="C52" s="64"/>
      <c r="D52" s="63"/>
      <c r="E52" s="65"/>
      <c r="F52" s="67" t="s">
        <v>89</v>
      </c>
      <c r="G52" s="85"/>
      <c r="H52" s="152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300"/>
      <c r="AT52" s="300"/>
      <c r="AU52" s="300"/>
      <c r="AV52" s="300"/>
      <c r="AW52" s="300"/>
      <c r="AX52" s="300"/>
      <c r="AY52" s="300"/>
      <c r="AZ52" s="300"/>
      <c r="BA52" s="300"/>
      <c r="BB52" s="300"/>
      <c r="BC52" s="300"/>
      <c r="BD52" s="300"/>
    </row>
    <row r="53" spans="1:56" s="14" customFormat="1" ht="18.75" customHeight="1" x14ac:dyDescent="0.3">
      <c r="A53" s="153"/>
      <c r="B53" s="73"/>
      <c r="C53" s="73"/>
      <c r="D53" s="73"/>
      <c r="E53" s="73"/>
      <c r="F53" s="67" t="s">
        <v>90</v>
      </c>
      <c r="G53" s="86">
        <f>'1'!D37</f>
        <v>112704</v>
      </c>
      <c r="H53" s="151">
        <f>'1'!E37</f>
        <v>112704</v>
      </c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1"/>
      <c r="BD53" s="301"/>
    </row>
    <row r="54" spans="1:56" s="13" customFormat="1" ht="45.75" customHeight="1" x14ac:dyDescent="0.3">
      <c r="A54" s="167"/>
      <c r="B54" s="168"/>
      <c r="C54" s="168"/>
      <c r="D54" s="109"/>
      <c r="E54" s="318">
        <v>31001</v>
      </c>
      <c r="F54" s="319" t="s">
        <v>186</v>
      </c>
      <c r="G54" s="320">
        <f>+'2'!G62</f>
        <v>0</v>
      </c>
      <c r="H54" s="321">
        <f>+'2'!H62</f>
        <v>-53996.3</v>
      </c>
      <c r="I54" s="302"/>
      <c r="J54" s="302"/>
      <c r="K54" s="302"/>
      <c r="L54" s="302"/>
      <c r="M54" s="302"/>
      <c r="N54" s="302"/>
      <c r="O54" s="302"/>
      <c r="P54" s="302"/>
      <c r="Q54" s="302"/>
      <c r="R54" s="302"/>
      <c r="S54" s="302"/>
      <c r="T54" s="302"/>
      <c r="U54" s="302"/>
      <c r="V54" s="302"/>
      <c r="W54" s="302"/>
      <c r="X54" s="302"/>
      <c r="Y54" s="302"/>
      <c r="Z54" s="302"/>
      <c r="AA54" s="302"/>
      <c r="AB54" s="302"/>
      <c r="AC54" s="302"/>
      <c r="AD54" s="302"/>
      <c r="AE54" s="302"/>
      <c r="AF54" s="302"/>
      <c r="AG54" s="302"/>
      <c r="AH54" s="302"/>
      <c r="AI54" s="302"/>
      <c r="AJ54" s="302"/>
      <c r="AK54" s="302"/>
      <c r="AL54" s="302"/>
      <c r="AM54" s="302"/>
      <c r="AN54" s="302"/>
      <c r="AO54" s="302"/>
      <c r="AP54" s="302"/>
      <c r="AQ54" s="302"/>
      <c r="AR54" s="302"/>
      <c r="AS54" s="302"/>
      <c r="AT54" s="302"/>
      <c r="AU54" s="302"/>
      <c r="AV54" s="302"/>
      <c r="AW54" s="302"/>
      <c r="AX54" s="302"/>
      <c r="AY54" s="302"/>
      <c r="AZ54" s="302"/>
      <c r="BA54" s="302"/>
      <c r="BB54" s="302"/>
      <c r="BC54" s="302"/>
      <c r="BD54" s="302"/>
    </row>
    <row r="55" spans="1:56" s="13" customFormat="1" ht="15" customHeight="1" x14ac:dyDescent="0.3">
      <c r="A55" s="167"/>
      <c r="B55" s="168"/>
      <c r="C55" s="168"/>
      <c r="D55" s="109"/>
      <c r="E55" s="169"/>
      <c r="F55" s="169" t="s">
        <v>75</v>
      </c>
      <c r="G55" s="83"/>
      <c r="H55" s="170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2"/>
      <c r="AR55" s="302"/>
      <c r="AS55" s="302"/>
      <c r="AT55" s="302"/>
      <c r="AU55" s="302"/>
      <c r="AV55" s="302"/>
      <c r="AW55" s="302"/>
      <c r="AX55" s="302"/>
      <c r="AY55" s="302"/>
      <c r="AZ55" s="302"/>
      <c r="BA55" s="302"/>
      <c r="BB55" s="302"/>
      <c r="BC55" s="302"/>
      <c r="BD55" s="302"/>
    </row>
    <row r="56" spans="1:56" s="13" customFormat="1" ht="15" customHeight="1" x14ac:dyDescent="0.3">
      <c r="A56" s="167"/>
      <c r="B56" s="168"/>
      <c r="C56" s="168"/>
      <c r="D56" s="109"/>
      <c r="E56" s="169"/>
      <c r="F56" s="169" t="s">
        <v>83</v>
      </c>
      <c r="G56" s="83"/>
      <c r="H56" s="170"/>
      <c r="I56" s="302"/>
      <c r="J56" s="302"/>
      <c r="K56" s="302"/>
      <c r="L56" s="302"/>
      <c r="M56" s="302"/>
      <c r="N56" s="302"/>
      <c r="O56" s="302"/>
      <c r="P56" s="302"/>
      <c r="Q56" s="302"/>
      <c r="R56" s="302"/>
      <c r="S56" s="302"/>
      <c r="T56" s="302"/>
      <c r="U56" s="302"/>
      <c r="V56" s="302"/>
      <c r="W56" s="302"/>
      <c r="X56" s="302"/>
      <c r="Y56" s="302"/>
      <c r="Z56" s="302"/>
      <c r="AA56" s="302"/>
      <c r="AB56" s="302"/>
      <c r="AC56" s="302"/>
      <c r="AD56" s="302"/>
      <c r="AE56" s="302"/>
      <c r="AF56" s="302"/>
      <c r="AG56" s="302"/>
      <c r="AH56" s="302"/>
      <c r="AI56" s="302"/>
      <c r="AJ56" s="302"/>
      <c r="AK56" s="302"/>
      <c r="AL56" s="302"/>
      <c r="AM56" s="302"/>
      <c r="AN56" s="302"/>
      <c r="AO56" s="302"/>
      <c r="AP56" s="302"/>
      <c r="AQ56" s="302"/>
      <c r="AR56" s="302"/>
      <c r="AS56" s="302"/>
      <c r="AT56" s="302"/>
      <c r="AU56" s="302"/>
      <c r="AV56" s="302"/>
      <c r="AW56" s="302"/>
      <c r="AX56" s="302"/>
      <c r="AY56" s="302"/>
      <c r="AZ56" s="302"/>
      <c r="BA56" s="302"/>
      <c r="BB56" s="302"/>
      <c r="BC56" s="302"/>
      <c r="BD56" s="302"/>
    </row>
    <row r="57" spans="1:56" s="13" customFormat="1" ht="15" customHeight="1" x14ac:dyDescent="0.3">
      <c r="A57" s="167"/>
      <c r="B57" s="168"/>
      <c r="C57" s="168"/>
      <c r="D57" s="109"/>
      <c r="E57" s="169"/>
      <c r="F57" s="169" t="s">
        <v>76</v>
      </c>
      <c r="G57" s="83"/>
      <c r="H57" s="170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302"/>
      <c r="AX57" s="302"/>
      <c r="AY57" s="302"/>
      <c r="AZ57" s="302"/>
      <c r="BA57" s="302"/>
      <c r="BB57" s="302"/>
      <c r="BC57" s="302"/>
      <c r="BD57" s="302"/>
    </row>
    <row r="58" spans="1:56" s="13" customFormat="1" ht="15" customHeight="1" x14ac:dyDescent="0.3">
      <c r="A58" s="167"/>
      <c r="B58" s="168"/>
      <c r="C58" s="168"/>
      <c r="D58" s="109"/>
      <c r="E58" s="169"/>
      <c r="F58" s="169" t="s">
        <v>25</v>
      </c>
      <c r="G58" s="83"/>
      <c r="H58" s="170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2"/>
      <c r="AJ58" s="302"/>
      <c r="AK58" s="302"/>
      <c r="AL58" s="302"/>
      <c r="AM58" s="302"/>
      <c r="AN58" s="302"/>
      <c r="AO58" s="302"/>
      <c r="AP58" s="302"/>
      <c r="AQ58" s="302"/>
      <c r="AR58" s="302"/>
      <c r="AS58" s="302"/>
      <c r="AT58" s="302"/>
      <c r="AU58" s="302"/>
      <c r="AV58" s="302"/>
      <c r="AW58" s="302"/>
      <c r="AX58" s="302"/>
      <c r="AY58" s="302"/>
      <c r="AZ58" s="302"/>
      <c r="BA58" s="302"/>
      <c r="BB58" s="302"/>
      <c r="BC58" s="302"/>
      <c r="BD58" s="302"/>
    </row>
    <row r="59" spans="1:56" s="13" customFormat="1" ht="15" customHeight="1" x14ac:dyDescent="0.3">
      <c r="A59" s="167"/>
      <c r="B59" s="168"/>
      <c r="C59" s="168"/>
      <c r="D59" s="109"/>
      <c r="E59" s="169"/>
      <c r="F59" s="169" t="s">
        <v>79</v>
      </c>
      <c r="G59" s="83"/>
      <c r="H59" s="170"/>
      <c r="I59" s="302"/>
      <c r="J59" s="302"/>
      <c r="K59" s="302"/>
      <c r="L59" s="302"/>
      <c r="M59" s="302"/>
      <c r="N59" s="302"/>
      <c r="O59" s="302"/>
      <c r="P59" s="302"/>
      <c r="Q59" s="302"/>
      <c r="R59" s="302"/>
      <c r="S59" s="302"/>
      <c r="T59" s="302"/>
      <c r="U59" s="302"/>
      <c r="V59" s="302"/>
      <c r="W59" s="302"/>
      <c r="X59" s="302"/>
      <c r="Y59" s="302"/>
      <c r="Z59" s="302"/>
      <c r="AA59" s="302"/>
      <c r="AB59" s="302"/>
      <c r="AC59" s="302"/>
      <c r="AD59" s="302"/>
      <c r="AE59" s="302"/>
      <c r="AF59" s="302"/>
      <c r="AG59" s="302"/>
      <c r="AH59" s="302"/>
      <c r="AI59" s="302"/>
      <c r="AJ59" s="302"/>
      <c r="AK59" s="302"/>
      <c r="AL59" s="302"/>
      <c r="AM59" s="302"/>
      <c r="AN59" s="302"/>
      <c r="AO59" s="302"/>
      <c r="AP59" s="302"/>
      <c r="AQ59" s="302"/>
      <c r="AR59" s="302"/>
      <c r="AS59" s="302"/>
      <c r="AT59" s="302"/>
      <c r="AU59" s="302"/>
      <c r="AV59" s="302"/>
      <c r="AW59" s="302"/>
      <c r="AX59" s="302"/>
      <c r="AY59" s="302"/>
      <c r="AZ59" s="302"/>
      <c r="BA59" s="302"/>
      <c r="BB59" s="302"/>
      <c r="BC59" s="302"/>
      <c r="BD59" s="302"/>
    </row>
    <row r="60" spans="1:56" s="13" customFormat="1" ht="15" customHeight="1" x14ac:dyDescent="0.3">
      <c r="A60" s="167"/>
      <c r="B60" s="168"/>
      <c r="C60" s="168"/>
      <c r="D60" s="109"/>
      <c r="E60" s="169"/>
      <c r="F60" s="169" t="s">
        <v>80</v>
      </c>
      <c r="G60" s="83"/>
      <c r="H60" s="170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302"/>
      <c r="X60" s="302"/>
      <c r="Y60" s="302"/>
      <c r="Z60" s="302"/>
      <c r="AA60" s="302"/>
      <c r="AB60" s="302"/>
      <c r="AC60" s="302"/>
      <c r="AD60" s="302"/>
      <c r="AE60" s="302"/>
      <c r="AF60" s="302"/>
      <c r="AG60" s="302"/>
      <c r="AH60" s="302"/>
      <c r="AI60" s="302"/>
      <c r="AJ60" s="302"/>
      <c r="AK60" s="302"/>
      <c r="AL60" s="302"/>
      <c r="AM60" s="302"/>
      <c r="AN60" s="302"/>
      <c r="AO60" s="302"/>
      <c r="AP60" s="302"/>
      <c r="AQ60" s="302"/>
      <c r="AR60" s="302"/>
      <c r="AS60" s="302"/>
      <c r="AT60" s="302"/>
      <c r="AU60" s="302"/>
      <c r="AV60" s="302"/>
      <c r="AW60" s="302"/>
      <c r="AX60" s="302"/>
      <c r="AY60" s="302"/>
      <c r="AZ60" s="302"/>
      <c r="BA60" s="302"/>
      <c r="BB60" s="302"/>
      <c r="BC60" s="302"/>
      <c r="BD60" s="302"/>
    </row>
    <row r="61" spans="1:56" s="13" customFormat="1" ht="15" customHeight="1" x14ac:dyDescent="0.3">
      <c r="A61" s="167"/>
      <c r="B61" s="168"/>
      <c r="C61" s="168"/>
      <c r="D61" s="109"/>
      <c r="E61" s="169"/>
      <c r="F61" s="122" t="s">
        <v>148</v>
      </c>
      <c r="G61" s="83"/>
      <c r="H61" s="170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302"/>
      <c r="X61" s="302"/>
      <c r="Y61" s="302"/>
      <c r="Z61" s="302"/>
      <c r="AA61" s="302"/>
      <c r="AB61" s="302"/>
      <c r="AC61" s="302"/>
      <c r="AD61" s="302"/>
      <c r="AE61" s="302"/>
      <c r="AF61" s="302"/>
      <c r="AG61" s="302"/>
      <c r="AH61" s="302"/>
      <c r="AI61" s="302"/>
      <c r="AJ61" s="302"/>
      <c r="AK61" s="302"/>
      <c r="AL61" s="302"/>
      <c r="AM61" s="302"/>
      <c r="AN61" s="302"/>
      <c r="AO61" s="302"/>
      <c r="AP61" s="302"/>
      <c r="AQ61" s="302"/>
      <c r="AR61" s="302"/>
      <c r="AS61" s="302"/>
      <c r="AT61" s="302"/>
      <c r="AU61" s="302"/>
      <c r="AV61" s="302"/>
      <c r="AW61" s="302"/>
      <c r="AX61" s="302"/>
      <c r="AY61" s="302"/>
      <c r="AZ61" s="302"/>
      <c r="BA61" s="302"/>
      <c r="BB61" s="302"/>
      <c r="BC61" s="302"/>
      <c r="BD61" s="302"/>
    </row>
    <row r="62" spans="1:56" s="14" customFormat="1" ht="18.75" customHeight="1" x14ac:dyDescent="0.3">
      <c r="A62" s="153"/>
      <c r="B62" s="73"/>
      <c r="C62" s="73"/>
      <c r="D62" s="73"/>
      <c r="E62" s="73"/>
      <c r="F62" s="169" t="s">
        <v>131</v>
      </c>
      <c r="G62" s="86">
        <f>+'3'!D20</f>
        <v>0</v>
      </c>
      <c r="H62" s="151">
        <f>+'3'!G20</f>
        <v>-53996.3</v>
      </c>
      <c r="I62" s="301"/>
      <c r="J62" s="301"/>
      <c r="K62" s="301"/>
      <c r="L62" s="301"/>
      <c r="M62" s="301"/>
      <c r="N62" s="301"/>
      <c r="O62" s="301"/>
      <c r="P62" s="301"/>
      <c r="Q62" s="301"/>
      <c r="R62" s="301"/>
      <c r="S62" s="301"/>
      <c r="T62" s="301"/>
      <c r="U62" s="301"/>
      <c r="V62" s="301"/>
      <c r="W62" s="301"/>
      <c r="X62" s="301"/>
      <c r="Y62" s="301"/>
      <c r="Z62" s="301"/>
      <c r="AA62" s="301"/>
      <c r="AB62" s="301"/>
      <c r="AC62" s="301"/>
      <c r="AD62" s="301"/>
      <c r="AE62" s="301"/>
      <c r="AF62" s="301"/>
      <c r="AG62" s="301"/>
      <c r="AH62" s="301"/>
      <c r="AI62" s="301"/>
      <c r="AJ62" s="301"/>
      <c r="AK62" s="301"/>
      <c r="AL62" s="301"/>
      <c r="AM62" s="301"/>
      <c r="AN62" s="301"/>
      <c r="AO62" s="301"/>
      <c r="AP62" s="301"/>
      <c r="AQ62" s="301"/>
      <c r="AR62" s="301"/>
      <c r="AS62" s="301"/>
      <c r="AT62" s="301"/>
      <c r="AU62" s="301"/>
      <c r="AV62" s="301"/>
      <c r="AW62" s="301"/>
      <c r="AX62" s="301"/>
      <c r="AY62" s="301"/>
      <c r="AZ62" s="301"/>
      <c r="BA62" s="301"/>
      <c r="BB62" s="301"/>
      <c r="BC62" s="301"/>
      <c r="BD62" s="301"/>
    </row>
    <row r="63" spans="1:56" s="13" customFormat="1" ht="45.75" customHeight="1" x14ac:dyDescent="0.3">
      <c r="A63" s="167"/>
      <c r="B63" s="168"/>
      <c r="C63" s="168"/>
      <c r="D63" s="109"/>
      <c r="E63" s="318">
        <v>31002</v>
      </c>
      <c r="F63" s="319" t="s">
        <v>187</v>
      </c>
      <c r="G63" s="320">
        <f>+'2'!G71</f>
        <v>0</v>
      </c>
      <c r="H63" s="321">
        <f>+'2'!H71</f>
        <v>-45885.9</v>
      </c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302"/>
      <c r="AK63" s="302"/>
      <c r="AL63" s="302"/>
      <c r="AM63" s="302"/>
      <c r="AN63" s="302"/>
      <c r="AO63" s="302"/>
      <c r="AP63" s="302"/>
      <c r="AQ63" s="302"/>
      <c r="AR63" s="302"/>
      <c r="AS63" s="302"/>
      <c r="AT63" s="302"/>
      <c r="AU63" s="302"/>
      <c r="AV63" s="302"/>
      <c r="AW63" s="302"/>
      <c r="AX63" s="302"/>
      <c r="AY63" s="302"/>
      <c r="AZ63" s="302"/>
      <c r="BA63" s="302"/>
      <c r="BB63" s="302"/>
      <c r="BC63" s="302"/>
      <c r="BD63" s="302"/>
    </row>
    <row r="64" spans="1:56" s="13" customFormat="1" ht="15" customHeight="1" x14ac:dyDescent="0.3">
      <c r="A64" s="167"/>
      <c r="B64" s="168"/>
      <c r="C64" s="168"/>
      <c r="D64" s="109"/>
      <c r="E64" s="169"/>
      <c r="F64" s="169" t="s">
        <v>75</v>
      </c>
      <c r="G64" s="83"/>
      <c r="H64" s="170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302"/>
      <c r="X64" s="302"/>
      <c r="Y64" s="302"/>
      <c r="Z64" s="302"/>
      <c r="AA64" s="302"/>
      <c r="AB64" s="302"/>
      <c r="AC64" s="302"/>
      <c r="AD64" s="302"/>
      <c r="AE64" s="302"/>
      <c r="AF64" s="302"/>
      <c r="AG64" s="302"/>
      <c r="AH64" s="302"/>
      <c r="AI64" s="302"/>
      <c r="AJ64" s="302"/>
      <c r="AK64" s="302"/>
      <c r="AL64" s="302"/>
      <c r="AM64" s="302"/>
      <c r="AN64" s="302"/>
      <c r="AO64" s="302"/>
      <c r="AP64" s="302"/>
      <c r="AQ64" s="302"/>
      <c r="AR64" s="302"/>
      <c r="AS64" s="302"/>
      <c r="AT64" s="302"/>
      <c r="AU64" s="302"/>
      <c r="AV64" s="302"/>
      <c r="AW64" s="302"/>
      <c r="AX64" s="302"/>
      <c r="AY64" s="302"/>
      <c r="AZ64" s="302"/>
      <c r="BA64" s="302"/>
      <c r="BB64" s="302"/>
      <c r="BC64" s="302"/>
      <c r="BD64" s="302"/>
    </row>
    <row r="65" spans="1:56" s="13" customFormat="1" ht="15" customHeight="1" x14ac:dyDescent="0.3">
      <c r="A65" s="167"/>
      <c r="B65" s="168"/>
      <c r="C65" s="168"/>
      <c r="D65" s="109"/>
      <c r="E65" s="169"/>
      <c r="F65" s="169" t="s">
        <v>83</v>
      </c>
      <c r="G65" s="83"/>
      <c r="H65" s="170"/>
      <c r="I65" s="302"/>
      <c r="J65" s="302"/>
      <c r="K65" s="302"/>
      <c r="L65" s="302"/>
      <c r="M65" s="302"/>
      <c r="N65" s="302"/>
      <c r="O65" s="302"/>
      <c r="P65" s="302"/>
      <c r="Q65" s="302"/>
      <c r="R65" s="302"/>
      <c r="S65" s="302"/>
      <c r="T65" s="302"/>
      <c r="U65" s="302"/>
      <c r="V65" s="302"/>
      <c r="W65" s="302"/>
      <c r="X65" s="302"/>
      <c r="Y65" s="302"/>
      <c r="Z65" s="302"/>
      <c r="AA65" s="302"/>
      <c r="AB65" s="302"/>
      <c r="AC65" s="302"/>
      <c r="AD65" s="302"/>
      <c r="AE65" s="302"/>
      <c r="AF65" s="302"/>
      <c r="AG65" s="302"/>
      <c r="AH65" s="302"/>
      <c r="AI65" s="302"/>
      <c r="AJ65" s="302"/>
      <c r="AK65" s="302"/>
      <c r="AL65" s="302"/>
      <c r="AM65" s="302"/>
      <c r="AN65" s="302"/>
      <c r="AO65" s="302"/>
      <c r="AP65" s="302"/>
      <c r="AQ65" s="302"/>
      <c r="AR65" s="302"/>
      <c r="AS65" s="302"/>
      <c r="AT65" s="302"/>
      <c r="AU65" s="302"/>
      <c r="AV65" s="302"/>
      <c r="AW65" s="302"/>
      <c r="AX65" s="302"/>
      <c r="AY65" s="302"/>
      <c r="AZ65" s="302"/>
      <c r="BA65" s="302"/>
      <c r="BB65" s="302"/>
      <c r="BC65" s="302"/>
      <c r="BD65" s="302"/>
    </row>
    <row r="66" spans="1:56" s="13" customFormat="1" ht="15" customHeight="1" x14ac:dyDescent="0.3">
      <c r="A66" s="167"/>
      <c r="B66" s="168"/>
      <c r="C66" s="168"/>
      <c r="D66" s="109"/>
      <c r="E66" s="169"/>
      <c r="F66" s="169" t="s">
        <v>76</v>
      </c>
      <c r="G66" s="83"/>
      <c r="H66" s="170"/>
      <c r="I66" s="302"/>
      <c r="J66" s="302"/>
      <c r="K66" s="302"/>
      <c r="L66" s="302"/>
      <c r="M66" s="302"/>
      <c r="N66" s="302"/>
      <c r="O66" s="302"/>
      <c r="P66" s="302"/>
      <c r="Q66" s="302"/>
      <c r="R66" s="302"/>
      <c r="S66" s="302"/>
      <c r="T66" s="302"/>
      <c r="U66" s="302"/>
      <c r="V66" s="302"/>
      <c r="W66" s="302"/>
      <c r="X66" s="302"/>
      <c r="Y66" s="302"/>
      <c r="Z66" s="302"/>
      <c r="AA66" s="302"/>
      <c r="AB66" s="302"/>
      <c r="AC66" s="302"/>
      <c r="AD66" s="302"/>
      <c r="AE66" s="302"/>
      <c r="AF66" s="302"/>
      <c r="AG66" s="302"/>
      <c r="AH66" s="302"/>
      <c r="AI66" s="302"/>
      <c r="AJ66" s="302"/>
      <c r="AK66" s="302"/>
      <c r="AL66" s="302"/>
      <c r="AM66" s="302"/>
      <c r="AN66" s="302"/>
      <c r="AO66" s="302"/>
      <c r="AP66" s="302"/>
      <c r="AQ66" s="302"/>
      <c r="AR66" s="302"/>
      <c r="AS66" s="302"/>
      <c r="AT66" s="302"/>
      <c r="AU66" s="302"/>
      <c r="AV66" s="302"/>
      <c r="AW66" s="302"/>
      <c r="AX66" s="302"/>
      <c r="AY66" s="302"/>
      <c r="AZ66" s="302"/>
      <c r="BA66" s="302"/>
      <c r="BB66" s="302"/>
      <c r="BC66" s="302"/>
      <c r="BD66" s="302"/>
    </row>
    <row r="67" spans="1:56" s="13" customFormat="1" ht="15" customHeight="1" x14ac:dyDescent="0.3">
      <c r="A67" s="167"/>
      <c r="B67" s="168"/>
      <c r="C67" s="168"/>
      <c r="D67" s="109"/>
      <c r="E67" s="169"/>
      <c r="F67" s="169" t="s">
        <v>25</v>
      </c>
      <c r="G67" s="83"/>
      <c r="H67" s="170"/>
      <c r="I67" s="302"/>
      <c r="J67" s="302"/>
      <c r="K67" s="302"/>
      <c r="L67" s="302"/>
      <c r="M67" s="302"/>
      <c r="N67" s="302"/>
      <c r="O67" s="302"/>
      <c r="P67" s="302"/>
      <c r="Q67" s="302"/>
      <c r="R67" s="302"/>
      <c r="S67" s="302"/>
      <c r="T67" s="302"/>
      <c r="U67" s="302"/>
      <c r="V67" s="302"/>
      <c r="W67" s="302"/>
      <c r="X67" s="302"/>
      <c r="Y67" s="302"/>
      <c r="Z67" s="302"/>
      <c r="AA67" s="302"/>
      <c r="AB67" s="302"/>
      <c r="AC67" s="302"/>
      <c r="AD67" s="302"/>
      <c r="AE67" s="302"/>
      <c r="AF67" s="302"/>
      <c r="AG67" s="302"/>
      <c r="AH67" s="302"/>
      <c r="AI67" s="302"/>
      <c r="AJ67" s="302"/>
      <c r="AK67" s="302"/>
      <c r="AL67" s="302"/>
      <c r="AM67" s="302"/>
      <c r="AN67" s="302"/>
      <c r="AO67" s="302"/>
      <c r="AP67" s="302"/>
      <c r="AQ67" s="302"/>
      <c r="AR67" s="302"/>
      <c r="AS67" s="302"/>
      <c r="AT67" s="302"/>
      <c r="AU67" s="302"/>
      <c r="AV67" s="302"/>
      <c r="AW67" s="302"/>
      <c r="AX67" s="302"/>
      <c r="AY67" s="302"/>
      <c r="AZ67" s="302"/>
      <c r="BA67" s="302"/>
      <c r="BB67" s="302"/>
      <c r="BC67" s="302"/>
      <c r="BD67" s="302"/>
    </row>
    <row r="68" spans="1:56" s="13" customFormat="1" ht="15" customHeight="1" x14ac:dyDescent="0.3">
      <c r="A68" s="167"/>
      <c r="B68" s="168"/>
      <c r="C68" s="168"/>
      <c r="D68" s="109"/>
      <c r="E68" s="169"/>
      <c r="F68" s="169" t="s">
        <v>79</v>
      </c>
      <c r="G68" s="83"/>
      <c r="H68" s="170"/>
      <c r="I68" s="302"/>
      <c r="J68" s="302"/>
      <c r="K68" s="302"/>
      <c r="L68" s="302"/>
      <c r="M68" s="302"/>
      <c r="N68" s="302"/>
      <c r="O68" s="302"/>
      <c r="P68" s="302"/>
      <c r="Q68" s="302"/>
      <c r="R68" s="302"/>
      <c r="S68" s="302"/>
      <c r="T68" s="302"/>
      <c r="U68" s="302"/>
      <c r="V68" s="302"/>
      <c r="W68" s="302"/>
      <c r="X68" s="302"/>
      <c r="Y68" s="302"/>
      <c r="Z68" s="302"/>
      <c r="AA68" s="302"/>
      <c r="AB68" s="302"/>
      <c r="AC68" s="302"/>
      <c r="AD68" s="302"/>
      <c r="AE68" s="302"/>
      <c r="AF68" s="302"/>
      <c r="AG68" s="302"/>
      <c r="AH68" s="302"/>
      <c r="AI68" s="302"/>
      <c r="AJ68" s="302"/>
      <c r="AK68" s="302"/>
      <c r="AL68" s="302"/>
      <c r="AM68" s="302"/>
      <c r="AN68" s="302"/>
      <c r="AO68" s="302"/>
      <c r="AP68" s="302"/>
      <c r="AQ68" s="302"/>
      <c r="AR68" s="302"/>
      <c r="AS68" s="302"/>
      <c r="AT68" s="302"/>
      <c r="AU68" s="302"/>
      <c r="AV68" s="302"/>
      <c r="AW68" s="302"/>
      <c r="AX68" s="302"/>
      <c r="AY68" s="302"/>
      <c r="AZ68" s="302"/>
      <c r="BA68" s="302"/>
      <c r="BB68" s="302"/>
      <c r="BC68" s="302"/>
      <c r="BD68" s="302"/>
    </row>
    <row r="69" spans="1:56" s="13" customFormat="1" ht="15" customHeight="1" x14ac:dyDescent="0.3">
      <c r="A69" s="167"/>
      <c r="B69" s="168"/>
      <c r="C69" s="168"/>
      <c r="D69" s="109"/>
      <c r="E69" s="169"/>
      <c r="F69" s="169" t="s">
        <v>80</v>
      </c>
      <c r="G69" s="83"/>
      <c r="H69" s="170"/>
      <c r="I69" s="302"/>
      <c r="J69" s="302"/>
      <c r="K69" s="302"/>
      <c r="L69" s="302"/>
      <c r="M69" s="302"/>
      <c r="N69" s="302"/>
      <c r="O69" s="302"/>
      <c r="P69" s="302"/>
      <c r="Q69" s="302"/>
      <c r="R69" s="302"/>
      <c r="S69" s="302"/>
      <c r="T69" s="302"/>
      <c r="U69" s="302"/>
      <c r="V69" s="302"/>
      <c r="W69" s="302"/>
      <c r="X69" s="302"/>
      <c r="Y69" s="302"/>
      <c r="Z69" s="302"/>
      <c r="AA69" s="302"/>
      <c r="AB69" s="302"/>
      <c r="AC69" s="302"/>
      <c r="AD69" s="302"/>
      <c r="AE69" s="302"/>
      <c r="AF69" s="302"/>
      <c r="AG69" s="302"/>
      <c r="AH69" s="302"/>
      <c r="AI69" s="302"/>
      <c r="AJ69" s="302"/>
      <c r="AK69" s="302"/>
      <c r="AL69" s="302"/>
      <c r="AM69" s="302"/>
      <c r="AN69" s="302"/>
      <c r="AO69" s="302"/>
      <c r="AP69" s="302"/>
      <c r="AQ69" s="302"/>
      <c r="AR69" s="302"/>
      <c r="AS69" s="302"/>
      <c r="AT69" s="302"/>
      <c r="AU69" s="302"/>
      <c r="AV69" s="302"/>
      <c r="AW69" s="302"/>
      <c r="AX69" s="302"/>
      <c r="AY69" s="302"/>
      <c r="AZ69" s="302"/>
      <c r="BA69" s="302"/>
      <c r="BB69" s="302"/>
      <c r="BC69" s="302"/>
      <c r="BD69" s="302"/>
    </row>
    <row r="70" spans="1:56" s="13" customFormat="1" ht="15" customHeight="1" x14ac:dyDescent="0.3">
      <c r="A70" s="167"/>
      <c r="B70" s="168"/>
      <c r="C70" s="168"/>
      <c r="D70" s="109"/>
      <c r="E70" s="169"/>
      <c r="F70" s="122" t="s">
        <v>148</v>
      </c>
      <c r="G70" s="83"/>
      <c r="H70" s="170"/>
      <c r="I70" s="302"/>
      <c r="J70" s="302"/>
      <c r="K70" s="302"/>
      <c r="L70" s="302"/>
      <c r="M70" s="302"/>
      <c r="N70" s="302"/>
      <c r="O70" s="302"/>
      <c r="P70" s="302"/>
      <c r="Q70" s="302"/>
      <c r="R70" s="302"/>
      <c r="S70" s="302"/>
      <c r="T70" s="302"/>
      <c r="U70" s="302"/>
      <c r="V70" s="302"/>
      <c r="W70" s="302"/>
      <c r="X70" s="302"/>
      <c r="Y70" s="302"/>
      <c r="Z70" s="302"/>
      <c r="AA70" s="302"/>
      <c r="AB70" s="302"/>
      <c r="AC70" s="302"/>
      <c r="AD70" s="302"/>
      <c r="AE70" s="302"/>
      <c r="AF70" s="302"/>
      <c r="AG70" s="302"/>
      <c r="AH70" s="302"/>
      <c r="AI70" s="302"/>
      <c r="AJ70" s="302"/>
      <c r="AK70" s="302"/>
      <c r="AL70" s="302"/>
      <c r="AM70" s="302"/>
      <c r="AN70" s="302"/>
      <c r="AO70" s="302"/>
      <c r="AP70" s="302"/>
      <c r="AQ70" s="302"/>
      <c r="AR70" s="302"/>
      <c r="AS70" s="302"/>
      <c r="AT70" s="302"/>
      <c r="AU70" s="302"/>
      <c r="AV70" s="302"/>
      <c r="AW70" s="302"/>
      <c r="AX70" s="302"/>
      <c r="AY70" s="302"/>
      <c r="AZ70" s="302"/>
      <c r="BA70" s="302"/>
      <c r="BB70" s="302"/>
      <c r="BC70" s="302"/>
      <c r="BD70" s="302"/>
    </row>
    <row r="71" spans="1:56" s="14" customFormat="1" ht="18.75" customHeight="1" x14ac:dyDescent="0.3">
      <c r="A71" s="153"/>
      <c r="B71" s="73"/>
      <c r="C71" s="73"/>
      <c r="D71" s="73"/>
      <c r="E71" s="73"/>
      <c r="F71" s="169" t="s">
        <v>131</v>
      </c>
      <c r="G71" s="86">
        <f>+'3'!D26</f>
        <v>0</v>
      </c>
      <c r="H71" s="151">
        <f>+'3'!G26</f>
        <v>-45885.9</v>
      </c>
      <c r="I71" s="301"/>
      <c r="J71" s="301"/>
      <c r="K71" s="301"/>
      <c r="L71" s="301"/>
      <c r="M71" s="301"/>
      <c r="N71" s="301"/>
      <c r="O71" s="301"/>
      <c r="P71" s="301"/>
      <c r="Q71" s="301"/>
      <c r="R71" s="301"/>
      <c r="S71" s="301"/>
      <c r="T71" s="301"/>
      <c r="U71" s="301"/>
      <c r="V71" s="301"/>
      <c r="W71" s="301"/>
      <c r="X71" s="301"/>
      <c r="Y71" s="301"/>
      <c r="Z71" s="301"/>
      <c r="AA71" s="301"/>
      <c r="AB71" s="301"/>
      <c r="AC71" s="301"/>
      <c r="AD71" s="301"/>
      <c r="AE71" s="301"/>
      <c r="AF71" s="301"/>
      <c r="AG71" s="301"/>
      <c r="AH71" s="301"/>
      <c r="AI71" s="301"/>
      <c r="AJ71" s="301"/>
      <c r="AK71" s="301"/>
      <c r="AL71" s="301"/>
      <c r="AM71" s="301"/>
      <c r="AN71" s="301"/>
      <c r="AO71" s="301"/>
      <c r="AP71" s="301"/>
      <c r="AQ71" s="301"/>
      <c r="AR71" s="301"/>
      <c r="AS71" s="301"/>
      <c r="AT71" s="301"/>
      <c r="AU71" s="301"/>
      <c r="AV71" s="301"/>
      <c r="AW71" s="301"/>
      <c r="AX71" s="301"/>
      <c r="AY71" s="301"/>
      <c r="AZ71" s="301"/>
      <c r="BA71" s="301"/>
      <c r="BB71" s="301"/>
      <c r="BC71" s="301"/>
      <c r="BD71" s="301"/>
    </row>
    <row r="72" spans="1:56" s="13" customFormat="1" ht="45.75" customHeight="1" x14ac:dyDescent="0.3">
      <c r="A72" s="167"/>
      <c r="B72" s="168"/>
      <c r="C72" s="168"/>
      <c r="D72" s="109"/>
      <c r="E72" s="318">
        <f>+'4'!B40</f>
        <v>31004</v>
      </c>
      <c r="F72" s="319" t="str">
        <f>+'4'!C40</f>
        <v>Եվրոպական միության հարևանության ներդրումային ծրագրի աջակցությամբ իրականացվող Երևանի ջրամատակարարման բարելավման դրամաշնորհային ծրագրի շրջանակներում Ջրամատակարարման և ջրահեռացման ենթակառուցվածքների հիմնանորոգում</v>
      </c>
      <c r="G72" s="320">
        <f>+'2'!G80</f>
        <v>-457360.8</v>
      </c>
      <c r="H72" s="321">
        <f>+'2'!H80</f>
        <v>0</v>
      </c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  <c r="AI72" s="302"/>
      <c r="AJ72" s="302"/>
      <c r="AK72" s="302"/>
      <c r="AL72" s="302"/>
      <c r="AM72" s="302"/>
      <c r="AN72" s="302"/>
      <c r="AO72" s="302"/>
      <c r="AP72" s="302"/>
      <c r="AQ72" s="302"/>
      <c r="AR72" s="302"/>
      <c r="AS72" s="302"/>
      <c r="AT72" s="302"/>
      <c r="AU72" s="302"/>
      <c r="AV72" s="302"/>
      <c r="AW72" s="302"/>
      <c r="AX72" s="302"/>
      <c r="AY72" s="302"/>
      <c r="AZ72" s="302"/>
      <c r="BA72" s="302"/>
      <c r="BB72" s="302"/>
      <c r="BC72" s="302"/>
      <c r="BD72" s="302"/>
    </row>
    <row r="73" spans="1:56" s="13" customFormat="1" ht="15" customHeight="1" x14ac:dyDescent="0.3">
      <c r="A73" s="167"/>
      <c r="B73" s="168"/>
      <c r="C73" s="168"/>
      <c r="D73" s="109"/>
      <c r="E73" s="169"/>
      <c r="F73" s="169" t="s">
        <v>75</v>
      </c>
      <c r="G73" s="83"/>
      <c r="H73" s="170"/>
      <c r="I73" s="302"/>
      <c r="J73" s="302"/>
      <c r="K73" s="302"/>
      <c r="L73" s="302"/>
      <c r="M73" s="302"/>
      <c r="N73" s="302"/>
      <c r="O73" s="302"/>
      <c r="P73" s="302"/>
      <c r="Q73" s="302"/>
      <c r="R73" s="302"/>
      <c r="S73" s="302"/>
      <c r="T73" s="302"/>
      <c r="U73" s="302"/>
      <c r="V73" s="302"/>
      <c r="W73" s="302"/>
      <c r="X73" s="302"/>
      <c r="Y73" s="302"/>
      <c r="Z73" s="302"/>
      <c r="AA73" s="302"/>
      <c r="AB73" s="302"/>
      <c r="AC73" s="302"/>
      <c r="AD73" s="302"/>
      <c r="AE73" s="302"/>
      <c r="AF73" s="302"/>
      <c r="AG73" s="302"/>
      <c r="AH73" s="302"/>
      <c r="AI73" s="302"/>
      <c r="AJ73" s="302"/>
      <c r="AK73" s="302"/>
      <c r="AL73" s="302"/>
      <c r="AM73" s="302"/>
      <c r="AN73" s="302"/>
      <c r="AO73" s="302"/>
      <c r="AP73" s="302"/>
      <c r="AQ73" s="302"/>
      <c r="AR73" s="302"/>
      <c r="AS73" s="302"/>
      <c r="AT73" s="302"/>
      <c r="AU73" s="302"/>
      <c r="AV73" s="302"/>
      <c r="AW73" s="302"/>
      <c r="AX73" s="302"/>
      <c r="AY73" s="302"/>
      <c r="AZ73" s="302"/>
      <c r="BA73" s="302"/>
      <c r="BB73" s="302"/>
      <c r="BC73" s="302"/>
      <c r="BD73" s="302"/>
    </row>
    <row r="74" spans="1:56" s="13" customFormat="1" ht="15" customHeight="1" x14ac:dyDescent="0.3">
      <c r="A74" s="167"/>
      <c r="B74" s="168"/>
      <c r="C74" s="168"/>
      <c r="D74" s="109"/>
      <c r="E74" s="169"/>
      <c r="F74" s="169" t="s">
        <v>83</v>
      </c>
      <c r="G74" s="83"/>
      <c r="H74" s="170"/>
      <c r="I74" s="302"/>
      <c r="J74" s="302"/>
      <c r="K74" s="302"/>
      <c r="L74" s="302"/>
      <c r="M74" s="302"/>
      <c r="N74" s="302"/>
      <c r="O74" s="302"/>
      <c r="P74" s="302"/>
      <c r="Q74" s="302"/>
      <c r="R74" s="302"/>
      <c r="S74" s="302"/>
      <c r="T74" s="302"/>
      <c r="U74" s="302"/>
      <c r="V74" s="302"/>
      <c r="W74" s="302"/>
      <c r="X74" s="302"/>
      <c r="Y74" s="302"/>
      <c r="Z74" s="302"/>
      <c r="AA74" s="302"/>
      <c r="AB74" s="302"/>
      <c r="AC74" s="302"/>
      <c r="AD74" s="302"/>
      <c r="AE74" s="302"/>
      <c r="AF74" s="302"/>
      <c r="AG74" s="302"/>
      <c r="AH74" s="302"/>
      <c r="AI74" s="302"/>
      <c r="AJ74" s="302"/>
      <c r="AK74" s="302"/>
      <c r="AL74" s="302"/>
      <c r="AM74" s="302"/>
      <c r="AN74" s="302"/>
      <c r="AO74" s="302"/>
      <c r="AP74" s="302"/>
      <c r="AQ74" s="302"/>
      <c r="AR74" s="302"/>
      <c r="AS74" s="302"/>
      <c r="AT74" s="302"/>
      <c r="AU74" s="302"/>
      <c r="AV74" s="302"/>
      <c r="AW74" s="302"/>
      <c r="AX74" s="302"/>
      <c r="AY74" s="302"/>
      <c r="AZ74" s="302"/>
      <c r="BA74" s="302"/>
      <c r="BB74" s="302"/>
      <c r="BC74" s="302"/>
      <c r="BD74" s="302"/>
    </row>
    <row r="75" spans="1:56" s="13" customFormat="1" ht="15" customHeight="1" x14ac:dyDescent="0.3">
      <c r="A75" s="167"/>
      <c r="B75" s="168"/>
      <c r="C75" s="168"/>
      <c r="D75" s="109"/>
      <c r="E75" s="169"/>
      <c r="F75" s="169" t="s">
        <v>76</v>
      </c>
      <c r="G75" s="83"/>
      <c r="H75" s="170"/>
      <c r="I75" s="302"/>
      <c r="J75" s="302"/>
      <c r="K75" s="302"/>
      <c r="L75" s="302"/>
      <c r="M75" s="302"/>
      <c r="N75" s="302"/>
      <c r="O75" s="302"/>
      <c r="P75" s="302"/>
      <c r="Q75" s="302"/>
      <c r="R75" s="302"/>
      <c r="S75" s="302"/>
      <c r="T75" s="302"/>
      <c r="U75" s="302"/>
      <c r="V75" s="302"/>
      <c r="W75" s="302"/>
      <c r="X75" s="302"/>
      <c r="Y75" s="302"/>
      <c r="Z75" s="302"/>
      <c r="AA75" s="302"/>
      <c r="AB75" s="302"/>
      <c r="AC75" s="302"/>
      <c r="AD75" s="302"/>
      <c r="AE75" s="302"/>
      <c r="AF75" s="302"/>
      <c r="AG75" s="302"/>
      <c r="AH75" s="302"/>
      <c r="AI75" s="302"/>
      <c r="AJ75" s="302"/>
      <c r="AK75" s="302"/>
      <c r="AL75" s="302"/>
      <c r="AM75" s="302"/>
      <c r="AN75" s="302"/>
      <c r="AO75" s="302"/>
      <c r="AP75" s="302"/>
      <c r="AQ75" s="302"/>
      <c r="AR75" s="302"/>
      <c r="AS75" s="302"/>
      <c r="AT75" s="302"/>
      <c r="AU75" s="302"/>
      <c r="AV75" s="302"/>
      <c r="AW75" s="302"/>
      <c r="AX75" s="302"/>
      <c r="AY75" s="302"/>
      <c r="AZ75" s="302"/>
      <c r="BA75" s="302"/>
      <c r="BB75" s="302"/>
      <c r="BC75" s="302"/>
      <c r="BD75" s="302"/>
    </row>
    <row r="76" spans="1:56" s="13" customFormat="1" ht="15" customHeight="1" x14ac:dyDescent="0.3">
      <c r="A76" s="167"/>
      <c r="B76" s="168"/>
      <c r="C76" s="168"/>
      <c r="D76" s="109"/>
      <c r="E76" s="169"/>
      <c r="F76" s="169" t="s">
        <v>25</v>
      </c>
      <c r="G76" s="83"/>
      <c r="H76" s="170"/>
      <c r="I76" s="302"/>
      <c r="J76" s="302"/>
      <c r="K76" s="302"/>
      <c r="L76" s="302"/>
      <c r="M76" s="302"/>
      <c r="N76" s="302"/>
      <c r="O76" s="302"/>
      <c r="P76" s="302"/>
      <c r="Q76" s="302"/>
      <c r="R76" s="302"/>
      <c r="S76" s="302"/>
      <c r="T76" s="302"/>
      <c r="U76" s="302"/>
      <c r="V76" s="302"/>
      <c r="W76" s="302"/>
      <c r="X76" s="302"/>
      <c r="Y76" s="302"/>
      <c r="Z76" s="302"/>
      <c r="AA76" s="302"/>
      <c r="AB76" s="302"/>
      <c r="AC76" s="302"/>
      <c r="AD76" s="302"/>
      <c r="AE76" s="302"/>
      <c r="AF76" s="302"/>
      <c r="AG76" s="302"/>
      <c r="AH76" s="302"/>
      <c r="AI76" s="302"/>
      <c r="AJ76" s="302"/>
      <c r="AK76" s="302"/>
      <c r="AL76" s="302"/>
      <c r="AM76" s="302"/>
      <c r="AN76" s="302"/>
      <c r="AO76" s="302"/>
      <c r="AP76" s="302"/>
      <c r="AQ76" s="302"/>
      <c r="AR76" s="302"/>
      <c r="AS76" s="302"/>
      <c r="AT76" s="302"/>
      <c r="AU76" s="302"/>
      <c r="AV76" s="302"/>
      <c r="AW76" s="302"/>
      <c r="AX76" s="302"/>
      <c r="AY76" s="302"/>
      <c r="AZ76" s="302"/>
      <c r="BA76" s="302"/>
      <c r="BB76" s="302"/>
      <c r="BC76" s="302"/>
      <c r="BD76" s="302"/>
    </row>
    <row r="77" spans="1:56" s="13" customFormat="1" ht="15" customHeight="1" x14ac:dyDescent="0.3">
      <c r="A77" s="167"/>
      <c r="B77" s="168"/>
      <c r="C77" s="168"/>
      <c r="D77" s="109"/>
      <c r="E77" s="169"/>
      <c r="F77" s="169" t="s">
        <v>79</v>
      </c>
      <c r="G77" s="83"/>
      <c r="H77" s="170"/>
      <c r="I77" s="302"/>
      <c r="J77" s="302"/>
      <c r="K77" s="302"/>
      <c r="L77" s="302"/>
      <c r="M77" s="302"/>
      <c r="N77" s="302"/>
      <c r="O77" s="302"/>
      <c r="P77" s="302"/>
      <c r="Q77" s="302"/>
      <c r="R77" s="302"/>
      <c r="S77" s="302"/>
      <c r="T77" s="302"/>
      <c r="U77" s="302"/>
      <c r="V77" s="302"/>
      <c r="W77" s="302"/>
      <c r="X77" s="302"/>
      <c r="Y77" s="302"/>
      <c r="Z77" s="302"/>
      <c r="AA77" s="302"/>
      <c r="AB77" s="302"/>
      <c r="AC77" s="302"/>
      <c r="AD77" s="302"/>
      <c r="AE77" s="302"/>
      <c r="AF77" s="302"/>
      <c r="AG77" s="302"/>
      <c r="AH77" s="302"/>
      <c r="AI77" s="302"/>
      <c r="AJ77" s="302"/>
      <c r="AK77" s="302"/>
      <c r="AL77" s="302"/>
      <c r="AM77" s="302"/>
      <c r="AN77" s="302"/>
      <c r="AO77" s="302"/>
      <c r="AP77" s="302"/>
      <c r="AQ77" s="302"/>
      <c r="AR77" s="302"/>
      <c r="AS77" s="302"/>
      <c r="AT77" s="302"/>
      <c r="AU77" s="302"/>
      <c r="AV77" s="302"/>
      <c r="AW77" s="302"/>
      <c r="AX77" s="302"/>
      <c r="AY77" s="302"/>
      <c r="AZ77" s="302"/>
      <c r="BA77" s="302"/>
      <c r="BB77" s="302"/>
      <c r="BC77" s="302"/>
      <c r="BD77" s="302"/>
    </row>
    <row r="78" spans="1:56" s="13" customFormat="1" ht="15" customHeight="1" x14ac:dyDescent="0.3">
      <c r="A78" s="167"/>
      <c r="B78" s="168"/>
      <c r="C78" s="168"/>
      <c r="D78" s="109"/>
      <c r="E78" s="169"/>
      <c r="F78" s="169" t="s">
        <v>80</v>
      </c>
      <c r="G78" s="83"/>
      <c r="H78" s="170"/>
      <c r="I78" s="302"/>
      <c r="J78" s="302"/>
      <c r="K78" s="302"/>
      <c r="L78" s="302"/>
      <c r="M78" s="302"/>
      <c r="N78" s="302"/>
      <c r="O78" s="302"/>
      <c r="P78" s="302"/>
      <c r="Q78" s="302"/>
      <c r="R78" s="302"/>
      <c r="S78" s="302"/>
      <c r="T78" s="302"/>
      <c r="U78" s="302"/>
      <c r="V78" s="302"/>
      <c r="W78" s="302"/>
      <c r="X78" s="302"/>
      <c r="Y78" s="302"/>
      <c r="Z78" s="302"/>
      <c r="AA78" s="302"/>
      <c r="AB78" s="302"/>
      <c r="AC78" s="302"/>
      <c r="AD78" s="302"/>
      <c r="AE78" s="302"/>
      <c r="AF78" s="302"/>
      <c r="AG78" s="302"/>
      <c r="AH78" s="302"/>
      <c r="AI78" s="302"/>
      <c r="AJ78" s="302"/>
      <c r="AK78" s="302"/>
      <c r="AL78" s="302"/>
      <c r="AM78" s="302"/>
      <c r="AN78" s="302"/>
      <c r="AO78" s="302"/>
      <c r="AP78" s="302"/>
      <c r="AQ78" s="302"/>
      <c r="AR78" s="302"/>
      <c r="AS78" s="302"/>
      <c r="AT78" s="302"/>
      <c r="AU78" s="302"/>
      <c r="AV78" s="302"/>
      <c r="AW78" s="302"/>
      <c r="AX78" s="302"/>
      <c r="AY78" s="302"/>
      <c r="AZ78" s="302"/>
      <c r="BA78" s="302"/>
      <c r="BB78" s="302"/>
      <c r="BC78" s="302"/>
      <c r="BD78" s="302"/>
    </row>
    <row r="79" spans="1:56" s="13" customFormat="1" ht="15" customHeight="1" x14ac:dyDescent="0.3">
      <c r="A79" s="167"/>
      <c r="B79" s="168"/>
      <c r="C79" s="168"/>
      <c r="D79" s="109"/>
      <c r="E79" s="169"/>
      <c r="F79" s="122" t="s">
        <v>148</v>
      </c>
      <c r="G79" s="83"/>
      <c r="H79" s="170"/>
      <c r="I79" s="302"/>
      <c r="J79" s="302"/>
      <c r="K79" s="302"/>
      <c r="L79" s="302"/>
      <c r="M79" s="302"/>
      <c r="N79" s="302"/>
      <c r="O79" s="302"/>
      <c r="P79" s="302"/>
      <c r="Q79" s="302"/>
      <c r="R79" s="302"/>
      <c r="S79" s="302"/>
      <c r="T79" s="302"/>
      <c r="U79" s="302"/>
      <c r="V79" s="302"/>
      <c r="W79" s="302"/>
      <c r="X79" s="302"/>
      <c r="Y79" s="302"/>
      <c r="Z79" s="302"/>
      <c r="AA79" s="302"/>
      <c r="AB79" s="302"/>
      <c r="AC79" s="302"/>
      <c r="AD79" s="302"/>
      <c r="AE79" s="302"/>
      <c r="AF79" s="302"/>
      <c r="AG79" s="302"/>
      <c r="AH79" s="302"/>
      <c r="AI79" s="302"/>
      <c r="AJ79" s="302"/>
      <c r="AK79" s="302"/>
      <c r="AL79" s="302"/>
      <c r="AM79" s="302"/>
      <c r="AN79" s="302"/>
      <c r="AO79" s="302"/>
      <c r="AP79" s="302"/>
      <c r="AQ79" s="302"/>
      <c r="AR79" s="302"/>
      <c r="AS79" s="302"/>
      <c r="AT79" s="302"/>
      <c r="AU79" s="302"/>
      <c r="AV79" s="302"/>
      <c r="AW79" s="302"/>
      <c r="AX79" s="302"/>
      <c r="AY79" s="302"/>
      <c r="AZ79" s="302"/>
      <c r="BA79" s="302"/>
      <c r="BB79" s="302"/>
      <c r="BC79" s="302"/>
      <c r="BD79" s="302"/>
    </row>
    <row r="80" spans="1:56" s="14" customFormat="1" ht="18.75" customHeight="1" x14ac:dyDescent="0.3">
      <c r="A80" s="153"/>
      <c r="B80" s="73"/>
      <c r="C80" s="73"/>
      <c r="D80" s="73"/>
      <c r="E80" s="73"/>
      <c r="F80" s="256" t="s">
        <v>149</v>
      </c>
      <c r="G80" s="86">
        <f>+'4'!D40</f>
        <v>-457360.8</v>
      </c>
      <c r="H80" s="151">
        <f>+'4'!G42</f>
        <v>0</v>
      </c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1"/>
      <c r="W80" s="301"/>
      <c r="X80" s="301"/>
      <c r="Y80" s="301"/>
      <c r="Z80" s="301"/>
      <c r="AA80" s="301"/>
      <c r="AB80" s="301"/>
      <c r="AC80" s="301"/>
      <c r="AD80" s="301"/>
      <c r="AE80" s="301"/>
      <c r="AF80" s="301"/>
      <c r="AG80" s="301"/>
      <c r="AH80" s="301"/>
      <c r="AI80" s="301"/>
      <c r="AJ80" s="301"/>
      <c r="AK80" s="301"/>
      <c r="AL80" s="301"/>
      <c r="AM80" s="301"/>
      <c r="AN80" s="301"/>
      <c r="AO80" s="301"/>
      <c r="AP80" s="301"/>
      <c r="AQ80" s="301"/>
      <c r="AR80" s="301"/>
      <c r="AS80" s="301"/>
      <c r="AT80" s="301"/>
      <c r="AU80" s="301"/>
      <c r="AV80" s="301"/>
      <c r="AW80" s="301"/>
      <c r="AX80" s="301"/>
      <c r="AY80" s="301"/>
      <c r="AZ80" s="301"/>
      <c r="BA80" s="301"/>
      <c r="BB80" s="301"/>
      <c r="BC80" s="301"/>
      <c r="BD80" s="301"/>
    </row>
    <row r="81" spans="1:56" s="13" customFormat="1" ht="45.75" customHeight="1" x14ac:dyDescent="0.3">
      <c r="A81" s="167"/>
      <c r="B81" s="168"/>
      <c r="C81" s="168"/>
      <c r="D81" s="109"/>
      <c r="E81" s="318">
        <f>+'4'!B46</f>
        <v>12001</v>
      </c>
      <c r="F81" s="319" t="str">
        <f>+'4'!C46</f>
        <v>Գերմանիայի զարգացման և Եվրոպական միության հարևանության ներդրումային բանկի աջակցությամբ իրականացվող ջրամատակարարման և ջրահեռացման ենթակառուցվածքների դրամաշնորհային ծրագիր` երրորդ փուլ</v>
      </c>
      <c r="G81" s="320">
        <f>+'2'!G89</f>
        <v>0</v>
      </c>
      <c r="H81" s="321">
        <f>+'2'!H89</f>
        <v>-357478.6</v>
      </c>
      <c r="I81" s="302"/>
      <c r="J81" s="302"/>
      <c r="K81" s="302"/>
      <c r="L81" s="302"/>
      <c r="M81" s="302"/>
      <c r="N81" s="302"/>
      <c r="O81" s="302"/>
      <c r="P81" s="302"/>
      <c r="Q81" s="302"/>
      <c r="R81" s="302"/>
      <c r="S81" s="302"/>
      <c r="T81" s="302"/>
      <c r="U81" s="302"/>
      <c r="V81" s="302"/>
      <c r="W81" s="302"/>
      <c r="X81" s="302"/>
      <c r="Y81" s="302"/>
      <c r="Z81" s="302"/>
      <c r="AA81" s="302"/>
      <c r="AB81" s="302"/>
      <c r="AC81" s="302"/>
      <c r="AD81" s="302"/>
      <c r="AE81" s="302"/>
      <c r="AF81" s="302"/>
      <c r="AG81" s="302"/>
      <c r="AH81" s="302"/>
      <c r="AI81" s="302"/>
      <c r="AJ81" s="302"/>
      <c r="AK81" s="302"/>
      <c r="AL81" s="302"/>
      <c r="AM81" s="302"/>
      <c r="AN81" s="302"/>
      <c r="AO81" s="302"/>
      <c r="AP81" s="302"/>
      <c r="AQ81" s="302"/>
      <c r="AR81" s="302"/>
      <c r="AS81" s="302"/>
      <c r="AT81" s="302"/>
      <c r="AU81" s="302"/>
      <c r="AV81" s="302"/>
      <c r="AW81" s="302"/>
      <c r="AX81" s="302"/>
      <c r="AY81" s="302"/>
      <c r="AZ81" s="302"/>
      <c r="BA81" s="302"/>
      <c r="BB81" s="302"/>
      <c r="BC81" s="302"/>
      <c r="BD81" s="302"/>
    </row>
    <row r="82" spans="1:56" s="13" customFormat="1" ht="15" customHeight="1" x14ac:dyDescent="0.3">
      <c r="A82" s="167"/>
      <c r="B82" s="168"/>
      <c r="C82" s="168"/>
      <c r="D82" s="109"/>
      <c r="E82" s="169"/>
      <c r="F82" s="169" t="s">
        <v>75</v>
      </c>
      <c r="G82" s="83"/>
      <c r="H82" s="170"/>
      <c r="I82" s="302"/>
      <c r="J82" s="302"/>
      <c r="K82" s="302"/>
      <c r="L82" s="302"/>
      <c r="M82" s="302"/>
      <c r="N82" s="302"/>
      <c r="O82" s="302"/>
      <c r="P82" s="302"/>
      <c r="Q82" s="302"/>
      <c r="R82" s="302"/>
      <c r="S82" s="302"/>
      <c r="T82" s="302"/>
      <c r="U82" s="302"/>
      <c r="V82" s="302"/>
      <c r="W82" s="302"/>
      <c r="X82" s="302"/>
      <c r="Y82" s="302"/>
      <c r="Z82" s="302"/>
      <c r="AA82" s="302"/>
      <c r="AB82" s="302"/>
      <c r="AC82" s="302"/>
      <c r="AD82" s="302"/>
      <c r="AE82" s="302"/>
      <c r="AF82" s="302"/>
      <c r="AG82" s="302"/>
      <c r="AH82" s="302"/>
      <c r="AI82" s="302"/>
      <c r="AJ82" s="302"/>
      <c r="AK82" s="302"/>
      <c r="AL82" s="302"/>
      <c r="AM82" s="302"/>
      <c r="AN82" s="302"/>
      <c r="AO82" s="302"/>
      <c r="AP82" s="302"/>
      <c r="AQ82" s="302"/>
      <c r="AR82" s="302"/>
      <c r="AS82" s="302"/>
      <c r="AT82" s="302"/>
      <c r="AU82" s="302"/>
      <c r="AV82" s="302"/>
      <c r="AW82" s="302"/>
      <c r="AX82" s="302"/>
      <c r="AY82" s="302"/>
      <c r="AZ82" s="302"/>
      <c r="BA82" s="302"/>
      <c r="BB82" s="302"/>
      <c r="BC82" s="302"/>
      <c r="BD82" s="302"/>
    </row>
    <row r="83" spans="1:56" s="13" customFormat="1" ht="15" customHeight="1" x14ac:dyDescent="0.3">
      <c r="A83" s="167"/>
      <c r="B83" s="168"/>
      <c r="C83" s="168"/>
      <c r="D83" s="109"/>
      <c r="E83" s="169"/>
      <c r="F83" s="169" t="s">
        <v>83</v>
      </c>
      <c r="G83" s="83"/>
      <c r="H83" s="170"/>
      <c r="I83" s="302"/>
      <c r="J83" s="302"/>
      <c r="K83" s="302"/>
      <c r="L83" s="302"/>
      <c r="M83" s="302"/>
      <c r="N83" s="302"/>
      <c r="O83" s="302"/>
      <c r="P83" s="302"/>
      <c r="Q83" s="302"/>
      <c r="R83" s="302"/>
      <c r="S83" s="302"/>
      <c r="T83" s="302"/>
      <c r="U83" s="302"/>
      <c r="V83" s="302"/>
      <c r="W83" s="302"/>
      <c r="X83" s="302"/>
      <c r="Y83" s="302"/>
      <c r="Z83" s="302"/>
      <c r="AA83" s="302"/>
      <c r="AB83" s="302"/>
      <c r="AC83" s="302"/>
      <c r="AD83" s="302"/>
      <c r="AE83" s="302"/>
      <c r="AF83" s="302"/>
      <c r="AG83" s="302"/>
      <c r="AH83" s="302"/>
      <c r="AI83" s="302"/>
      <c r="AJ83" s="302"/>
      <c r="AK83" s="302"/>
      <c r="AL83" s="302"/>
      <c r="AM83" s="302"/>
      <c r="AN83" s="302"/>
      <c r="AO83" s="302"/>
      <c r="AP83" s="302"/>
      <c r="AQ83" s="302"/>
      <c r="AR83" s="302"/>
      <c r="AS83" s="302"/>
      <c r="AT83" s="302"/>
      <c r="AU83" s="302"/>
      <c r="AV83" s="302"/>
      <c r="AW83" s="302"/>
      <c r="AX83" s="302"/>
      <c r="AY83" s="302"/>
      <c r="AZ83" s="302"/>
      <c r="BA83" s="302"/>
      <c r="BB83" s="302"/>
      <c r="BC83" s="302"/>
      <c r="BD83" s="302"/>
    </row>
    <row r="84" spans="1:56" s="13" customFormat="1" ht="15" customHeight="1" x14ac:dyDescent="0.3">
      <c r="A84" s="167"/>
      <c r="B84" s="168"/>
      <c r="C84" s="168"/>
      <c r="D84" s="109"/>
      <c r="E84" s="169"/>
      <c r="F84" s="169" t="s">
        <v>76</v>
      </c>
      <c r="G84" s="83"/>
      <c r="H84" s="170"/>
      <c r="I84" s="302"/>
      <c r="J84" s="302"/>
      <c r="K84" s="302"/>
      <c r="L84" s="302"/>
      <c r="M84" s="302"/>
      <c r="N84" s="302"/>
      <c r="O84" s="302"/>
      <c r="P84" s="302"/>
      <c r="Q84" s="302"/>
      <c r="R84" s="302"/>
      <c r="S84" s="302"/>
      <c r="T84" s="302"/>
      <c r="U84" s="302"/>
      <c r="V84" s="302"/>
      <c r="W84" s="302"/>
      <c r="X84" s="302"/>
      <c r="Y84" s="302"/>
      <c r="Z84" s="302"/>
      <c r="AA84" s="302"/>
      <c r="AB84" s="302"/>
      <c r="AC84" s="302"/>
      <c r="AD84" s="302"/>
      <c r="AE84" s="302"/>
      <c r="AF84" s="302"/>
      <c r="AG84" s="302"/>
      <c r="AH84" s="302"/>
      <c r="AI84" s="302"/>
      <c r="AJ84" s="302"/>
      <c r="AK84" s="302"/>
      <c r="AL84" s="302"/>
      <c r="AM84" s="302"/>
      <c r="AN84" s="302"/>
      <c r="AO84" s="302"/>
      <c r="AP84" s="302"/>
      <c r="AQ84" s="302"/>
      <c r="AR84" s="302"/>
      <c r="AS84" s="302"/>
      <c r="AT84" s="302"/>
      <c r="AU84" s="302"/>
      <c r="AV84" s="302"/>
      <c r="AW84" s="302"/>
      <c r="AX84" s="302"/>
      <c r="AY84" s="302"/>
      <c r="AZ84" s="302"/>
      <c r="BA84" s="302"/>
      <c r="BB84" s="302"/>
      <c r="BC84" s="302"/>
      <c r="BD84" s="302"/>
    </row>
    <row r="85" spans="1:56" s="13" customFormat="1" ht="15" customHeight="1" x14ac:dyDescent="0.3">
      <c r="A85" s="167"/>
      <c r="B85" s="168"/>
      <c r="C85" s="168"/>
      <c r="D85" s="109"/>
      <c r="E85" s="169"/>
      <c r="F85" s="169" t="s">
        <v>25</v>
      </c>
      <c r="G85" s="83"/>
      <c r="H85" s="170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T85" s="302"/>
      <c r="U85" s="302"/>
      <c r="V85" s="302"/>
      <c r="W85" s="302"/>
      <c r="X85" s="302"/>
      <c r="Y85" s="302"/>
      <c r="Z85" s="302"/>
      <c r="AA85" s="302"/>
      <c r="AB85" s="302"/>
      <c r="AC85" s="302"/>
      <c r="AD85" s="302"/>
      <c r="AE85" s="302"/>
      <c r="AF85" s="302"/>
      <c r="AG85" s="302"/>
      <c r="AH85" s="302"/>
      <c r="AI85" s="302"/>
      <c r="AJ85" s="302"/>
      <c r="AK85" s="302"/>
      <c r="AL85" s="302"/>
      <c r="AM85" s="302"/>
      <c r="AN85" s="302"/>
      <c r="AO85" s="302"/>
      <c r="AP85" s="302"/>
      <c r="AQ85" s="302"/>
      <c r="AR85" s="302"/>
      <c r="AS85" s="302"/>
      <c r="AT85" s="302"/>
      <c r="AU85" s="302"/>
      <c r="AV85" s="302"/>
      <c r="AW85" s="302"/>
      <c r="AX85" s="302"/>
      <c r="AY85" s="302"/>
      <c r="AZ85" s="302"/>
      <c r="BA85" s="302"/>
      <c r="BB85" s="302"/>
      <c r="BC85" s="302"/>
      <c r="BD85" s="302"/>
    </row>
    <row r="86" spans="1:56" s="13" customFormat="1" ht="15" customHeight="1" x14ac:dyDescent="0.3">
      <c r="A86" s="167"/>
      <c r="B86" s="168"/>
      <c r="C86" s="168"/>
      <c r="D86" s="109"/>
      <c r="E86" s="169"/>
      <c r="F86" s="169" t="s">
        <v>79</v>
      </c>
      <c r="G86" s="83"/>
      <c r="H86" s="170"/>
      <c r="I86" s="302"/>
      <c r="J86" s="302"/>
      <c r="K86" s="302"/>
      <c r="L86" s="302"/>
      <c r="M86" s="302"/>
      <c r="N86" s="302"/>
      <c r="O86" s="302"/>
      <c r="P86" s="302"/>
      <c r="Q86" s="302"/>
      <c r="R86" s="302"/>
      <c r="S86" s="302"/>
      <c r="T86" s="302"/>
      <c r="U86" s="302"/>
      <c r="V86" s="302"/>
      <c r="W86" s="302"/>
      <c r="X86" s="302"/>
      <c r="Y86" s="302"/>
      <c r="Z86" s="302"/>
      <c r="AA86" s="302"/>
      <c r="AB86" s="302"/>
      <c r="AC86" s="302"/>
      <c r="AD86" s="302"/>
      <c r="AE86" s="302"/>
      <c r="AF86" s="302"/>
      <c r="AG86" s="302"/>
      <c r="AH86" s="302"/>
      <c r="AI86" s="302"/>
      <c r="AJ86" s="302"/>
      <c r="AK86" s="302"/>
      <c r="AL86" s="302"/>
      <c r="AM86" s="302"/>
      <c r="AN86" s="302"/>
      <c r="AO86" s="302"/>
      <c r="AP86" s="302"/>
      <c r="AQ86" s="302"/>
      <c r="AR86" s="302"/>
      <c r="AS86" s="302"/>
      <c r="AT86" s="302"/>
      <c r="AU86" s="302"/>
      <c r="AV86" s="302"/>
      <c r="AW86" s="302"/>
      <c r="AX86" s="302"/>
      <c r="AY86" s="302"/>
      <c r="AZ86" s="302"/>
      <c r="BA86" s="302"/>
      <c r="BB86" s="302"/>
      <c r="BC86" s="302"/>
      <c r="BD86" s="302"/>
    </row>
    <row r="87" spans="1:56" s="13" customFormat="1" ht="15" customHeight="1" x14ac:dyDescent="0.3">
      <c r="A87" s="167"/>
      <c r="B87" s="168"/>
      <c r="C87" s="168"/>
      <c r="D87" s="109"/>
      <c r="E87" s="169"/>
      <c r="F87" s="169" t="s">
        <v>80</v>
      </c>
      <c r="G87" s="83"/>
      <c r="H87" s="170"/>
      <c r="I87" s="302"/>
      <c r="J87" s="302"/>
      <c r="K87" s="302"/>
      <c r="L87" s="302"/>
      <c r="M87" s="302"/>
      <c r="N87" s="302"/>
      <c r="O87" s="302"/>
      <c r="P87" s="302"/>
      <c r="Q87" s="302"/>
      <c r="R87" s="302"/>
      <c r="S87" s="302"/>
      <c r="T87" s="302"/>
      <c r="U87" s="302"/>
      <c r="V87" s="302"/>
      <c r="W87" s="302"/>
      <c r="X87" s="302"/>
      <c r="Y87" s="302"/>
      <c r="Z87" s="302"/>
      <c r="AA87" s="302"/>
      <c r="AB87" s="302"/>
      <c r="AC87" s="302"/>
      <c r="AD87" s="302"/>
      <c r="AE87" s="302"/>
      <c r="AF87" s="302"/>
      <c r="AG87" s="302"/>
      <c r="AH87" s="302"/>
      <c r="AI87" s="302"/>
      <c r="AJ87" s="302"/>
      <c r="AK87" s="302"/>
      <c r="AL87" s="302"/>
      <c r="AM87" s="302"/>
      <c r="AN87" s="302"/>
      <c r="AO87" s="302"/>
      <c r="AP87" s="302"/>
      <c r="AQ87" s="302"/>
      <c r="AR87" s="302"/>
      <c r="AS87" s="302"/>
      <c r="AT87" s="302"/>
      <c r="AU87" s="302"/>
      <c r="AV87" s="302"/>
      <c r="AW87" s="302"/>
      <c r="AX87" s="302"/>
      <c r="AY87" s="302"/>
      <c r="AZ87" s="302"/>
      <c r="BA87" s="302"/>
      <c r="BB87" s="302"/>
      <c r="BC87" s="302"/>
      <c r="BD87" s="302"/>
    </row>
    <row r="88" spans="1:56" s="13" customFormat="1" ht="15" customHeight="1" x14ac:dyDescent="0.3">
      <c r="A88" s="167"/>
      <c r="B88" s="168"/>
      <c r="C88" s="168"/>
      <c r="D88" s="109"/>
      <c r="E88" s="169"/>
      <c r="F88" s="122" t="s">
        <v>148</v>
      </c>
      <c r="G88" s="83"/>
      <c r="H88" s="170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2"/>
      <c r="AJ88" s="302"/>
      <c r="AK88" s="302"/>
      <c r="AL88" s="302"/>
      <c r="AM88" s="302"/>
      <c r="AN88" s="302"/>
      <c r="AO88" s="302"/>
      <c r="AP88" s="302"/>
      <c r="AQ88" s="302"/>
      <c r="AR88" s="302"/>
      <c r="AS88" s="302"/>
      <c r="AT88" s="302"/>
      <c r="AU88" s="302"/>
      <c r="AV88" s="302"/>
      <c r="AW88" s="302"/>
      <c r="AX88" s="302"/>
      <c r="AY88" s="302"/>
      <c r="AZ88" s="302"/>
      <c r="BA88" s="302"/>
      <c r="BB88" s="302"/>
      <c r="BC88" s="302"/>
      <c r="BD88" s="302"/>
    </row>
    <row r="89" spans="1:56" s="14" customFormat="1" ht="18.75" customHeight="1" x14ac:dyDescent="0.3">
      <c r="A89" s="153"/>
      <c r="B89" s="73"/>
      <c r="C89" s="73"/>
      <c r="D89" s="73"/>
      <c r="E89" s="73"/>
      <c r="F89" s="169" t="s">
        <v>131</v>
      </c>
      <c r="G89" s="86">
        <f>+'4'!D46</f>
        <v>0</v>
      </c>
      <c r="H89" s="151">
        <f>+'4'!G46</f>
        <v>-357478.6</v>
      </c>
      <c r="I89" s="301"/>
      <c r="J89" s="301"/>
      <c r="K89" s="301"/>
      <c r="L89" s="301"/>
      <c r="M89" s="301"/>
      <c r="N89" s="301"/>
      <c r="O89" s="301"/>
      <c r="P89" s="301"/>
      <c r="Q89" s="301"/>
      <c r="R89" s="301"/>
      <c r="S89" s="301"/>
      <c r="T89" s="301"/>
      <c r="U89" s="301"/>
      <c r="V89" s="301"/>
      <c r="W89" s="301"/>
      <c r="X89" s="301"/>
      <c r="Y89" s="301"/>
      <c r="Z89" s="301"/>
      <c r="AA89" s="301"/>
      <c r="AB89" s="301"/>
      <c r="AC89" s="301"/>
      <c r="AD89" s="301"/>
      <c r="AE89" s="301"/>
      <c r="AF89" s="301"/>
      <c r="AG89" s="301"/>
      <c r="AH89" s="301"/>
      <c r="AI89" s="301"/>
      <c r="AJ89" s="301"/>
      <c r="AK89" s="301"/>
      <c r="AL89" s="301"/>
      <c r="AM89" s="301"/>
      <c r="AN89" s="301"/>
      <c r="AO89" s="301"/>
      <c r="AP89" s="301"/>
      <c r="AQ89" s="301"/>
      <c r="AR89" s="301"/>
      <c r="AS89" s="301"/>
      <c r="AT89" s="301"/>
      <c r="AU89" s="301"/>
      <c r="AV89" s="301"/>
      <c r="AW89" s="301"/>
      <c r="AX89" s="301"/>
      <c r="AY89" s="301"/>
      <c r="AZ89" s="301"/>
      <c r="BA89" s="301"/>
      <c r="BB89" s="301"/>
      <c r="BC89" s="301"/>
      <c r="BD89" s="301"/>
    </row>
    <row r="90" spans="1:56" ht="14.25" customHeight="1" x14ac:dyDescent="0.25">
      <c r="A90" s="154" t="s">
        <v>110</v>
      </c>
      <c r="B90" s="136"/>
      <c r="C90" s="136"/>
      <c r="D90" s="136"/>
      <c r="E90" s="136"/>
      <c r="F90" s="135" t="s">
        <v>111</v>
      </c>
      <c r="G90" s="137">
        <f>G92</f>
        <v>0</v>
      </c>
      <c r="H90" s="155">
        <f>H92</f>
        <v>0</v>
      </c>
    </row>
    <row r="91" spans="1:56" ht="13.5" customHeight="1" x14ac:dyDescent="0.25">
      <c r="A91" s="142"/>
      <c r="B91" s="80"/>
      <c r="C91" s="80"/>
      <c r="D91" s="80"/>
      <c r="E91" s="80"/>
      <c r="F91" s="120" t="s">
        <v>26</v>
      </c>
      <c r="G91" s="111"/>
      <c r="H91" s="156"/>
    </row>
    <row r="92" spans="1:56" ht="14.25" customHeight="1" x14ac:dyDescent="0.25">
      <c r="A92" s="157"/>
      <c r="B92" s="135" t="s">
        <v>72</v>
      </c>
      <c r="C92" s="136"/>
      <c r="D92" s="136"/>
      <c r="E92" s="136"/>
      <c r="F92" s="135" t="s">
        <v>112</v>
      </c>
      <c r="G92" s="137">
        <f>G94</f>
        <v>0</v>
      </c>
      <c r="H92" s="155">
        <f>H94</f>
        <v>0</v>
      </c>
    </row>
    <row r="93" spans="1:56" ht="13.5" customHeight="1" x14ac:dyDescent="0.25">
      <c r="A93" s="142"/>
      <c r="B93" s="80"/>
      <c r="C93" s="80"/>
      <c r="D93" s="80"/>
      <c r="E93" s="80"/>
      <c r="F93" s="120" t="s">
        <v>26</v>
      </c>
      <c r="G93" s="111"/>
      <c r="H93" s="156"/>
    </row>
    <row r="94" spans="1:56" s="8" customFormat="1" ht="14.25" customHeight="1" x14ac:dyDescent="0.25">
      <c r="A94" s="158"/>
      <c r="B94" s="114"/>
      <c r="C94" s="115" t="s">
        <v>72</v>
      </c>
      <c r="D94" s="114"/>
      <c r="E94" s="114"/>
      <c r="F94" s="115" t="s">
        <v>100</v>
      </c>
      <c r="G94" s="116">
        <f>G96</f>
        <v>0</v>
      </c>
      <c r="H94" s="159">
        <f>H96</f>
        <v>0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  <c r="BC94" s="97"/>
      <c r="BD94" s="97"/>
    </row>
    <row r="95" spans="1:56" ht="13.5" customHeight="1" x14ac:dyDescent="0.25">
      <c r="A95" s="142"/>
      <c r="B95" s="80"/>
      <c r="C95" s="80"/>
      <c r="D95" s="80"/>
      <c r="E95" s="80"/>
      <c r="F95" s="120" t="s">
        <v>26</v>
      </c>
      <c r="G95" s="111"/>
      <c r="H95" s="156"/>
    </row>
    <row r="96" spans="1:56" s="8" customFormat="1" ht="13.5" customHeight="1" x14ac:dyDescent="0.25">
      <c r="A96" s="158"/>
      <c r="B96" s="114"/>
      <c r="C96" s="114"/>
      <c r="D96" s="119" t="s">
        <v>99</v>
      </c>
      <c r="E96" s="114"/>
      <c r="F96" s="119" t="s">
        <v>100</v>
      </c>
      <c r="G96" s="111">
        <f>G98+G106</f>
        <v>0</v>
      </c>
      <c r="H96" s="156">
        <f>H98+H106</f>
        <v>0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  <c r="BC96" s="97"/>
      <c r="BD96" s="97"/>
    </row>
    <row r="97" spans="1:56" ht="13.5" customHeight="1" x14ac:dyDescent="0.25">
      <c r="A97" s="142"/>
      <c r="B97" s="80"/>
      <c r="C97" s="80"/>
      <c r="D97" s="80"/>
      <c r="E97" s="80"/>
      <c r="F97" s="120" t="s">
        <v>26</v>
      </c>
      <c r="G97" s="111"/>
      <c r="H97" s="156"/>
    </row>
    <row r="98" spans="1:56" s="8" customFormat="1" ht="13.5" customHeight="1" x14ac:dyDescent="0.25">
      <c r="A98" s="158"/>
      <c r="B98" s="114"/>
      <c r="C98" s="114"/>
      <c r="D98" s="114"/>
      <c r="E98" s="138" t="s">
        <v>103</v>
      </c>
      <c r="F98" s="119" t="s">
        <v>100</v>
      </c>
      <c r="G98" s="111">
        <f>G100</f>
        <v>-372744</v>
      </c>
      <c r="H98" s="156">
        <f>H100</f>
        <v>-372744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  <c r="BC98" s="97"/>
      <c r="BD98" s="97"/>
    </row>
    <row r="99" spans="1:56" ht="13.5" customHeight="1" x14ac:dyDescent="0.25">
      <c r="A99" s="142"/>
      <c r="B99" s="80"/>
      <c r="C99" s="80"/>
      <c r="D99" s="80"/>
      <c r="E99" s="80"/>
      <c r="F99" s="120" t="s">
        <v>75</v>
      </c>
      <c r="G99" s="111"/>
      <c r="H99" s="156"/>
    </row>
    <row r="100" spans="1:56" ht="13.5" customHeight="1" x14ac:dyDescent="0.25">
      <c r="A100" s="142"/>
      <c r="B100" s="80"/>
      <c r="C100" s="80"/>
      <c r="D100" s="80"/>
      <c r="E100" s="80"/>
      <c r="F100" s="139" t="s">
        <v>98</v>
      </c>
      <c r="G100" s="111">
        <f>G105</f>
        <v>-372744</v>
      </c>
      <c r="H100" s="156">
        <f>H105</f>
        <v>-372744</v>
      </c>
    </row>
    <row r="101" spans="1:56" ht="13.5" customHeight="1" x14ac:dyDescent="0.25">
      <c r="A101" s="142"/>
      <c r="B101" s="80"/>
      <c r="C101" s="80"/>
      <c r="D101" s="80"/>
      <c r="E101" s="80"/>
      <c r="F101" s="120" t="s">
        <v>76</v>
      </c>
      <c r="G101" s="111">
        <f t="shared" ref="G101:H104" si="6">G102</f>
        <v>-372744</v>
      </c>
      <c r="H101" s="156">
        <f t="shared" si="6"/>
        <v>-372744</v>
      </c>
    </row>
    <row r="102" spans="1:56" ht="13.5" customHeight="1" x14ac:dyDescent="0.25">
      <c r="A102" s="142"/>
      <c r="B102" s="80"/>
      <c r="C102" s="80"/>
      <c r="D102" s="80"/>
      <c r="E102" s="80"/>
      <c r="F102" s="140" t="s">
        <v>25</v>
      </c>
      <c r="G102" s="111">
        <f t="shared" si="6"/>
        <v>-372744</v>
      </c>
      <c r="H102" s="156">
        <f t="shared" si="6"/>
        <v>-372744</v>
      </c>
    </row>
    <row r="103" spans="1:56" ht="13.5" customHeight="1" x14ac:dyDescent="0.25">
      <c r="A103" s="142"/>
      <c r="B103" s="80"/>
      <c r="C103" s="80"/>
      <c r="D103" s="80"/>
      <c r="E103" s="80"/>
      <c r="F103" s="140" t="s">
        <v>77</v>
      </c>
      <c r="G103" s="111">
        <f t="shared" si="6"/>
        <v>-372744</v>
      </c>
      <c r="H103" s="156">
        <f t="shared" si="6"/>
        <v>-372744</v>
      </c>
    </row>
    <row r="104" spans="1:56" ht="13.5" customHeight="1" x14ac:dyDescent="0.25">
      <c r="A104" s="142"/>
      <c r="B104" s="80"/>
      <c r="C104" s="80"/>
      <c r="D104" s="80"/>
      <c r="E104" s="80"/>
      <c r="F104" s="140" t="s">
        <v>113</v>
      </c>
      <c r="G104" s="111">
        <f t="shared" si="6"/>
        <v>-372744</v>
      </c>
      <c r="H104" s="156">
        <f t="shared" si="6"/>
        <v>-372744</v>
      </c>
    </row>
    <row r="105" spans="1:56" ht="13.5" customHeight="1" x14ac:dyDescent="0.25">
      <c r="A105" s="142"/>
      <c r="B105" s="80"/>
      <c r="C105" s="80"/>
      <c r="D105" s="80"/>
      <c r="E105" s="80"/>
      <c r="F105" s="120" t="s">
        <v>114</v>
      </c>
      <c r="G105" s="111">
        <f>'1'!D75</f>
        <v>-372744</v>
      </c>
      <c r="H105" s="156">
        <f>'1'!E75</f>
        <v>-372744</v>
      </c>
    </row>
    <row r="106" spans="1:56" s="8" customFormat="1" ht="13.5" customHeight="1" x14ac:dyDescent="0.25">
      <c r="A106" s="158"/>
      <c r="B106" s="114"/>
      <c r="C106" s="114"/>
      <c r="D106" s="114"/>
      <c r="E106" s="138" t="s">
        <v>103</v>
      </c>
      <c r="F106" s="119" t="s">
        <v>100</v>
      </c>
      <c r="G106" s="111">
        <f>G108</f>
        <v>372744</v>
      </c>
      <c r="H106" s="156">
        <f>H108</f>
        <v>372744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  <c r="AV106" s="97"/>
      <c r="AW106" s="97"/>
      <c r="AX106" s="97"/>
      <c r="AY106" s="97"/>
      <c r="AZ106" s="97"/>
      <c r="BA106" s="97"/>
      <c r="BB106" s="97"/>
      <c r="BC106" s="97"/>
      <c r="BD106" s="97"/>
    </row>
    <row r="107" spans="1:56" ht="13.5" customHeight="1" x14ac:dyDescent="0.25">
      <c r="A107" s="142"/>
      <c r="B107" s="80"/>
      <c r="C107" s="80"/>
      <c r="D107" s="80"/>
      <c r="E107" s="80"/>
      <c r="F107" s="120" t="s">
        <v>75</v>
      </c>
      <c r="G107" s="111"/>
      <c r="H107" s="156"/>
    </row>
    <row r="108" spans="1:56" ht="13.5" customHeight="1" x14ac:dyDescent="0.25">
      <c r="A108" s="142"/>
      <c r="B108" s="80"/>
      <c r="C108" s="80"/>
      <c r="D108" s="80"/>
      <c r="E108" s="80"/>
      <c r="F108" s="139" t="s">
        <v>98</v>
      </c>
      <c r="G108" s="111">
        <f>G113</f>
        <v>372744</v>
      </c>
      <c r="H108" s="156">
        <f>H113</f>
        <v>372744</v>
      </c>
    </row>
    <row r="109" spans="1:56" ht="13.5" customHeight="1" x14ac:dyDescent="0.25">
      <c r="A109" s="142"/>
      <c r="B109" s="80"/>
      <c r="C109" s="80"/>
      <c r="D109" s="80"/>
      <c r="E109" s="80"/>
      <c r="F109" s="120" t="s">
        <v>76</v>
      </c>
      <c r="G109" s="111">
        <f t="shared" ref="G109:H112" si="7">G110</f>
        <v>372744</v>
      </c>
      <c r="H109" s="156">
        <f t="shared" si="7"/>
        <v>372744</v>
      </c>
    </row>
    <row r="110" spans="1:56" ht="13.5" customHeight="1" x14ac:dyDescent="0.25">
      <c r="A110" s="142"/>
      <c r="B110" s="80"/>
      <c r="C110" s="80"/>
      <c r="D110" s="80"/>
      <c r="E110" s="80"/>
      <c r="F110" s="140" t="s">
        <v>25</v>
      </c>
      <c r="G110" s="111">
        <f t="shared" si="7"/>
        <v>372744</v>
      </c>
      <c r="H110" s="156">
        <f t="shared" si="7"/>
        <v>372744</v>
      </c>
    </row>
    <row r="111" spans="1:56" ht="13.5" customHeight="1" x14ac:dyDescent="0.25">
      <c r="A111" s="142"/>
      <c r="B111" s="80"/>
      <c r="C111" s="80"/>
      <c r="D111" s="80"/>
      <c r="E111" s="80"/>
      <c r="F111" s="140" t="s">
        <v>77</v>
      </c>
      <c r="G111" s="111">
        <f t="shared" si="7"/>
        <v>372744</v>
      </c>
      <c r="H111" s="156">
        <f t="shared" si="7"/>
        <v>372744</v>
      </c>
    </row>
    <row r="112" spans="1:56" ht="13.5" customHeight="1" x14ac:dyDescent="0.25">
      <c r="A112" s="142"/>
      <c r="B112" s="80"/>
      <c r="C112" s="80"/>
      <c r="D112" s="80"/>
      <c r="E112" s="80"/>
      <c r="F112" s="140" t="s">
        <v>113</v>
      </c>
      <c r="G112" s="111">
        <f t="shared" si="7"/>
        <v>372744</v>
      </c>
      <c r="H112" s="156">
        <f t="shared" si="7"/>
        <v>372744</v>
      </c>
    </row>
    <row r="113" spans="1:8" ht="13.5" customHeight="1" thickBot="1" x14ac:dyDescent="0.3">
      <c r="A113" s="160"/>
      <c r="B113" s="161"/>
      <c r="C113" s="161"/>
      <c r="D113" s="161"/>
      <c r="E113" s="161"/>
      <c r="F113" s="162" t="s">
        <v>114</v>
      </c>
      <c r="G113" s="163">
        <f>'1'!D81</f>
        <v>372744</v>
      </c>
      <c r="H113" s="164">
        <f>'1'!E81</f>
        <v>372744</v>
      </c>
    </row>
  </sheetData>
  <mergeCells count="9">
    <mergeCell ref="G1:H1"/>
    <mergeCell ref="A2:H2"/>
    <mergeCell ref="A3:H3"/>
    <mergeCell ref="A4:H4"/>
    <mergeCell ref="G6:H6"/>
    <mergeCell ref="A7:C8"/>
    <mergeCell ref="D7:E8"/>
    <mergeCell ref="F7:F9"/>
    <mergeCell ref="G7:H8"/>
  </mergeCells>
  <pageMargins left="0.75" right="0.75" top="1" bottom="1" header="0.5" footer="0.5"/>
  <pageSetup paperSize="9" scale="5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BreakPreview" zoomScaleNormal="100" zoomScaleSheetLayoutView="100" workbookViewId="0">
      <selection activeCell="I13" sqref="I13"/>
    </sheetView>
  </sheetViews>
  <sheetFormatPr defaultColWidth="9.42578125" defaultRowHeight="13.5" x14ac:dyDescent="0.25"/>
  <cols>
    <col min="1" max="1" width="7.85546875" style="358" customWidth="1"/>
    <col min="2" max="2" width="7" style="358" customWidth="1"/>
    <col min="3" max="3" width="81.28515625" style="358" customWidth="1"/>
    <col min="4" max="6" width="15.28515625" style="358" customWidth="1"/>
    <col min="7" max="9" width="15.7109375" style="358" customWidth="1"/>
    <col min="10" max="16384" width="9.42578125" style="358"/>
  </cols>
  <sheetData>
    <row r="1" spans="1:9" s="357" customFormat="1" ht="21" customHeight="1" x14ac:dyDescent="0.25">
      <c r="D1" s="358"/>
      <c r="E1" s="457"/>
      <c r="F1" s="457"/>
      <c r="G1" s="358"/>
      <c r="I1" s="359" t="s">
        <v>27</v>
      </c>
    </row>
    <row r="2" spans="1:9" s="357" customFormat="1" ht="18" customHeight="1" x14ac:dyDescent="0.25">
      <c r="C2" s="360"/>
      <c r="D2" s="360"/>
      <c r="E2" s="458"/>
      <c r="F2" s="458"/>
      <c r="G2" s="360"/>
      <c r="I2" s="361" t="s">
        <v>117</v>
      </c>
    </row>
    <row r="3" spans="1:9" s="357" customFormat="1" ht="18" customHeight="1" x14ac:dyDescent="0.25">
      <c r="C3" s="360"/>
      <c r="D3" s="360"/>
      <c r="E3" s="362"/>
      <c r="F3" s="362"/>
      <c r="G3" s="360"/>
      <c r="I3" s="363" t="s">
        <v>28</v>
      </c>
    </row>
    <row r="4" spans="1:9" s="357" customFormat="1" ht="18" customHeight="1" x14ac:dyDescent="0.25">
      <c r="C4" s="360"/>
      <c r="D4" s="360"/>
      <c r="E4" s="362"/>
      <c r="F4" s="362"/>
      <c r="G4" s="360"/>
      <c r="H4" s="362"/>
      <c r="I4" s="362"/>
    </row>
    <row r="5" spans="1:9" s="357" customFormat="1" ht="52.5" customHeight="1" x14ac:dyDescent="0.25">
      <c r="A5" s="459" t="s">
        <v>192</v>
      </c>
      <c r="B5" s="459"/>
      <c r="C5" s="459"/>
      <c r="D5" s="459"/>
      <c r="E5" s="459"/>
      <c r="F5" s="459"/>
      <c r="G5" s="459"/>
      <c r="H5" s="459"/>
      <c r="I5" s="459"/>
    </row>
    <row r="6" spans="1:9" s="357" customFormat="1" ht="6.75" customHeight="1" x14ac:dyDescent="0.25">
      <c r="A6" s="364"/>
      <c r="B6" s="364"/>
      <c r="C6" s="364"/>
      <c r="D6" s="364"/>
      <c r="E6" s="364"/>
      <c r="F6" s="364"/>
      <c r="G6" s="364"/>
      <c r="H6" s="364"/>
      <c r="I6" s="364"/>
    </row>
    <row r="7" spans="1:9" ht="13.5" customHeight="1" x14ac:dyDescent="0.3">
      <c r="A7" s="365"/>
      <c r="B7" s="365"/>
      <c r="C7" s="366"/>
      <c r="D7" s="367"/>
      <c r="E7" s="367"/>
      <c r="F7" s="368"/>
      <c r="G7" s="367"/>
      <c r="H7" s="367"/>
      <c r="I7" s="368" t="s">
        <v>182</v>
      </c>
    </row>
    <row r="8" spans="1:9" ht="48" customHeight="1" x14ac:dyDescent="0.25">
      <c r="A8" s="471" t="s">
        <v>29</v>
      </c>
      <c r="B8" s="471"/>
      <c r="C8" s="472" t="s">
        <v>30</v>
      </c>
      <c r="D8" s="596" t="s">
        <v>193</v>
      </c>
      <c r="E8" s="597"/>
      <c r="F8" s="597"/>
      <c r="G8" s="597"/>
      <c r="H8" s="597"/>
      <c r="I8" s="598"/>
    </row>
    <row r="9" spans="1:9" ht="9.75" customHeight="1" x14ac:dyDescent="0.25">
      <c r="A9" s="471"/>
      <c r="B9" s="471"/>
      <c r="C9" s="472"/>
      <c r="D9" s="599"/>
      <c r="E9" s="600"/>
      <c r="F9" s="600"/>
      <c r="G9" s="600"/>
      <c r="H9" s="600"/>
      <c r="I9" s="601"/>
    </row>
    <row r="10" spans="1:9" ht="9.75" customHeight="1" x14ac:dyDescent="0.25">
      <c r="A10" s="471"/>
      <c r="B10" s="471"/>
      <c r="C10" s="472"/>
      <c r="D10" s="602"/>
      <c r="E10" s="603"/>
      <c r="F10" s="603"/>
      <c r="G10" s="603"/>
      <c r="H10" s="603"/>
      <c r="I10" s="604"/>
    </row>
    <row r="11" spans="1:9" ht="22.5" customHeight="1" x14ac:dyDescent="0.25">
      <c r="A11" s="471"/>
      <c r="B11" s="471"/>
      <c r="C11" s="472"/>
      <c r="D11" s="468" t="s">
        <v>133</v>
      </c>
      <c r="E11" s="468"/>
      <c r="F11" s="468"/>
      <c r="G11" s="468" t="s">
        <v>134</v>
      </c>
      <c r="H11" s="468"/>
      <c r="I11" s="468"/>
    </row>
    <row r="12" spans="1:9" s="369" customFormat="1" ht="17.25" customHeight="1" x14ac:dyDescent="0.25">
      <c r="A12" s="469" t="s">
        <v>32</v>
      </c>
      <c r="B12" s="469" t="s">
        <v>33</v>
      </c>
      <c r="C12" s="472"/>
      <c r="D12" s="470" t="s">
        <v>34</v>
      </c>
      <c r="E12" s="470" t="s">
        <v>35</v>
      </c>
      <c r="F12" s="470"/>
      <c r="G12" s="470" t="s">
        <v>34</v>
      </c>
      <c r="H12" s="470" t="s">
        <v>35</v>
      </c>
      <c r="I12" s="470"/>
    </row>
    <row r="13" spans="1:9" s="369" customFormat="1" ht="39" customHeight="1" x14ac:dyDescent="0.25">
      <c r="A13" s="469"/>
      <c r="B13" s="469"/>
      <c r="C13" s="472"/>
      <c r="D13" s="470"/>
      <c r="E13" s="435" t="s">
        <v>183</v>
      </c>
      <c r="F13" s="435" t="s">
        <v>36</v>
      </c>
      <c r="G13" s="470"/>
      <c r="H13" s="435" t="s">
        <v>183</v>
      </c>
      <c r="I13" s="435" t="s">
        <v>36</v>
      </c>
    </row>
    <row r="14" spans="1:9" ht="36" customHeight="1" x14ac:dyDescent="0.25">
      <c r="A14" s="370"/>
      <c r="B14" s="371"/>
      <c r="C14" s="372" t="s">
        <v>37</v>
      </c>
      <c r="D14" s="373">
        <v>0</v>
      </c>
      <c r="E14" s="374">
        <v>0</v>
      </c>
      <c r="F14" s="375">
        <v>0</v>
      </c>
      <c r="G14" s="373">
        <v>-99882.200000000012</v>
      </c>
      <c r="H14" s="374">
        <v>0</v>
      </c>
      <c r="I14" s="375">
        <v>-99882.200000000012</v>
      </c>
    </row>
    <row r="15" spans="1:9" ht="19.5" customHeight="1" x14ac:dyDescent="0.25">
      <c r="A15" s="370"/>
      <c r="B15" s="371"/>
      <c r="C15" s="376" t="s">
        <v>38</v>
      </c>
      <c r="D15" s="373">
        <v>0</v>
      </c>
      <c r="E15" s="374"/>
      <c r="F15" s="374"/>
      <c r="G15" s="373">
        <v>0</v>
      </c>
      <c r="H15" s="374"/>
      <c r="I15" s="375"/>
    </row>
    <row r="16" spans="1:9" ht="30" customHeight="1" x14ac:dyDescent="0.25">
      <c r="A16" s="370"/>
      <c r="B16" s="371"/>
      <c r="C16" s="376" t="s">
        <v>39</v>
      </c>
      <c r="D16" s="377">
        <v>0</v>
      </c>
      <c r="E16" s="374">
        <v>0</v>
      </c>
      <c r="F16" s="374">
        <v>0</v>
      </c>
      <c r="G16" s="377">
        <v>-99882.200000000012</v>
      </c>
      <c r="H16" s="374">
        <v>0</v>
      </c>
      <c r="I16" s="375">
        <v>-99882.200000000012</v>
      </c>
    </row>
    <row r="17" spans="1:9" ht="50.25" customHeight="1" x14ac:dyDescent="0.25">
      <c r="A17" s="370"/>
      <c r="B17" s="371"/>
      <c r="C17" s="376" t="s">
        <v>40</v>
      </c>
      <c r="D17" s="378">
        <v>0</v>
      </c>
      <c r="E17" s="379">
        <v>0</v>
      </c>
      <c r="F17" s="380">
        <v>0</v>
      </c>
      <c r="G17" s="378">
        <v>-99882.200000000012</v>
      </c>
      <c r="H17" s="379">
        <v>0</v>
      </c>
      <c r="I17" s="380">
        <v>-99882.200000000012</v>
      </c>
    </row>
    <row r="18" spans="1:9" ht="25.5" customHeight="1" x14ac:dyDescent="0.25">
      <c r="A18" s="381" t="s">
        <v>185</v>
      </c>
      <c r="B18" s="382"/>
      <c r="C18" s="383" t="s">
        <v>73</v>
      </c>
      <c r="D18" s="384">
        <v>0</v>
      </c>
      <c r="E18" s="412">
        <v>0</v>
      </c>
      <c r="F18" s="412">
        <v>0</v>
      </c>
      <c r="G18" s="384">
        <v>-99882.200000000012</v>
      </c>
      <c r="H18" s="412">
        <v>0</v>
      </c>
      <c r="I18" s="413">
        <v>-99882.200000000012</v>
      </c>
    </row>
    <row r="19" spans="1:9" ht="15" customHeight="1" x14ac:dyDescent="0.25">
      <c r="A19" s="385"/>
      <c r="B19" s="371"/>
      <c r="C19" s="265" t="s">
        <v>41</v>
      </c>
      <c r="D19" s="386"/>
      <c r="E19" s="387"/>
      <c r="F19" s="388"/>
      <c r="G19" s="389"/>
      <c r="H19" s="387"/>
      <c r="I19" s="388"/>
    </row>
    <row r="20" spans="1:9" ht="70.5" customHeight="1" x14ac:dyDescent="0.25">
      <c r="A20" s="390"/>
      <c r="B20" s="391">
        <v>31001</v>
      </c>
      <c r="C20" s="392" t="s">
        <v>186</v>
      </c>
      <c r="D20" s="393">
        <v>0</v>
      </c>
      <c r="E20" s="394">
        <v>0</v>
      </c>
      <c r="F20" s="395">
        <v>0</v>
      </c>
      <c r="G20" s="396">
        <v>-53996.3</v>
      </c>
      <c r="H20" s="394">
        <v>0</v>
      </c>
      <c r="I20" s="395">
        <v>-53996.3</v>
      </c>
    </row>
    <row r="21" spans="1:9" ht="15.75" customHeight="1" x14ac:dyDescent="0.25">
      <c r="A21" s="460"/>
      <c r="B21" s="463"/>
      <c r="C21" s="397" t="s">
        <v>42</v>
      </c>
      <c r="D21" s="398"/>
      <c r="E21" s="399"/>
      <c r="F21" s="400"/>
      <c r="G21" s="401"/>
      <c r="H21" s="399"/>
      <c r="I21" s="400"/>
    </row>
    <row r="22" spans="1:9" ht="21.75" customHeight="1" x14ac:dyDescent="0.25">
      <c r="A22" s="461"/>
      <c r="B22" s="464"/>
      <c r="C22" s="402" t="s">
        <v>43</v>
      </c>
      <c r="D22" s="373">
        <v>0</v>
      </c>
      <c r="E22" s="374">
        <v>0</v>
      </c>
      <c r="F22" s="375">
        <v>0</v>
      </c>
      <c r="G22" s="403">
        <v>-53996.3</v>
      </c>
      <c r="H22" s="374">
        <v>0</v>
      </c>
      <c r="I22" s="375">
        <v>-53996.3</v>
      </c>
    </row>
    <row r="23" spans="1:9" ht="20.25" customHeight="1" x14ac:dyDescent="0.25">
      <c r="A23" s="461"/>
      <c r="B23" s="464"/>
      <c r="C23" s="404" t="s">
        <v>44</v>
      </c>
      <c r="D23" s="405"/>
      <c r="E23" s="374"/>
      <c r="F23" s="375"/>
      <c r="G23" s="406"/>
      <c r="H23" s="374"/>
      <c r="I23" s="375"/>
    </row>
    <row r="24" spans="1:9" ht="18.75" customHeight="1" x14ac:dyDescent="0.25">
      <c r="A24" s="461"/>
      <c r="B24" s="464"/>
      <c r="C24" s="410" t="s">
        <v>130</v>
      </c>
      <c r="D24" s="373">
        <v>0</v>
      </c>
      <c r="E24" s="374">
        <v>0</v>
      </c>
      <c r="F24" s="375">
        <v>0</v>
      </c>
      <c r="G24" s="373">
        <v>-53996.3</v>
      </c>
      <c r="H24" s="374">
        <v>0</v>
      </c>
      <c r="I24" s="375">
        <v>-53996.3</v>
      </c>
    </row>
    <row r="25" spans="1:9" ht="19.5" customHeight="1" x14ac:dyDescent="0.25">
      <c r="A25" s="466"/>
      <c r="B25" s="467"/>
      <c r="C25" s="411" t="s">
        <v>184</v>
      </c>
      <c r="D25" s="407">
        <v>0</v>
      </c>
      <c r="E25" s="408">
        <v>0</v>
      </c>
      <c r="F25" s="409">
        <v>0</v>
      </c>
      <c r="G25" s="407">
        <v>-53996.3</v>
      </c>
      <c r="H25" s="408">
        <v>0</v>
      </c>
      <c r="I25" s="409">
        <v>-53996.3</v>
      </c>
    </row>
    <row r="26" spans="1:9" ht="70.5" customHeight="1" x14ac:dyDescent="0.25">
      <c r="A26" s="390"/>
      <c r="B26" s="391">
        <v>31002</v>
      </c>
      <c r="C26" s="392" t="s">
        <v>187</v>
      </c>
      <c r="D26" s="393">
        <v>0</v>
      </c>
      <c r="E26" s="394">
        <v>0</v>
      </c>
      <c r="F26" s="395">
        <v>0</v>
      </c>
      <c r="G26" s="396">
        <v>-45885.9</v>
      </c>
      <c r="H26" s="394">
        <v>0</v>
      </c>
      <c r="I26" s="395">
        <v>-45885.9</v>
      </c>
    </row>
    <row r="27" spans="1:9" ht="15.75" customHeight="1" x14ac:dyDescent="0.25">
      <c r="A27" s="460"/>
      <c r="B27" s="463"/>
      <c r="C27" s="397" t="s">
        <v>42</v>
      </c>
      <c r="D27" s="398"/>
      <c r="E27" s="399"/>
      <c r="F27" s="400"/>
      <c r="G27" s="401"/>
      <c r="H27" s="399"/>
      <c r="I27" s="400"/>
    </row>
    <row r="28" spans="1:9" ht="21.75" customHeight="1" x14ac:dyDescent="0.25">
      <c r="A28" s="461"/>
      <c r="B28" s="464"/>
      <c r="C28" s="402" t="s">
        <v>43</v>
      </c>
      <c r="D28" s="373">
        <v>0</v>
      </c>
      <c r="E28" s="374">
        <v>0</v>
      </c>
      <c r="F28" s="375">
        <v>0</v>
      </c>
      <c r="G28" s="403">
        <v>-45885.9</v>
      </c>
      <c r="H28" s="374">
        <v>0</v>
      </c>
      <c r="I28" s="375">
        <v>-45885.9</v>
      </c>
    </row>
    <row r="29" spans="1:9" ht="20.25" customHeight="1" x14ac:dyDescent="0.25">
      <c r="A29" s="461"/>
      <c r="B29" s="464"/>
      <c r="C29" s="404" t="s">
        <v>44</v>
      </c>
      <c r="D29" s="405"/>
      <c r="E29" s="374"/>
      <c r="F29" s="375"/>
      <c r="G29" s="406"/>
      <c r="H29" s="374"/>
      <c r="I29" s="375"/>
    </row>
    <row r="30" spans="1:9" ht="18.75" customHeight="1" x14ac:dyDescent="0.25">
      <c r="A30" s="461"/>
      <c r="B30" s="464"/>
      <c r="C30" s="410" t="s">
        <v>130</v>
      </c>
      <c r="D30" s="373">
        <v>0</v>
      </c>
      <c r="E30" s="374">
        <v>0</v>
      </c>
      <c r="F30" s="375">
        <v>0</v>
      </c>
      <c r="G30" s="373">
        <v>-45885.9</v>
      </c>
      <c r="H30" s="374">
        <v>0</v>
      </c>
      <c r="I30" s="375">
        <v>-45885.9</v>
      </c>
    </row>
    <row r="31" spans="1:9" ht="19.5" customHeight="1" thickBot="1" x14ac:dyDescent="0.3">
      <c r="A31" s="462"/>
      <c r="B31" s="465"/>
      <c r="C31" s="414" t="s">
        <v>184</v>
      </c>
      <c r="D31" s="415">
        <v>0</v>
      </c>
      <c r="E31" s="416">
        <v>0</v>
      </c>
      <c r="F31" s="417">
        <v>0</v>
      </c>
      <c r="G31" s="415">
        <v>-45885.9</v>
      </c>
      <c r="H31" s="416">
        <v>0</v>
      </c>
      <c r="I31" s="417">
        <v>-45885.9</v>
      </c>
    </row>
    <row r="44" spans="7:8" ht="14.25" x14ac:dyDescent="0.25">
      <c r="G44" s="418"/>
      <c r="H44" s="418"/>
    </row>
    <row r="48" spans="7:8" ht="14.25" x14ac:dyDescent="0.25">
      <c r="G48" s="418"/>
    </row>
  </sheetData>
  <mergeCells count="18">
    <mergeCell ref="A8:B11"/>
    <mergeCell ref="C8:C13"/>
    <mergeCell ref="D8:I10"/>
    <mergeCell ref="E1:F1"/>
    <mergeCell ref="E2:F2"/>
    <mergeCell ref="A5:I5"/>
    <mergeCell ref="A27:A31"/>
    <mergeCell ref="B27:B31"/>
    <mergeCell ref="A21:A25"/>
    <mergeCell ref="B21:B25"/>
    <mergeCell ref="G11:I11"/>
    <mergeCell ref="A12:A13"/>
    <mergeCell ref="B12:B13"/>
    <mergeCell ref="D12:D13"/>
    <mergeCell ref="E12:F12"/>
    <mergeCell ref="G12:G13"/>
    <mergeCell ref="H12:I12"/>
    <mergeCell ref="D11:F11"/>
  </mergeCells>
  <printOptions horizontalCentered="1"/>
  <pageMargins left="0" right="0" top="0" bottom="0" header="0" footer="0"/>
  <pageSetup paperSize="9" scale="5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zoomScaleNormal="100" zoomScaleSheetLayoutView="80" workbookViewId="0">
      <selection activeCell="C18" sqref="C18"/>
    </sheetView>
  </sheetViews>
  <sheetFormatPr defaultColWidth="9.42578125" defaultRowHeight="13.5" customHeight="1" x14ac:dyDescent="0.25"/>
  <cols>
    <col min="1" max="1" width="7.85546875" style="17" customWidth="1"/>
    <col min="2" max="2" width="7" style="17" customWidth="1"/>
    <col min="3" max="3" width="81.28515625" style="17" customWidth="1"/>
    <col min="4" max="4" width="16" style="17" customWidth="1"/>
    <col min="5" max="5" width="17.28515625" style="17" customWidth="1"/>
    <col min="6" max="6" width="16.28515625" style="17" customWidth="1"/>
    <col min="7" max="7" width="19.140625" style="17" customWidth="1"/>
    <col min="8" max="8" width="21" style="17" customWidth="1"/>
    <col min="9" max="9" width="20.140625" style="17" customWidth="1"/>
    <col min="10" max="11" width="18.42578125" style="17" hidden="1" customWidth="1"/>
    <col min="12" max="12" width="16.7109375" style="17" hidden="1" customWidth="1"/>
    <col min="13" max="13" width="12.42578125" style="17" hidden="1" customWidth="1"/>
    <col min="14" max="14" width="12.140625" style="17" hidden="1" customWidth="1"/>
    <col min="15" max="15" width="11.42578125" style="17" hidden="1" customWidth="1"/>
    <col min="16" max="16" width="14.42578125" style="17" customWidth="1"/>
    <col min="17" max="17" width="13.42578125" style="17" customWidth="1"/>
    <col min="18" max="16384" width="9.42578125" style="17"/>
  </cols>
  <sheetData>
    <row r="1" spans="1:11" ht="13.5" customHeight="1" x14ac:dyDescent="0.25">
      <c r="H1" s="51"/>
      <c r="I1" s="187" t="s">
        <v>188</v>
      </c>
    </row>
    <row r="2" spans="1:11" ht="13.5" customHeight="1" x14ac:dyDescent="0.25">
      <c r="C2" s="18"/>
      <c r="D2" s="18"/>
      <c r="E2" s="18"/>
      <c r="F2" s="18"/>
      <c r="G2" s="18"/>
      <c r="H2" s="51"/>
      <c r="I2" s="188" t="s">
        <v>117</v>
      </c>
    </row>
    <row r="3" spans="1:11" ht="13.5" customHeight="1" x14ac:dyDescent="0.25">
      <c r="C3" s="18"/>
      <c r="D3" s="18"/>
      <c r="E3" s="18"/>
      <c r="F3" s="18"/>
      <c r="G3" s="18"/>
      <c r="H3" s="51"/>
      <c r="I3" s="189" t="s">
        <v>28</v>
      </c>
    </row>
    <row r="4" spans="1:11" ht="13.5" customHeight="1" x14ac:dyDescent="0.25">
      <c r="C4" s="18"/>
      <c r="D4" s="18"/>
      <c r="E4" s="18"/>
      <c r="F4" s="18"/>
      <c r="G4" s="18"/>
      <c r="H4" s="19"/>
      <c r="I4" s="19"/>
    </row>
    <row r="5" spans="1:11" ht="41.25" customHeight="1" x14ac:dyDescent="0.25">
      <c r="A5" s="473" t="s">
        <v>146</v>
      </c>
      <c r="B5" s="473"/>
      <c r="C5" s="473"/>
      <c r="D5" s="473"/>
      <c r="E5" s="473"/>
      <c r="F5" s="473"/>
      <c r="G5" s="473"/>
      <c r="H5" s="473"/>
      <c r="I5" s="473"/>
    </row>
    <row r="6" spans="1:11" ht="17.25" customHeight="1" x14ac:dyDescent="0.25">
      <c r="A6" s="20"/>
      <c r="B6" s="20"/>
      <c r="C6" s="20"/>
      <c r="D6" s="20"/>
      <c r="E6" s="20"/>
      <c r="F6" s="20"/>
      <c r="G6" s="20"/>
      <c r="H6" s="20"/>
      <c r="I6" s="20"/>
    </row>
    <row r="7" spans="1:11" ht="18" customHeight="1" x14ac:dyDescent="0.3">
      <c r="A7" s="21"/>
      <c r="B7" s="21"/>
      <c r="C7" s="22"/>
      <c r="D7" s="22"/>
      <c r="E7" s="22"/>
      <c r="F7" s="22"/>
      <c r="G7" s="23"/>
      <c r="H7" s="23"/>
      <c r="I7" s="24" t="s">
        <v>138</v>
      </c>
    </row>
    <row r="8" spans="1:11" ht="28.5" customHeight="1" x14ac:dyDescent="0.25">
      <c r="A8" s="478" t="s">
        <v>29</v>
      </c>
      <c r="B8" s="478"/>
      <c r="C8" s="487" t="s">
        <v>30</v>
      </c>
      <c r="D8" s="477" t="s">
        <v>5</v>
      </c>
      <c r="E8" s="477"/>
      <c r="F8" s="477"/>
      <c r="G8" s="477"/>
      <c r="H8" s="477"/>
      <c r="I8" s="477"/>
    </row>
    <row r="9" spans="1:11" ht="13.5" customHeight="1" x14ac:dyDescent="0.25">
      <c r="A9" s="478"/>
      <c r="B9" s="478"/>
      <c r="C9" s="487"/>
      <c r="D9" s="476" t="s">
        <v>116</v>
      </c>
      <c r="E9" s="476"/>
      <c r="F9" s="476"/>
      <c r="G9" s="476" t="s">
        <v>31</v>
      </c>
      <c r="H9" s="476"/>
      <c r="I9" s="476"/>
    </row>
    <row r="10" spans="1:11" ht="13.5" customHeight="1" x14ac:dyDescent="0.25">
      <c r="A10" s="478"/>
      <c r="B10" s="478"/>
      <c r="C10" s="487"/>
      <c r="D10" s="476"/>
      <c r="E10" s="476"/>
      <c r="F10" s="476"/>
      <c r="G10" s="476"/>
      <c r="H10" s="476"/>
      <c r="I10" s="476"/>
    </row>
    <row r="11" spans="1:11" ht="17.25" customHeight="1" x14ac:dyDescent="0.25">
      <c r="A11" s="478"/>
      <c r="B11" s="478"/>
      <c r="C11" s="487"/>
      <c r="D11" s="476"/>
      <c r="E11" s="476"/>
      <c r="F11" s="476"/>
      <c r="G11" s="476"/>
      <c r="H11" s="476"/>
      <c r="I11" s="476"/>
    </row>
    <row r="12" spans="1:11" s="25" customFormat="1" ht="14.25" customHeight="1" x14ac:dyDescent="0.25">
      <c r="A12" s="474" t="s">
        <v>32</v>
      </c>
      <c r="B12" s="474" t="s">
        <v>33</v>
      </c>
      <c r="C12" s="487"/>
      <c r="D12" s="475" t="s">
        <v>34</v>
      </c>
      <c r="E12" s="475" t="s">
        <v>35</v>
      </c>
      <c r="F12" s="475"/>
      <c r="G12" s="475" t="s">
        <v>34</v>
      </c>
      <c r="H12" s="475" t="s">
        <v>35</v>
      </c>
      <c r="I12" s="475"/>
    </row>
    <row r="13" spans="1:11" s="25" customFormat="1" ht="42" customHeight="1" x14ac:dyDescent="0.25">
      <c r="A13" s="474"/>
      <c r="B13" s="474"/>
      <c r="C13" s="487"/>
      <c r="D13" s="475"/>
      <c r="E13" s="439" t="s">
        <v>91</v>
      </c>
      <c r="F13" s="439" t="s">
        <v>36</v>
      </c>
      <c r="G13" s="475"/>
      <c r="H13" s="439" t="s">
        <v>91</v>
      </c>
      <c r="I13" s="439" t="s">
        <v>36</v>
      </c>
    </row>
    <row r="14" spans="1:11" ht="27" customHeight="1" x14ac:dyDescent="0.25">
      <c r="A14" s="436"/>
      <c r="B14" s="437"/>
      <c r="C14" s="438" t="s">
        <v>37</v>
      </c>
      <c r="D14" s="123">
        <v>0</v>
      </c>
      <c r="E14" s="42">
        <v>0</v>
      </c>
      <c r="F14" s="43">
        <v>0</v>
      </c>
      <c r="G14" s="123">
        <v>99882.2</v>
      </c>
      <c r="H14" s="42">
        <v>0</v>
      </c>
      <c r="I14" s="182">
        <v>99882.2</v>
      </c>
      <c r="K14" s="30"/>
    </row>
    <row r="15" spans="1:11" ht="14.25" customHeight="1" x14ac:dyDescent="0.25">
      <c r="A15" s="174"/>
      <c r="B15" s="26"/>
      <c r="C15" s="31" t="s">
        <v>38</v>
      </c>
      <c r="D15" s="27">
        <v>457360.8</v>
      </c>
      <c r="E15" s="28">
        <v>357478.6</v>
      </c>
      <c r="F15" s="28">
        <v>99882.2</v>
      </c>
      <c r="G15" s="27">
        <v>457360.8</v>
      </c>
      <c r="H15" s="28">
        <v>357478.6</v>
      </c>
      <c r="I15" s="175">
        <v>99882.2</v>
      </c>
    </row>
    <row r="16" spans="1:11" ht="14.25" customHeight="1" x14ac:dyDescent="0.25">
      <c r="A16" s="174"/>
      <c r="B16" s="26"/>
      <c r="C16" s="31" t="s">
        <v>39</v>
      </c>
      <c r="D16" s="32">
        <v>-457360.8</v>
      </c>
      <c r="E16" s="28">
        <v>-357478.6</v>
      </c>
      <c r="F16" s="29">
        <v>-99882.2</v>
      </c>
      <c r="G16" s="32">
        <v>-357478.6</v>
      </c>
      <c r="H16" s="28">
        <v>-357478.6</v>
      </c>
      <c r="I16" s="175">
        <v>0</v>
      </c>
    </row>
    <row r="17" spans="1:15" ht="27" customHeight="1" x14ac:dyDescent="0.25">
      <c r="A17" s="174"/>
      <c r="B17" s="26"/>
      <c r="C17" s="31" t="s">
        <v>40</v>
      </c>
      <c r="D17" s="33">
        <v>0</v>
      </c>
      <c r="E17" s="34">
        <v>0</v>
      </c>
      <c r="F17" s="35">
        <v>0</v>
      </c>
      <c r="G17" s="33">
        <v>99882.200000000012</v>
      </c>
      <c r="H17" s="34">
        <v>0</v>
      </c>
      <c r="I17" s="176">
        <v>99882.2</v>
      </c>
    </row>
    <row r="18" spans="1:15" s="263" customFormat="1" ht="25.5" customHeight="1" x14ac:dyDescent="0.25">
      <c r="A18" s="270">
        <v>1004</v>
      </c>
      <c r="B18" s="271"/>
      <c r="C18" s="272" t="s">
        <v>152</v>
      </c>
      <c r="D18" s="273">
        <v>344656.8</v>
      </c>
      <c r="E18" s="274">
        <v>287213.8</v>
      </c>
      <c r="F18" s="274">
        <v>57443</v>
      </c>
      <c r="G18" s="273">
        <v>344656.8</v>
      </c>
      <c r="H18" s="274">
        <v>287213.8</v>
      </c>
      <c r="I18" s="275">
        <v>57443</v>
      </c>
    </row>
    <row r="19" spans="1:15" s="263" customFormat="1" ht="15" customHeight="1" x14ac:dyDescent="0.25">
      <c r="A19" s="276"/>
      <c r="B19" s="264"/>
      <c r="C19" s="265" t="s">
        <v>41</v>
      </c>
      <c r="D19" s="266"/>
      <c r="E19" s="267"/>
      <c r="F19" s="268"/>
      <c r="G19" s="269"/>
      <c r="H19" s="267"/>
      <c r="I19" s="268"/>
    </row>
    <row r="20" spans="1:15" ht="48.75" customHeight="1" x14ac:dyDescent="0.25">
      <c r="A20" s="179"/>
      <c r="B20" s="61">
        <v>11009</v>
      </c>
      <c r="C20" s="62" t="s">
        <v>153</v>
      </c>
      <c r="D20" s="27">
        <v>84616.8</v>
      </c>
      <c r="E20" s="28">
        <v>70513.8</v>
      </c>
      <c r="F20" s="29">
        <v>14103</v>
      </c>
      <c r="G20" s="27">
        <v>84616.8</v>
      </c>
      <c r="H20" s="28">
        <v>70513.8</v>
      </c>
      <c r="I20" s="175">
        <v>14103</v>
      </c>
    </row>
    <row r="21" spans="1:15" ht="15.75" customHeight="1" x14ac:dyDescent="0.25">
      <c r="A21" s="479"/>
      <c r="B21" s="482"/>
      <c r="C21" s="45" t="s">
        <v>42</v>
      </c>
      <c r="D21" s="46"/>
      <c r="E21" s="28"/>
      <c r="F21" s="29"/>
      <c r="G21" s="46"/>
      <c r="H21" s="28"/>
      <c r="I21" s="175"/>
    </row>
    <row r="22" spans="1:15" ht="22.5" customHeight="1" x14ac:dyDescent="0.25">
      <c r="A22" s="480"/>
      <c r="B22" s="483"/>
      <c r="C22" s="44" t="s">
        <v>43</v>
      </c>
      <c r="D22" s="27">
        <v>84616.8</v>
      </c>
      <c r="E22" s="28">
        <v>70513.8</v>
      </c>
      <c r="F22" s="29">
        <v>14103</v>
      </c>
      <c r="G22" s="27">
        <v>84616.8</v>
      </c>
      <c r="H22" s="28">
        <v>70513.8</v>
      </c>
      <c r="I22" s="175">
        <v>14103</v>
      </c>
    </row>
    <row r="23" spans="1:15" ht="21" customHeight="1" x14ac:dyDescent="0.25">
      <c r="A23" s="480"/>
      <c r="B23" s="483"/>
      <c r="C23" s="45" t="s">
        <v>44</v>
      </c>
      <c r="D23" s="46"/>
      <c r="E23" s="28"/>
      <c r="F23" s="29"/>
      <c r="G23" s="46"/>
      <c r="H23" s="28"/>
      <c r="I23" s="175"/>
    </row>
    <row r="24" spans="1:15" ht="21.75" customHeight="1" x14ac:dyDescent="0.25">
      <c r="A24" s="480"/>
      <c r="B24" s="483"/>
      <c r="C24" s="47" t="s">
        <v>93</v>
      </c>
      <c r="D24" s="46">
        <v>84616.8</v>
      </c>
      <c r="E24" s="48">
        <v>70513.8</v>
      </c>
      <c r="F24" s="49">
        <v>14103</v>
      </c>
      <c r="G24" s="46">
        <v>84616.8</v>
      </c>
      <c r="H24" s="48">
        <v>70513.8</v>
      </c>
      <c r="I24" s="180">
        <v>14103</v>
      </c>
      <c r="J24" s="17">
        <v>84981.799999999988</v>
      </c>
      <c r="K24" s="17">
        <v>67985.399999999994</v>
      </c>
      <c r="L24" s="17">
        <v>16996.400000000001</v>
      </c>
    </row>
    <row r="25" spans="1:15" ht="21" customHeight="1" x14ac:dyDescent="0.25">
      <c r="A25" s="485"/>
      <c r="B25" s="486"/>
      <c r="C25" s="124" t="s">
        <v>92</v>
      </c>
      <c r="D25" s="125">
        <v>84616.8</v>
      </c>
      <c r="E25" s="126">
        <v>70513.8</v>
      </c>
      <c r="F25" s="127">
        <v>14103</v>
      </c>
      <c r="G25" s="125">
        <v>84616.8</v>
      </c>
      <c r="H25" s="126">
        <v>70513.8</v>
      </c>
      <c r="I25" s="181">
        <v>14103</v>
      </c>
      <c r="J25" s="17" t="e">
        <f>+#REF!</f>
        <v>#REF!</v>
      </c>
      <c r="K25" s="17" t="e">
        <f>+#REF!</f>
        <v>#REF!</v>
      </c>
      <c r="L25" s="17" t="e">
        <f>+#REF!</f>
        <v>#REF!</v>
      </c>
      <c r="M25" s="50" t="e">
        <f>+G25+J25</f>
        <v>#REF!</v>
      </c>
      <c r="N25" s="50" t="e">
        <f>+H25+K25</f>
        <v>#REF!</v>
      </c>
      <c r="O25" s="50" t="e">
        <f>+I25+L25</f>
        <v>#REF!</v>
      </c>
    </row>
    <row r="26" spans="1:15" ht="48.75" customHeight="1" x14ac:dyDescent="0.25">
      <c r="A26" s="179"/>
      <c r="B26" s="277">
        <v>11012</v>
      </c>
      <c r="C26" s="62" t="s">
        <v>154</v>
      </c>
      <c r="D26" s="27">
        <v>260040</v>
      </c>
      <c r="E26" s="28">
        <v>216700</v>
      </c>
      <c r="F26" s="29">
        <v>43340</v>
      </c>
      <c r="G26" s="27">
        <v>260040</v>
      </c>
      <c r="H26" s="28">
        <v>216700</v>
      </c>
      <c r="I26" s="175">
        <v>43340</v>
      </c>
    </row>
    <row r="27" spans="1:15" ht="15.75" customHeight="1" x14ac:dyDescent="0.25">
      <c r="A27" s="479"/>
      <c r="B27" s="482"/>
      <c r="C27" s="45" t="s">
        <v>42</v>
      </c>
      <c r="D27" s="46"/>
      <c r="E27" s="28"/>
      <c r="F27" s="29"/>
      <c r="G27" s="46"/>
      <c r="H27" s="28"/>
      <c r="I27" s="175"/>
    </row>
    <row r="28" spans="1:15" ht="22.5" customHeight="1" x14ac:dyDescent="0.25">
      <c r="A28" s="480"/>
      <c r="B28" s="483"/>
      <c r="C28" s="44" t="s">
        <v>43</v>
      </c>
      <c r="D28" s="27">
        <v>260040</v>
      </c>
      <c r="E28" s="28">
        <v>216700</v>
      </c>
      <c r="F28" s="29">
        <v>43340</v>
      </c>
      <c r="G28" s="27">
        <v>260040</v>
      </c>
      <c r="H28" s="28">
        <v>216700</v>
      </c>
      <c r="I28" s="175">
        <v>43340</v>
      </c>
    </row>
    <row r="29" spans="1:15" ht="21" customHeight="1" x14ac:dyDescent="0.25">
      <c r="A29" s="480"/>
      <c r="B29" s="483"/>
      <c r="C29" s="45" t="s">
        <v>44</v>
      </c>
      <c r="D29" s="46"/>
      <c r="E29" s="28"/>
      <c r="F29" s="29"/>
      <c r="G29" s="46"/>
      <c r="H29" s="28"/>
      <c r="I29" s="175"/>
    </row>
    <row r="30" spans="1:15" ht="21.75" customHeight="1" x14ac:dyDescent="0.25">
      <c r="A30" s="480"/>
      <c r="B30" s="483"/>
      <c r="C30" s="47" t="s">
        <v>93</v>
      </c>
      <c r="D30" s="46">
        <v>260040</v>
      </c>
      <c r="E30" s="48">
        <v>216700</v>
      </c>
      <c r="F30" s="49">
        <v>43340</v>
      </c>
      <c r="G30" s="46">
        <v>260040</v>
      </c>
      <c r="H30" s="48">
        <v>216700</v>
      </c>
      <c r="I30" s="180">
        <v>43340</v>
      </c>
      <c r="J30" s="17">
        <v>84981.799999999988</v>
      </c>
      <c r="K30" s="17">
        <v>67985.399999999994</v>
      </c>
      <c r="L30" s="17">
        <v>16996.400000000001</v>
      </c>
    </row>
    <row r="31" spans="1:15" ht="21" customHeight="1" x14ac:dyDescent="0.25">
      <c r="A31" s="485"/>
      <c r="B31" s="486"/>
      <c r="C31" s="124" t="s">
        <v>92</v>
      </c>
      <c r="D31" s="125">
        <v>260040</v>
      </c>
      <c r="E31" s="126">
        <v>216700</v>
      </c>
      <c r="F31" s="127">
        <v>43340</v>
      </c>
      <c r="G31" s="125">
        <v>260040</v>
      </c>
      <c r="H31" s="126">
        <v>216700</v>
      </c>
      <c r="I31" s="181">
        <v>43340</v>
      </c>
      <c r="J31" s="17" t="e">
        <f>+#REF!</f>
        <v>#REF!</v>
      </c>
      <c r="K31" s="17" t="e">
        <f>+#REF!</f>
        <v>#REF!</v>
      </c>
      <c r="L31" s="17" t="e">
        <f>+#REF!</f>
        <v>#REF!</v>
      </c>
      <c r="M31" s="50" t="e">
        <f>+G31+J31</f>
        <v>#REF!</v>
      </c>
      <c r="N31" s="50" t="e">
        <f>+H31+K31</f>
        <v>#REF!</v>
      </c>
      <c r="O31" s="50" t="e">
        <f>+I31+L31</f>
        <v>#REF!</v>
      </c>
    </row>
    <row r="32" spans="1:15" s="72" customFormat="1" ht="25.5" customHeight="1" x14ac:dyDescent="0.25">
      <c r="A32" s="325">
        <v>1072</v>
      </c>
      <c r="B32" s="326"/>
      <c r="C32" s="327" t="s">
        <v>73</v>
      </c>
      <c r="D32" s="33">
        <v>-344656.8</v>
      </c>
      <c r="E32" s="34">
        <v>-287213.8</v>
      </c>
      <c r="F32" s="35">
        <v>-57443</v>
      </c>
      <c r="G32" s="33">
        <v>-244774.59999999998</v>
      </c>
      <c r="H32" s="34">
        <v>-287213.8</v>
      </c>
      <c r="I32" s="176">
        <v>42439.199999999997</v>
      </c>
    </row>
    <row r="33" spans="1:15" ht="15" customHeight="1" x14ac:dyDescent="0.25">
      <c r="A33" s="177"/>
      <c r="B33" s="26"/>
      <c r="C33" s="36" t="s">
        <v>41</v>
      </c>
      <c r="D33" s="37"/>
      <c r="E33" s="38"/>
      <c r="F33" s="39"/>
      <c r="G33" s="37"/>
      <c r="H33" s="38"/>
      <c r="I33" s="178"/>
    </row>
    <row r="34" spans="1:15" ht="48.75" customHeight="1" x14ac:dyDescent="0.25">
      <c r="A34" s="179"/>
      <c r="B34" s="61">
        <v>11002</v>
      </c>
      <c r="C34" s="62" t="s">
        <v>87</v>
      </c>
      <c r="D34" s="27">
        <v>112704</v>
      </c>
      <c r="E34" s="28">
        <v>70264.800000000003</v>
      </c>
      <c r="F34" s="29">
        <v>42439.199999999997</v>
      </c>
      <c r="G34" s="27">
        <v>112704</v>
      </c>
      <c r="H34" s="28">
        <v>70264.800000000003</v>
      </c>
      <c r="I34" s="175">
        <v>42439.199999999997</v>
      </c>
    </row>
    <row r="35" spans="1:15" ht="15.75" customHeight="1" x14ac:dyDescent="0.25">
      <c r="A35" s="479"/>
      <c r="B35" s="482"/>
      <c r="C35" s="45" t="s">
        <v>42</v>
      </c>
      <c r="D35" s="46"/>
      <c r="E35" s="28"/>
      <c r="F35" s="29"/>
      <c r="G35" s="46"/>
      <c r="H35" s="28"/>
      <c r="I35" s="175"/>
    </row>
    <row r="36" spans="1:15" ht="22.5" customHeight="1" x14ac:dyDescent="0.25">
      <c r="A36" s="480"/>
      <c r="B36" s="483"/>
      <c r="C36" s="44" t="s">
        <v>43</v>
      </c>
      <c r="D36" s="27">
        <v>112704</v>
      </c>
      <c r="E36" s="28">
        <v>70264.800000000003</v>
      </c>
      <c r="F36" s="29">
        <v>42439.199999999997</v>
      </c>
      <c r="G36" s="27">
        <v>112704</v>
      </c>
      <c r="H36" s="28">
        <v>70264.800000000003</v>
      </c>
      <c r="I36" s="175">
        <v>42439.199999999997</v>
      </c>
    </row>
    <row r="37" spans="1:15" ht="21" customHeight="1" x14ac:dyDescent="0.25">
      <c r="A37" s="480"/>
      <c r="B37" s="483"/>
      <c r="C37" s="45" t="s">
        <v>44</v>
      </c>
      <c r="D37" s="46"/>
      <c r="E37" s="28"/>
      <c r="F37" s="29"/>
      <c r="G37" s="46"/>
      <c r="H37" s="28"/>
      <c r="I37" s="175"/>
    </row>
    <row r="38" spans="1:15" ht="21.75" customHeight="1" x14ac:dyDescent="0.25">
      <c r="A38" s="480"/>
      <c r="B38" s="483"/>
      <c r="C38" s="47" t="s">
        <v>93</v>
      </c>
      <c r="D38" s="46">
        <v>112704</v>
      </c>
      <c r="E38" s="48">
        <v>70264.800000000003</v>
      </c>
      <c r="F38" s="49">
        <v>42439.199999999997</v>
      </c>
      <c r="G38" s="46">
        <v>112704</v>
      </c>
      <c r="H38" s="48">
        <v>70264.800000000003</v>
      </c>
      <c r="I38" s="180">
        <v>42439.199999999997</v>
      </c>
      <c r="J38" s="17">
        <v>84981.799999999988</v>
      </c>
      <c r="K38" s="17">
        <v>67985.399999999994</v>
      </c>
      <c r="L38" s="17">
        <v>16996.400000000001</v>
      </c>
    </row>
    <row r="39" spans="1:15" ht="21" customHeight="1" x14ac:dyDescent="0.25">
      <c r="A39" s="485"/>
      <c r="B39" s="486"/>
      <c r="C39" s="124" t="s">
        <v>92</v>
      </c>
      <c r="D39" s="125">
        <v>112704</v>
      </c>
      <c r="E39" s="126">
        <v>70264.800000000003</v>
      </c>
      <c r="F39" s="127">
        <v>42439.199999999997</v>
      </c>
      <c r="G39" s="125">
        <v>112704</v>
      </c>
      <c r="H39" s="126">
        <v>70264.800000000003</v>
      </c>
      <c r="I39" s="181">
        <v>42439.199999999997</v>
      </c>
      <c r="J39" s="17" t="e">
        <f>+#REF!</f>
        <v>#REF!</v>
      </c>
      <c r="K39" s="17" t="e">
        <f>+#REF!</f>
        <v>#REF!</v>
      </c>
      <c r="L39" s="17" t="e">
        <f>+#REF!</f>
        <v>#REF!</v>
      </c>
      <c r="M39" s="50" t="e">
        <f>+G39+J39</f>
        <v>#REF!</v>
      </c>
      <c r="N39" s="50" t="e">
        <f>+H39+K39</f>
        <v>#REF!</v>
      </c>
      <c r="O39" s="50" t="e">
        <f>+I39+L39</f>
        <v>#REF!</v>
      </c>
    </row>
    <row r="40" spans="1:15" ht="65.25" customHeight="1" x14ac:dyDescent="0.25">
      <c r="A40" s="179"/>
      <c r="B40" s="61">
        <v>31004</v>
      </c>
      <c r="C40" s="62" t="s">
        <v>128</v>
      </c>
      <c r="D40" s="123">
        <v>-457360.8</v>
      </c>
      <c r="E40" s="42">
        <v>-357478.6</v>
      </c>
      <c r="F40" s="43">
        <v>-99882.2</v>
      </c>
      <c r="G40" s="123">
        <v>0</v>
      </c>
      <c r="H40" s="42">
        <v>0</v>
      </c>
      <c r="I40" s="182">
        <v>0</v>
      </c>
    </row>
    <row r="41" spans="1:15" ht="15.75" customHeight="1" x14ac:dyDescent="0.25">
      <c r="A41" s="479"/>
      <c r="B41" s="482"/>
      <c r="C41" s="45" t="s">
        <v>42</v>
      </c>
      <c r="D41" s="46"/>
      <c r="E41" s="28"/>
      <c r="F41" s="29"/>
      <c r="G41" s="46"/>
      <c r="H41" s="28"/>
      <c r="I41" s="175"/>
    </row>
    <row r="42" spans="1:15" ht="22.5" customHeight="1" x14ac:dyDescent="0.25">
      <c r="A42" s="480"/>
      <c r="B42" s="483"/>
      <c r="C42" s="44" t="s">
        <v>43</v>
      </c>
      <c r="D42" s="27">
        <v>-457360.8</v>
      </c>
      <c r="E42" s="28">
        <v>-357478.6</v>
      </c>
      <c r="F42" s="29">
        <v>-99882.2</v>
      </c>
      <c r="G42" s="27">
        <v>0</v>
      </c>
      <c r="H42" s="28">
        <v>0</v>
      </c>
      <c r="I42" s="175">
        <v>0</v>
      </c>
    </row>
    <row r="43" spans="1:15" ht="21" customHeight="1" x14ac:dyDescent="0.25">
      <c r="A43" s="480"/>
      <c r="B43" s="483"/>
      <c r="C43" s="45" t="s">
        <v>44</v>
      </c>
      <c r="D43" s="46"/>
      <c r="E43" s="28"/>
      <c r="F43" s="29"/>
      <c r="G43" s="46"/>
      <c r="H43" s="28"/>
      <c r="I43" s="175"/>
    </row>
    <row r="44" spans="1:15" ht="21.75" customHeight="1" x14ac:dyDescent="0.25">
      <c r="A44" s="480"/>
      <c r="B44" s="483"/>
      <c r="C44" s="171" t="s">
        <v>130</v>
      </c>
      <c r="D44" s="46">
        <v>-457360.8</v>
      </c>
      <c r="E44" s="48">
        <v>-357478.6</v>
      </c>
      <c r="F44" s="49">
        <v>-99882.2</v>
      </c>
      <c r="G44" s="46">
        <v>0</v>
      </c>
      <c r="H44" s="48">
        <v>0</v>
      </c>
      <c r="I44" s="180">
        <v>0</v>
      </c>
      <c r="J44" s="17">
        <v>84981.799999999988</v>
      </c>
      <c r="K44" s="17">
        <v>67985.399999999994</v>
      </c>
      <c r="L44" s="17">
        <v>16996.400000000001</v>
      </c>
    </row>
    <row r="45" spans="1:15" ht="21" customHeight="1" x14ac:dyDescent="0.25">
      <c r="A45" s="485"/>
      <c r="B45" s="486"/>
      <c r="C45" s="173" t="s">
        <v>132</v>
      </c>
      <c r="D45" s="125">
        <v>-457360.8</v>
      </c>
      <c r="E45" s="126">
        <v>-357478.6</v>
      </c>
      <c r="F45" s="127">
        <v>-99882.2</v>
      </c>
      <c r="G45" s="125">
        <v>0</v>
      </c>
      <c r="H45" s="126"/>
      <c r="I45" s="181"/>
      <c r="J45" s="17" t="e">
        <f>+#REF!</f>
        <v>#REF!</v>
      </c>
      <c r="K45" s="17" t="e">
        <f>+#REF!</f>
        <v>#REF!</v>
      </c>
      <c r="L45" s="17" t="e">
        <f>+#REF!</f>
        <v>#REF!</v>
      </c>
      <c r="M45" s="50" t="e">
        <f>+G45+J45</f>
        <v>#REF!</v>
      </c>
      <c r="N45" s="50" t="e">
        <f>+H45+K45</f>
        <v>#REF!</v>
      </c>
      <c r="O45" s="50" t="e">
        <f>+I45+L45</f>
        <v>#REF!</v>
      </c>
    </row>
    <row r="46" spans="1:15" ht="48.75" customHeight="1" x14ac:dyDescent="0.25">
      <c r="A46" s="179"/>
      <c r="B46" s="61">
        <v>12001</v>
      </c>
      <c r="C46" s="62" t="s">
        <v>129</v>
      </c>
      <c r="D46" s="123">
        <v>0</v>
      </c>
      <c r="E46" s="42">
        <v>0</v>
      </c>
      <c r="F46" s="43">
        <v>0</v>
      </c>
      <c r="G46" s="123">
        <v>-357478.6</v>
      </c>
      <c r="H46" s="42">
        <v>-357478.6</v>
      </c>
      <c r="I46" s="182">
        <v>0</v>
      </c>
    </row>
    <row r="47" spans="1:15" ht="15.75" customHeight="1" x14ac:dyDescent="0.25">
      <c r="A47" s="479"/>
      <c r="B47" s="482"/>
      <c r="C47" s="40" t="s">
        <v>42</v>
      </c>
      <c r="D47" s="41"/>
      <c r="E47" s="42"/>
      <c r="F47" s="43"/>
      <c r="G47" s="41"/>
      <c r="H47" s="42"/>
      <c r="I47" s="182"/>
    </row>
    <row r="48" spans="1:15" ht="22.5" customHeight="1" x14ac:dyDescent="0.25">
      <c r="A48" s="480"/>
      <c r="B48" s="483"/>
      <c r="C48" s="44" t="s">
        <v>43</v>
      </c>
      <c r="D48" s="27">
        <v>0</v>
      </c>
      <c r="E48" s="28">
        <v>0</v>
      </c>
      <c r="F48" s="29">
        <v>0</v>
      </c>
      <c r="G48" s="27">
        <v>-357478.6</v>
      </c>
      <c r="H48" s="28">
        <v>-357478.6</v>
      </c>
      <c r="I48" s="175">
        <v>0</v>
      </c>
    </row>
    <row r="49" spans="1:15" ht="21" customHeight="1" x14ac:dyDescent="0.25">
      <c r="A49" s="480"/>
      <c r="B49" s="483"/>
      <c r="C49" s="45" t="s">
        <v>44</v>
      </c>
      <c r="D49" s="46"/>
      <c r="E49" s="28"/>
      <c r="F49" s="29"/>
      <c r="G49" s="46"/>
      <c r="H49" s="28"/>
      <c r="I49" s="175"/>
    </row>
    <row r="50" spans="1:15" ht="21.75" customHeight="1" x14ac:dyDescent="0.25">
      <c r="A50" s="480"/>
      <c r="B50" s="483"/>
      <c r="C50" s="171" t="s">
        <v>130</v>
      </c>
      <c r="D50" s="46">
        <v>0</v>
      </c>
      <c r="E50" s="48">
        <v>0</v>
      </c>
      <c r="F50" s="49">
        <v>0</v>
      </c>
      <c r="G50" s="46">
        <v>-357478.6</v>
      </c>
      <c r="H50" s="48">
        <v>-357478.6</v>
      </c>
      <c r="I50" s="180">
        <v>0</v>
      </c>
      <c r="J50" s="17">
        <v>84981.799999999988</v>
      </c>
      <c r="K50" s="17">
        <v>67985.399999999994</v>
      </c>
      <c r="L50" s="17">
        <v>16996.400000000001</v>
      </c>
    </row>
    <row r="51" spans="1:15" ht="21" customHeight="1" thickBot="1" x14ac:dyDescent="0.3">
      <c r="A51" s="481"/>
      <c r="B51" s="484"/>
      <c r="C51" s="172" t="s">
        <v>131</v>
      </c>
      <c r="D51" s="183">
        <v>0</v>
      </c>
      <c r="E51" s="184">
        <v>0</v>
      </c>
      <c r="F51" s="185">
        <v>0</v>
      </c>
      <c r="G51" s="183">
        <v>-357478.6</v>
      </c>
      <c r="H51" s="184">
        <v>-357478.6</v>
      </c>
      <c r="I51" s="186"/>
      <c r="J51" s="17" t="e">
        <f>+#REF!</f>
        <v>#REF!</v>
      </c>
      <c r="K51" s="17" t="e">
        <f>+#REF!</f>
        <v>#REF!</v>
      </c>
      <c r="L51" s="17" t="e">
        <f>+#REF!</f>
        <v>#REF!</v>
      </c>
      <c r="M51" s="50" t="e">
        <f>+G51+J51</f>
        <v>#REF!</v>
      </c>
      <c r="N51" s="50" t="e">
        <f>+H51+K51</f>
        <v>#REF!</v>
      </c>
      <c r="O51" s="50" t="e">
        <f>+I51+L51</f>
        <v>#REF!</v>
      </c>
    </row>
    <row r="52" spans="1:15" ht="13.5" customHeight="1" x14ac:dyDescent="0.25">
      <c r="I52" s="17">
        <v>0</v>
      </c>
    </row>
    <row r="75" spans="7:8" ht="14.25" customHeight="1" x14ac:dyDescent="0.25">
      <c r="G75" s="51"/>
      <c r="H75" s="51"/>
    </row>
    <row r="79" spans="7:8" ht="14.25" customHeight="1" x14ac:dyDescent="0.25">
      <c r="G79" s="51"/>
    </row>
  </sheetData>
  <mergeCells count="22">
    <mergeCell ref="A47:A51"/>
    <mergeCell ref="B47:B51"/>
    <mergeCell ref="H12:I12"/>
    <mergeCell ref="A35:A39"/>
    <mergeCell ref="B35:B39"/>
    <mergeCell ref="D12:D13"/>
    <mergeCell ref="E12:F12"/>
    <mergeCell ref="A41:A45"/>
    <mergeCell ref="B41:B45"/>
    <mergeCell ref="A21:A25"/>
    <mergeCell ref="B21:B25"/>
    <mergeCell ref="A27:A31"/>
    <mergeCell ref="B27:B31"/>
    <mergeCell ref="C8:C13"/>
    <mergeCell ref="A5:I5"/>
    <mergeCell ref="A12:A13"/>
    <mergeCell ref="B12:B13"/>
    <mergeCell ref="G12:G13"/>
    <mergeCell ref="D9:F11"/>
    <mergeCell ref="G9:I11"/>
    <mergeCell ref="D8:I8"/>
    <mergeCell ref="A8:B11"/>
  </mergeCells>
  <pageMargins left="0.19685039370078741" right="0.19685039370078741" top="0.31496062992125984" bottom="0.19685039370078741" header="0.31496062992125984" footer="0.31496062992125984"/>
  <pageSetup paperSize="9" scale="6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8"/>
  <sheetViews>
    <sheetView zoomScaleNormal="100" zoomScaleSheetLayoutView="80" workbookViewId="0">
      <selection activeCell="H117" sqref="H117"/>
    </sheetView>
  </sheetViews>
  <sheetFormatPr defaultRowHeight="12.75" x14ac:dyDescent="0.25"/>
  <cols>
    <col min="1" max="1" width="28.5703125" customWidth="1"/>
    <col min="2" max="2" width="47.5703125" customWidth="1"/>
    <col min="3" max="3" width="22.42578125" customWidth="1"/>
    <col min="4" max="4" width="21.5703125" style="1" customWidth="1"/>
    <col min="5" max="5" width="9.5703125" bestFit="1" customWidth="1"/>
  </cols>
  <sheetData>
    <row r="1" spans="1:10" s="52" customFormat="1" ht="17.25" customHeight="1" x14ac:dyDescent="0.25">
      <c r="A1" s="518" t="s">
        <v>179</v>
      </c>
      <c r="B1" s="518"/>
      <c r="C1" s="518"/>
      <c r="D1" s="518"/>
      <c r="E1" s="54"/>
      <c r="G1" s="55"/>
      <c r="H1" s="55"/>
      <c r="I1" s="55"/>
      <c r="J1" s="55"/>
    </row>
    <row r="2" spans="1:10" s="52" customFormat="1" ht="17.25" customHeight="1" x14ac:dyDescent="0.25">
      <c r="A2" s="518" t="s">
        <v>45</v>
      </c>
      <c r="B2" s="518"/>
      <c r="C2" s="518"/>
      <c r="D2" s="518"/>
      <c r="E2" s="53"/>
      <c r="G2" s="55"/>
      <c r="H2" s="55"/>
      <c r="I2" s="55"/>
      <c r="J2" s="55"/>
    </row>
    <row r="3" spans="1:10" s="2" customFormat="1" ht="16.5" customHeight="1" x14ac:dyDescent="0.25">
      <c r="A3" s="519" t="s">
        <v>109</v>
      </c>
      <c r="B3" s="519"/>
      <c r="C3" s="519"/>
      <c r="D3" s="519"/>
      <c r="E3" s="53"/>
      <c r="F3" s="4"/>
      <c r="G3" s="4"/>
      <c r="H3" s="4"/>
    </row>
    <row r="4" spans="1:10" s="2" customFormat="1" ht="16.5" customHeight="1" x14ac:dyDescent="0.25">
      <c r="A4" s="518" t="s">
        <v>1</v>
      </c>
      <c r="B4" s="518"/>
      <c r="C4" s="518"/>
      <c r="D4" s="518"/>
      <c r="E4" s="53"/>
      <c r="F4" s="4"/>
      <c r="G4" s="4"/>
      <c r="H4" s="4"/>
    </row>
    <row r="5" spans="1:10" s="2" customFormat="1" ht="52.5" customHeight="1" x14ac:dyDescent="0.25">
      <c r="A5" s="473" t="s">
        <v>147</v>
      </c>
      <c r="B5" s="473"/>
      <c r="C5" s="473"/>
      <c r="D5" s="473"/>
      <c r="E5" s="56"/>
      <c r="F5" s="5"/>
      <c r="G5" s="5"/>
      <c r="H5" s="5"/>
    </row>
    <row r="8" spans="1:10" s="8" customFormat="1" ht="20.25" customHeight="1" x14ac:dyDescent="0.25">
      <c r="A8" s="520" t="s">
        <v>46</v>
      </c>
      <c r="B8" s="520"/>
      <c r="C8" s="520"/>
      <c r="D8" s="520"/>
    </row>
    <row r="9" spans="1:10" s="8" customFormat="1" x14ac:dyDescent="0.25">
      <c r="A9" s="521" t="s">
        <v>47</v>
      </c>
      <c r="B9" s="521"/>
      <c r="C9" s="521"/>
      <c r="D9" s="521"/>
    </row>
    <row r="10" spans="1:10" s="8" customFormat="1" ht="13.5" thickBot="1" x14ac:dyDescent="0.3">
      <c r="D10" s="87">
        <v>9.8000000000000007</v>
      </c>
    </row>
    <row r="11" spans="1:10" s="8" customFormat="1" x14ac:dyDescent="0.25">
      <c r="A11" s="316" t="s">
        <v>48</v>
      </c>
      <c r="B11" s="522" t="s">
        <v>49</v>
      </c>
      <c r="C11" s="523"/>
      <c r="D11" s="524"/>
    </row>
    <row r="12" spans="1:10" s="8" customFormat="1" ht="13.5" thickBot="1" x14ac:dyDescent="0.3">
      <c r="A12" s="317">
        <v>1004</v>
      </c>
      <c r="B12" s="531" t="s">
        <v>152</v>
      </c>
      <c r="C12" s="532"/>
      <c r="D12" s="533"/>
    </row>
    <row r="13" spans="1:10" s="8" customFormat="1" x14ac:dyDescent="0.25">
      <c r="A13" s="306"/>
      <c r="B13" s="306"/>
      <c r="C13" s="306"/>
      <c r="D13" s="306"/>
    </row>
    <row r="14" spans="1:10" s="8" customFormat="1" ht="24" customHeight="1" thickBot="1" x14ac:dyDescent="0.3">
      <c r="A14" s="534" t="s">
        <v>50</v>
      </c>
      <c r="B14" s="534"/>
      <c r="C14" s="534"/>
      <c r="D14" s="534"/>
    </row>
    <row r="15" spans="1:10" s="8" customFormat="1" ht="12.75" customHeight="1" x14ac:dyDescent="0.25">
      <c r="A15" s="494" t="s">
        <v>51</v>
      </c>
      <c r="B15" s="509">
        <v>1004</v>
      </c>
      <c r="C15" s="562" t="s">
        <v>108</v>
      </c>
      <c r="D15" s="563"/>
    </row>
    <row r="16" spans="1:10" s="8" customFormat="1" ht="32.25" customHeight="1" x14ac:dyDescent="0.25">
      <c r="A16" s="495"/>
      <c r="B16" s="510"/>
      <c r="C16" s="511" t="s">
        <v>194</v>
      </c>
      <c r="D16" s="512"/>
    </row>
    <row r="17" spans="1:4" s="8" customFormat="1" ht="21.75" customHeight="1" x14ac:dyDescent="0.25">
      <c r="A17" s="58" t="s">
        <v>52</v>
      </c>
      <c r="B17" s="261">
        <v>11009</v>
      </c>
      <c r="C17" s="308" t="s">
        <v>118</v>
      </c>
      <c r="D17" s="311" t="s">
        <v>53</v>
      </c>
    </row>
    <row r="18" spans="1:4" s="8" customFormat="1" ht="51" customHeight="1" x14ac:dyDescent="0.25">
      <c r="A18" s="312" t="s">
        <v>54</v>
      </c>
      <c r="B18" s="307" t="str">
        <f>+'4'!C20</f>
        <v>Գերմանիայի զարգացման վարկերի բանկի աջակցությամբ իրականացվող Ախուրյան գետի ջրային ռեսուրսների ինտեգրված կառավարման դրամաշնորհային ծրագիր</v>
      </c>
      <c r="C18" s="310"/>
      <c r="D18" s="313"/>
    </row>
    <row r="19" spans="1:4" s="8" customFormat="1" ht="61.5" customHeight="1" x14ac:dyDescent="0.25">
      <c r="A19" s="312" t="s">
        <v>55</v>
      </c>
      <c r="B19" s="307" t="s">
        <v>176</v>
      </c>
      <c r="C19" s="310"/>
      <c r="D19" s="313"/>
    </row>
    <row r="20" spans="1:4" s="8" customFormat="1" ht="25.5" customHeight="1" x14ac:dyDescent="0.25">
      <c r="A20" s="241" t="s">
        <v>56</v>
      </c>
      <c r="B20" s="307" t="s">
        <v>12</v>
      </c>
      <c r="C20" s="310"/>
      <c r="D20" s="313"/>
    </row>
    <row r="21" spans="1:4" s="8" customFormat="1" ht="38.25" customHeight="1" x14ac:dyDescent="0.25">
      <c r="A21" s="242" t="s">
        <v>57</v>
      </c>
      <c r="B21" s="307" t="s">
        <v>64</v>
      </c>
      <c r="C21" s="310"/>
      <c r="D21" s="313"/>
    </row>
    <row r="22" spans="1:4" s="8" customFormat="1" x14ac:dyDescent="0.25">
      <c r="A22" s="501" t="s">
        <v>58</v>
      </c>
      <c r="B22" s="502"/>
      <c r="C22" s="309"/>
      <c r="D22" s="314"/>
    </row>
    <row r="23" spans="1:4" s="59" customFormat="1" x14ac:dyDescent="0.25">
      <c r="A23" s="503" t="s">
        <v>97</v>
      </c>
      <c r="B23" s="504"/>
      <c r="C23" s="254"/>
      <c r="D23" s="255"/>
    </row>
    <row r="24" spans="1:4" s="59" customFormat="1" ht="15" thickBot="1" x14ac:dyDescent="0.3">
      <c r="A24" s="507" t="s">
        <v>59</v>
      </c>
      <c r="B24" s="508"/>
      <c r="C24" s="210">
        <f>+'4'!D20</f>
        <v>84616.8</v>
      </c>
      <c r="D24" s="211">
        <f>+'4'!G20</f>
        <v>84616.8</v>
      </c>
    </row>
    <row r="25" spans="1:4" s="8" customFormat="1" ht="13.5" thickBot="1" x14ac:dyDescent="0.3">
      <c r="A25" s="306"/>
      <c r="B25" s="306"/>
      <c r="C25" s="306"/>
      <c r="D25" s="306"/>
    </row>
    <row r="26" spans="1:4" s="8" customFormat="1" ht="12.75" customHeight="1" x14ac:dyDescent="0.25">
      <c r="A26" s="494" t="s">
        <v>51</v>
      </c>
      <c r="B26" s="509">
        <v>1004</v>
      </c>
      <c r="C26" s="562" t="s">
        <v>108</v>
      </c>
      <c r="D26" s="563"/>
    </row>
    <row r="27" spans="1:4" s="8" customFormat="1" ht="32.25" customHeight="1" x14ac:dyDescent="0.25">
      <c r="A27" s="495"/>
      <c r="B27" s="510"/>
      <c r="C27" s="511" t="s">
        <v>194</v>
      </c>
      <c r="D27" s="512"/>
    </row>
    <row r="28" spans="1:4" s="8" customFormat="1" ht="29.25" customHeight="1" x14ac:dyDescent="0.25">
      <c r="A28" s="58" t="s">
        <v>52</v>
      </c>
      <c r="B28" s="315">
        <f>+'4'!B26</f>
        <v>11012</v>
      </c>
      <c r="C28" s="308" t="s">
        <v>118</v>
      </c>
      <c r="D28" s="311" t="s">
        <v>53</v>
      </c>
    </row>
    <row r="29" spans="1:4" s="8" customFormat="1" ht="51" customHeight="1" x14ac:dyDescent="0.25">
      <c r="A29" s="312" t="s">
        <v>54</v>
      </c>
      <c r="B29" s="307" t="str">
        <f>+'4'!C26</f>
        <v>Ֆրանսիայի Հանրապետության կառավարության աջակցությամբ իրականացվող Վեդու ջրամբարի կառուցման դրամաշնորհային ծրագիր</v>
      </c>
      <c r="C29" s="310"/>
      <c r="D29" s="313"/>
    </row>
    <row r="30" spans="1:4" s="8" customFormat="1" ht="61.5" customHeight="1" x14ac:dyDescent="0.25">
      <c r="A30" s="312" t="s">
        <v>55</v>
      </c>
      <c r="B30" s="307" t="s">
        <v>177</v>
      </c>
      <c r="C30" s="310"/>
      <c r="D30" s="313"/>
    </row>
    <row r="31" spans="1:4" s="8" customFormat="1" ht="17.25" customHeight="1" x14ac:dyDescent="0.25">
      <c r="A31" s="241" t="s">
        <v>56</v>
      </c>
      <c r="B31" s="307" t="s">
        <v>12</v>
      </c>
      <c r="C31" s="310"/>
      <c r="D31" s="313"/>
    </row>
    <row r="32" spans="1:4" s="8" customFormat="1" ht="29.25" customHeight="1" x14ac:dyDescent="0.25">
      <c r="A32" s="242" t="s">
        <v>57</v>
      </c>
      <c r="B32" s="307" t="s">
        <v>64</v>
      </c>
      <c r="C32" s="310"/>
      <c r="D32" s="313"/>
    </row>
    <row r="33" spans="1:4" s="8" customFormat="1" x14ac:dyDescent="0.25">
      <c r="A33" s="501" t="s">
        <v>58</v>
      </c>
      <c r="B33" s="502"/>
      <c r="C33" s="309"/>
      <c r="D33" s="314"/>
    </row>
    <row r="34" spans="1:4" s="59" customFormat="1" x14ac:dyDescent="0.25">
      <c r="A34" s="503" t="s">
        <v>97</v>
      </c>
      <c r="B34" s="504"/>
      <c r="C34" s="254">
        <v>1</v>
      </c>
      <c r="D34" s="255">
        <v>1</v>
      </c>
    </row>
    <row r="35" spans="1:4" s="59" customFormat="1" ht="15" thickBot="1" x14ac:dyDescent="0.3">
      <c r="A35" s="507" t="s">
        <v>59</v>
      </c>
      <c r="B35" s="508"/>
      <c r="C35" s="210">
        <f>+'4'!D31</f>
        <v>260040</v>
      </c>
      <c r="D35" s="211">
        <f>+'4'!G31</f>
        <v>260040</v>
      </c>
    </row>
    <row r="36" spans="1:4" s="8" customFormat="1" x14ac:dyDescent="0.25">
      <c r="A36" s="306"/>
      <c r="B36" s="306"/>
      <c r="C36" s="306"/>
      <c r="D36" s="306"/>
    </row>
    <row r="37" spans="1:4" s="8" customFormat="1" ht="13.5" thickBot="1" x14ac:dyDescent="0.3">
      <c r="D37" s="87">
        <v>9.8000000000000007</v>
      </c>
    </row>
    <row r="38" spans="1:4" s="8" customFormat="1" x14ac:dyDescent="0.25">
      <c r="A38" s="316" t="s">
        <v>48</v>
      </c>
      <c r="B38" s="522" t="s">
        <v>49</v>
      </c>
      <c r="C38" s="523"/>
      <c r="D38" s="524"/>
    </row>
    <row r="39" spans="1:4" s="8" customFormat="1" x14ac:dyDescent="0.25">
      <c r="A39" s="240">
        <v>1072</v>
      </c>
      <c r="B39" s="525" t="s">
        <v>74</v>
      </c>
      <c r="C39" s="526"/>
      <c r="D39" s="527"/>
    </row>
    <row r="40" spans="1:4" s="8" customFormat="1" x14ac:dyDescent="0.25">
      <c r="A40" s="528"/>
      <c r="B40" s="529"/>
      <c r="C40" s="529"/>
      <c r="D40" s="530"/>
    </row>
    <row r="41" spans="1:4" s="8" customFormat="1" x14ac:dyDescent="0.25">
      <c r="A41" s="496" t="s">
        <v>50</v>
      </c>
      <c r="B41" s="497"/>
      <c r="C41" s="497"/>
      <c r="D41" s="498"/>
    </row>
    <row r="42" spans="1:4" s="8" customFormat="1" ht="12.75" customHeight="1" x14ac:dyDescent="0.25">
      <c r="A42" s="535" t="s">
        <v>51</v>
      </c>
      <c r="B42" s="513">
        <v>1072</v>
      </c>
      <c r="C42" s="564" t="s">
        <v>108</v>
      </c>
      <c r="D42" s="565"/>
    </row>
    <row r="43" spans="1:4" s="8" customFormat="1" ht="32.25" customHeight="1" x14ac:dyDescent="0.25">
      <c r="A43" s="495"/>
      <c r="B43" s="510"/>
      <c r="C43" s="511" t="s">
        <v>194</v>
      </c>
      <c r="D43" s="512"/>
    </row>
    <row r="44" spans="1:4" s="8" customFormat="1" x14ac:dyDescent="0.25">
      <c r="A44" s="58" t="s">
        <v>52</v>
      </c>
      <c r="B44" s="261">
        <v>11002</v>
      </c>
      <c r="C44" s="505" t="s">
        <v>118</v>
      </c>
      <c r="D44" s="499" t="s">
        <v>53</v>
      </c>
    </row>
    <row r="45" spans="1:4" s="8" customFormat="1" ht="51" customHeight="1" x14ac:dyDescent="0.25">
      <c r="A45" s="241" t="s">
        <v>54</v>
      </c>
      <c r="B45" s="262" t="s">
        <v>94</v>
      </c>
      <c r="C45" s="505"/>
      <c r="D45" s="499"/>
    </row>
    <row r="46" spans="1:4" s="8" customFormat="1" ht="25.5" customHeight="1" x14ac:dyDescent="0.25">
      <c r="A46" s="241" t="s">
        <v>55</v>
      </c>
      <c r="B46" s="262" t="s">
        <v>95</v>
      </c>
      <c r="C46" s="505"/>
      <c r="D46" s="499"/>
    </row>
    <row r="47" spans="1:4" s="8" customFormat="1" ht="25.5" customHeight="1" x14ac:dyDescent="0.25">
      <c r="A47" s="241" t="s">
        <v>56</v>
      </c>
      <c r="B47" s="262" t="s">
        <v>96</v>
      </c>
      <c r="C47" s="505"/>
      <c r="D47" s="499"/>
    </row>
    <row r="48" spans="1:4" s="8" customFormat="1" ht="38.25" customHeight="1" x14ac:dyDescent="0.25">
      <c r="A48" s="242" t="s">
        <v>57</v>
      </c>
      <c r="B48" s="262" t="s">
        <v>64</v>
      </c>
      <c r="C48" s="506"/>
      <c r="D48" s="500"/>
    </row>
    <row r="49" spans="1:5" s="8" customFormat="1" x14ac:dyDescent="0.25">
      <c r="A49" s="501" t="s">
        <v>58</v>
      </c>
      <c r="B49" s="502"/>
      <c r="C49" s="260"/>
      <c r="D49" s="243"/>
    </row>
    <row r="50" spans="1:5" s="59" customFormat="1" x14ac:dyDescent="0.25">
      <c r="A50" s="503" t="s">
        <v>97</v>
      </c>
      <c r="B50" s="504"/>
      <c r="C50" s="254">
        <v>1</v>
      </c>
      <c r="D50" s="255">
        <v>1</v>
      </c>
    </row>
    <row r="51" spans="1:5" s="59" customFormat="1" ht="15" thickBot="1" x14ac:dyDescent="0.3">
      <c r="A51" s="507" t="s">
        <v>59</v>
      </c>
      <c r="B51" s="508"/>
      <c r="C51" s="210">
        <f>+'4'!D34</f>
        <v>112704</v>
      </c>
      <c r="D51" s="211">
        <f>+'4'!G34</f>
        <v>112704</v>
      </c>
    </row>
    <row r="52" spans="1:5" s="59" customFormat="1" ht="13.5" thickBot="1" x14ac:dyDescent="0.3">
      <c r="A52" s="69"/>
      <c r="B52" s="69"/>
      <c r="C52" s="69"/>
      <c r="D52" s="70"/>
    </row>
    <row r="53" spans="1:5" s="193" customFormat="1" ht="13.5" x14ac:dyDescent="0.25">
      <c r="A53" s="536" t="s">
        <v>51</v>
      </c>
      <c r="B53" s="538">
        <v>1072</v>
      </c>
      <c r="C53" s="514" t="s">
        <v>108</v>
      </c>
      <c r="D53" s="515"/>
    </row>
    <row r="54" spans="1:5" s="193" customFormat="1" ht="59.25" customHeight="1" x14ac:dyDescent="0.25">
      <c r="A54" s="537"/>
      <c r="B54" s="539"/>
      <c r="C54" s="516" t="s">
        <v>193</v>
      </c>
      <c r="D54" s="517"/>
    </row>
    <row r="55" spans="1:5" s="193" customFormat="1" ht="13.5" x14ac:dyDescent="0.25">
      <c r="A55" s="194" t="s">
        <v>52</v>
      </c>
      <c r="B55" s="195">
        <v>31004</v>
      </c>
      <c r="C55" s="196" t="s">
        <v>133</v>
      </c>
      <c r="D55" s="197" t="s">
        <v>134</v>
      </c>
    </row>
    <row r="56" spans="1:5" s="193" customFormat="1" ht="78.75" customHeight="1" x14ac:dyDescent="0.25">
      <c r="A56" s="194" t="s">
        <v>54</v>
      </c>
      <c r="B56" s="195" t="s">
        <v>135</v>
      </c>
      <c r="C56" s="198"/>
      <c r="D56" s="199"/>
      <c r="E56" s="200"/>
    </row>
    <row r="57" spans="1:5" s="193" customFormat="1" ht="30" customHeight="1" x14ac:dyDescent="0.25">
      <c r="A57" s="194" t="s">
        <v>55</v>
      </c>
      <c r="B57" s="195" t="s">
        <v>84</v>
      </c>
      <c r="C57" s="198"/>
      <c r="D57" s="199"/>
    </row>
    <row r="58" spans="1:5" s="193" customFormat="1" ht="33" customHeight="1" x14ac:dyDescent="0.25">
      <c r="A58" s="194" t="s">
        <v>56</v>
      </c>
      <c r="B58" s="195" t="s">
        <v>63</v>
      </c>
      <c r="C58" s="198"/>
      <c r="D58" s="199"/>
    </row>
    <row r="59" spans="1:5" s="193" customFormat="1" ht="49.5" customHeight="1" x14ac:dyDescent="0.25">
      <c r="A59" s="201" t="s">
        <v>136</v>
      </c>
      <c r="B59" s="195" t="s">
        <v>64</v>
      </c>
      <c r="C59" s="198"/>
      <c r="D59" s="199"/>
    </row>
    <row r="60" spans="1:5" s="193" customFormat="1" ht="13.5" customHeight="1" x14ac:dyDescent="0.25">
      <c r="A60" s="488" t="s">
        <v>58</v>
      </c>
      <c r="B60" s="489"/>
      <c r="C60" s="202"/>
      <c r="D60" s="203"/>
    </row>
    <row r="61" spans="1:5" s="193" customFormat="1" ht="13.5" customHeight="1" x14ac:dyDescent="0.25">
      <c r="A61" s="490" t="s">
        <v>85</v>
      </c>
      <c r="B61" s="491"/>
      <c r="C61" s="251">
        <v>-0.8</v>
      </c>
      <c r="D61" s="205"/>
    </row>
    <row r="62" spans="1:5" s="193" customFormat="1" ht="13.5" customHeight="1" x14ac:dyDescent="0.25">
      <c r="A62" s="490" t="s">
        <v>137</v>
      </c>
      <c r="B62" s="491"/>
      <c r="C62" s="204">
        <v>-0.8</v>
      </c>
      <c r="D62" s="207"/>
    </row>
    <row r="63" spans="1:5" s="193" customFormat="1" ht="13.5" customHeight="1" x14ac:dyDescent="0.25">
      <c r="A63" s="490" t="s">
        <v>86</v>
      </c>
      <c r="B63" s="491"/>
      <c r="C63" s="208">
        <v>-60</v>
      </c>
      <c r="D63" s="209"/>
    </row>
    <row r="64" spans="1:5" s="193" customFormat="1" ht="19.5" customHeight="1" thickBot="1" x14ac:dyDescent="0.3">
      <c r="A64" s="492" t="s">
        <v>59</v>
      </c>
      <c r="B64" s="493"/>
      <c r="C64" s="210">
        <f>+'4'!D40</f>
        <v>-457360.8</v>
      </c>
      <c r="D64" s="211">
        <f>+'4'!G40</f>
        <v>0</v>
      </c>
    </row>
    <row r="65" spans="1:5" s="8" customFormat="1" ht="11.25" customHeight="1" thickBot="1" x14ac:dyDescent="0.3">
      <c r="D65" s="88"/>
      <c r="E65" s="15"/>
    </row>
    <row r="66" spans="1:5" s="193" customFormat="1" ht="13.5" x14ac:dyDescent="0.25">
      <c r="A66" s="536" t="s">
        <v>51</v>
      </c>
      <c r="B66" s="538">
        <v>1072</v>
      </c>
      <c r="C66" s="566" t="s">
        <v>108</v>
      </c>
      <c r="D66" s="567"/>
    </row>
    <row r="67" spans="1:5" s="193" customFormat="1" ht="48.75" customHeight="1" x14ac:dyDescent="0.25">
      <c r="A67" s="537"/>
      <c r="B67" s="539"/>
      <c r="C67" s="516" t="s">
        <v>193</v>
      </c>
      <c r="D67" s="517"/>
    </row>
    <row r="68" spans="1:5" s="193" customFormat="1" ht="13.5" x14ac:dyDescent="0.25">
      <c r="A68" s="194" t="s">
        <v>52</v>
      </c>
      <c r="B68" s="433">
        <v>31001</v>
      </c>
      <c r="C68" s="196" t="s">
        <v>133</v>
      </c>
      <c r="D68" s="239" t="s">
        <v>134</v>
      </c>
    </row>
    <row r="69" spans="1:5" s="193" customFormat="1" ht="72.75" customHeight="1" x14ac:dyDescent="0.25">
      <c r="A69" s="194" t="s">
        <v>54</v>
      </c>
      <c r="B69" s="433" t="s">
        <v>186</v>
      </c>
      <c r="C69" s="198"/>
      <c r="D69" s="199"/>
    </row>
    <row r="70" spans="1:5" s="193" customFormat="1" ht="63" customHeight="1" x14ac:dyDescent="0.25">
      <c r="A70" s="194" t="s">
        <v>55</v>
      </c>
      <c r="B70" s="433" t="s">
        <v>189</v>
      </c>
      <c r="C70" s="198"/>
      <c r="D70" s="199"/>
    </row>
    <row r="71" spans="1:5" s="193" customFormat="1" ht="25.5" x14ac:dyDescent="0.25">
      <c r="A71" s="194" t="s">
        <v>56</v>
      </c>
      <c r="B71" s="433" t="s">
        <v>63</v>
      </c>
      <c r="C71" s="198"/>
      <c r="D71" s="199"/>
    </row>
    <row r="72" spans="1:5" s="193" customFormat="1" ht="49.5" customHeight="1" x14ac:dyDescent="0.25">
      <c r="A72" s="201" t="s">
        <v>141</v>
      </c>
      <c r="B72" s="433" t="s">
        <v>64</v>
      </c>
      <c r="C72" s="198"/>
      <c r="D72" s="199"/>
    </row>
    <row r="73" spans="1:5" s="193" customFormat="1" ht="13.5" customHeight="1" x14ac:dyDescent="0.25">
      <c r="A73" s="557" t="s">
        <v>58</v>
      </c>
      <c r="B73" s="558"/>
      <c r="C73" s="202"/>
      <c r="D73" s="203"/>
    </row>
    <row r="74" spans="1:5" s="193" customFormat="1" ht="13.5" customHeight="1" x14ac:dyDescent="0.25">
      <c r="A74" s="559" t="s">
        <v>85</v>
      </c>
      <c r="B74" s="560"/>
      <c r="C74" s="204"/>
      <c r="D74" s="205">
        <v>-5.4</v>
      </c>
    </row>
    <row r="75" spans="1:5" s="193" customFormat="1" ht="13.5" customHeight="1" x14ac:dyDescent="0.25">
      <c r="A75" s="559" t="s">
        <v>142</v>
      </c>
      <c r="B75" s="560"/>
      <c r="C75" s="206"/>
      <c r="D75" s="205">
        <v>-0.3</v>
      </c>
    </row>
    <row r="76" spans="1:5" s="193" customFormat="1" ht="13.5" customHeight="1" x14ac:dyDescent="0.25">
      <c r="A76" s="559" t="s">
        <v>86</v>
      </c>
      <c r="B76" s="560"/>
      <c r="C76" s="208"/>
      <c r="D76" s="209">
        <v>-264</v>
      </c>
    </row>
    <row r="77" spans="1:5" s="193" customFormat="1" ht="25.5" customHeight="1" thickBot="1" x14ac:dyDescent="0.3">
      <c r="A77" s="492" t="s">
        <v>59</v>
      </c>
      <c r="B77" s="493"/>
      <c r="C77" s="210">
        <f>+'3'!D20</f>
        <v>0</v>
      </c>
      <c r="D77" s="211">
        <f>+'3'!G20</f>
        <v>-53996.3</v>
      </c>
    </row>
    <row r="78" spans="1:5" s="193" customFormat="1" ht="19.5" customHeight="1" thickBot="1" x14ac:dyDescent="0.3">
      <c r="A78" s="237"/>
      <c r="B78" s="237"/>
      <c r="C78" s="238"/>
      <c r="D78" s="238"/>
    </row>
    <row r="79" spans="1:5" s="193" customFormat="1" ht="13.5" x14ac:dyDescent="0.25">
      <c r="A79" s="536" t="s">
        <v>51</v>
      </c>
      <c r="B79" s="538">
        <v>1072</v>
      </c>
      <c r="C79" s="568" t="s">
        <v>108</v>
      </c>
      <c r="D79" s="569"/>
    </row>
    <row r="80" spans="1:5" s="193" customFormat="1" ht="48.75" customHeight="1" x14ac:dyDescent="0.25">
      <c r="A80" s="537"/>
      <c r="B80" s="539"/>
      <c r="C80" s="570" t="s">
        <v>193</v>
      </c>
      <c r="D80" s="571"/>
    </row>
    <row r="81" spans="1:4" s="193" customFormat="1" ht="13.5" x14ac:dyDescent="0.25">
      <c r="A81" s="194" t="s">
        <v>52</v>
      </c>
      <c r="B81" s="433">
        <v>31002</v>
      </c>
      <c r="C81" s="196" t="s">
        <v>133</v>
      </c>
      <c r="D81" s="239" t="s">
        <v>134</v>
      </c>
    </row>
    <row r="82" spans="1:4" s="193" customFormat="1" ht="72.75" customHeight="1" x14ac:dyDescent="0.25">
      <c r="A82" s="194" t="s">
        <v>54</v>
      </c>
      <c r="B82" s="433" t="s">
        <v>187</v>
      </c>
      <c r="C82" s="198"/>
      <c r="D82" s="199"/>
    </row>
    <row r="83" spans="1:4" s="193" customFormat="1" ht="63" customHeight="1" x14ac:dyDescent="0.25">
      <c r="A83" s="194" t="s">
        <v>55</v>
      </c>
      <c r="B83" s="433" t="s">
        <v>189</v>
      </c>
      <c r="C83" s="198"/>
      <c r="D83" s="199"/>
    </row>
    <row r="84" spans="1:4" s="193" customFormat="1" ht="32.25" customHeight="1" x14ac:dyDescent="0.25">
      <c r="A84" s="194" t="s">
        <v>56</v>
      </c>
      <c r="B84" s="433" t="s">
        <v>63</v>
      </c>
      <c r="C84" s="198"/>
      <c r="D84" s="199"/>
    </row>
    <row r="85" spans="1:4" s="193" customFormat="1" ht="49.5" customHeight="1" x14ac:dyDescent="0.25">
      <c r="A85" s="201" t="s">
        <v>141</v>
      </c>
      <c r="B85" s="433" t="s">
        <v>64</v>
      </c>
      <c r="C85" s="198"/>
      <c r="D85" s="199"/>
    </row>
    <row r="86" spans="1:4" s="193" customFormat="1" ht="13.5" customHeight="1" x14ac:dyDescent="0.25">
      <c r="A86" s="488" t="s">
        <v>58</v>
      </c>
      <c r="B86" s="489"/>
      <c r="C86" s="202"/>
      <c r="D86" s="203"/>
    </row>
    <row r="87" spans="1:4" s="193" customFormat="1" ht="13.5" customHeight="1" x14ac:dyDescent="0.25">
      <c r="A87" s="490" t="s">
        <v>85</v>
      </c>
      <c r="B87" s="491"/>
      <c r="C87" s="204"/>
      <c r="D87" s="205">
        <v>-5.0999999999999996</v>
      </c>
    </row>
    <row r="88" spans="1:4" s="193" customFormat="1" ht="13.5" customHeight="1" x14ac:dyDescent="0.25">
      <c r="A88" s="490" t="s">
        <v>142</v>
      </c>
      <c r="B88" s="491"/>
      <c r="C88" s="206"/>
      <c r="D88" s="205">
        <v>-0.3</v>
      </c>
    </row>
    <row r="89" spans="1:4" s="193" customFormat="1" ht="13.5" customHeight="1" x14ac:dyDescent="0.25">
      <c r="A89" s="490" t="s">
        <v>86</v>
      </c>
      <c r="B89" s="491"/>
      <c r="C89" s="208"/>
      <c r="D89" s="209">
        <v>-250</v>
      </c>
    </row>
    <row r="90" spans="1:4" s="193" customFormat="1" ht="25.5" customHeight="1" thickBot="1" x14ac:dyDescent="0.3">
      <c r="A90" s="492" t="s">
        <v>59</v>
      </c>
      <c r="B90" s="493"/>
      <c r="C90" s="210">
        <f>+'3'!D26</f>
        <v>0</v>
      </c>
      <c r="D90" s="211">
        <f>+'3'!G26</f>
        <v>-45885.9</v>
      </c>
    </row>
    <row r="91" spans="1:4" s="193" customFormat="1" ht="19.5" customHeight="1" thickBot="1" x14ac:dyDescent="0.3">
      <c r="A91" s="237"/>
      <c r="B91" s="237"/>
      <c r="C91" s="238"/>
      <c r="D91" s="238"/>
    </row>
    <row r="92" spans="1:4" s="193" customFormat="1" ht="13.5" x14ac:dyDescent="0.25">
      <c r="A92" s="536" t="s">
        <v>51</v>
      </c>
      <c r="B92" s="538">
        <v>1072</v>
      </c>
      <c r="C92" s="568" t="s">
        <v>108</v>
      </c>
      <c r="D92" s="569"/>
    </row>
    <row r="93" spans="1:4" s="193" customFormat="1" ht="48.75" customHeight="1" x14ac:dyDescent="0.25">
      <c r="A93" s="537"/>
      <c r="B93" s="539"/>
      <c r="C93" s="570" t="s">
        <v>193</v>
      </c>
      <c r="D93" s="571"/>
    </row>
    <row r="94" spans="1:4" s="193" customFormat="1" ht="13.5" x14ac:dyDescent="0.25">
      <c r="A94" s="194" t="s">
        <v>52</v>
      </c>
      <c r="B94" s="356">
        <v>12001</v>
      </c>
      <c r="C94" s="196" t="s">
        <v>133</v>
      </c>
      <c r="D94" s="239" t="s">
        <v>134</v>
      </c>
    </row>
    <row r="95" spans="1:4" s="193" customFormat="1" ht="72.75" customHeight="1" x14ac:dyDescent="0.25">
      <c r="A95" s="194" t="s">
        <v>54</v>
      </c>
      <c r="B95" s="356" t="s">
        <v>143</v>
      </c>
      <c r="C95" s="198"/>
      <c r="D95" s="199"/>
    </row>
    <row r="96" spans="1:4" s="193" customFormat="1" ht="63" customHeight="1" x14ac:dyDescent="0.25">
      <c r="A96" s="194" t="s">
        <v>55</v>
      </c>
      <c r="B96" s="356" t="s">
        <v>139</v>
      </c>
      <c r="C96" s="198"/>
      <c r="D96" s="199"/>
    </row>
    <row r="97" spans="1:5" s="193" customFormat="1" ht="13.5" x14ac:dyDescent="0.25">
      <c r="A97" s="194" t="s">
        <v>56</v>
      </c>
      <c r="B97" s="356" t="s">
        <v>140</v>
      </c>
      <c r="C97" s="198"/>
      <c r="D97" s="199"/>
    </row>
    <row r="98" spans="1:5" s="193" customFormat="1" ht="49.5" customHeight="1" x14ac:dyDescent="0.25">
      <c r="A98" s="201" t="s">
        <v>141</v>
      </c>
      <c r="B98" s="356" t="s">
        <v>64</v>
      </c>
      <c r="C98" s="198"/>
      <c r="D98" s="199"/>
    </row>
    <row r="99" spans="1:5" s="193" customFormat="1" ht="13.5" customHeight="1" x14ac:dyDescent="0.25">
      <c r="A99" s="488" t="s">
        <v>58</v>
      </c>
      <c r="B99" s="489"/>
      <c r="C99" s="202"/>
      <c r="D99" s="203"/>
    </row>
    <row r="100" spans="1:5" s="193" customFormat="1" ht="13.5" customHeight="1" x14ac:dyDescent="0.25">
      <c r="A100" s="490" t="s">
        <v>85</v>
      </c>
      <c r="B100" s="491"/>
      <c r="C100" s="204"/>
      <c r="D100" s="205">
        <v>-1.9</v>
      </c>
    </row>
    <row r="101" spans="1:5" s="193" customFormat="1" ht="13.5" customHeight="1" x14ac:dyDescent="0.25">
      <c r="A101" s="490" t="s">
        <v>142</v>
      </c>
      <c r="B101" s="491"/>
      <c r="C101" s="206"/>
      <c r="D101" s="205">
        <v>-0.1</v>
      </c>
    </row>
    <row r="102" spans="1:5" s="193" customFormat="1" ht="13.5" customHeight="1" x14ac:dyDescent="0.25">
      <c r="A102" s="490" t="s">
        <v>86</v>
      </c>
      <c r="B102" s="491"/>
      <c r="C102" s="208"/>
      <c r="D102" s="209">
        <v>-93</v>
      </c>
    </row>
    <row r="103" spans="1:5" s="193" customFormat="1" ht="25.5" customHeight="1" thickBot="1" x14ac:dyDescent="0.3">
      <c r="A103" s="492" t="s">
        <v>59</v>
      </c>
      <c r="B103" s="493"/>
      <c r="C103" s="210">
        <f>+'4'!D46</f>
        <v>0</v>
      </c>
      <c r="D103" s="211">
        <f>+'4'!G46</f>
        <v>-357478.6</v>
      </c>
    </row>
    <row r="104" spans="1:5" s="193" customFormat="1" ht="19.5" customHeight="1" x14ac:dyDescent="0.25">
      <c r="A104" s="237"/>
      <c r="B104" s="237"/>
      <c r="C104" s="238"/>
      <c r="D104" s="238"/>
    </row>
    <row r="105" spans="1:5" s="8" customFormat="1" ht="20.25" customHeight="1" x14ac:dyDescent="0.25">
      <c r="A105" s="520" t="s">
        <v>119</v>
      </c>
      <c r="B105" s="520"/>
      <c r="C105" s="520"/>
      <c r="D105" s="520"/>
      <c r="E105" s="89"/>
    </row>
    <row r="106" spans="1:5" s="8" customFormat="1" ht="11.25" customHeight="1" x14ac:dyDescent="0.25">
      <c r="A106" s="521" t="s">
        <v>47</v>
      </c>
      <c r="B106" s="521"/>
      <c r="C106" s="521"/>
      <c r="D106" s="521"/>
      <c r="E106" s="521"/>
    </row>
    <row r="107" spans="1:5" s="8" customFormat="1" ht="11.25" customHeight="1" x14ac:dyDescent="0.25">
      <c r="D107" s="15"/>
      <c r="E107" s="15"/>
    </row>
    <row r="108" spans="1:5" s="8" customFormat="1" ht="11.25" customHeight="1" x14ac:dyDescent="0.25">
      <c r="A108" s="10" t="s">
        <v>48</v>
      </c>
      <c r="B108" s="550" t="s">
        <v>49</v>
      </c>
      <c r="C108" s="551"/>
      <c r="D108" s="552"/>
      <c r="E108" s="90"/>
    </row>
    <row r="109" spans="1:5" s="8" customFormat="1" ht="11.25" customHeight="1" x14ac:dyDescent="0.25">
      <c r="A109" s="16" t="s">
        <v>120</v>
      </c>
      <c r="B109" s="553" t="s">
        <v>121</v>
      </c>
      <c r="C109" s="554"/>
      <c r="D109" s="555"/>
      <c r="E109" s="91"/>
    </row>
    <row r="110" spans="1:5" s="8" customFormat="1" ht="11.25" customHeight="1" x14ac:dyDescent="0.25">
      <c r="A110" s="92"/>
      <c r="B110" s="529"/>
      <c r="C110" s="529"/>
      <c r="D110" s="556"/>
      <c r="E110" s="93"/>
    </row>
    <row r="111" spans="1:5" s="8" customFormat="1" ht="11.25" customHeight="1" x14ac:dyDescent="0.25">
      <c r="A111" s="94" t="s">
        <v>50</v>
      </c>
      <c r="B111" s="544"/>
      <c r="C111" s="544"/>
      <c r="D111" s="545"/>
      <c r="E111" s="90"/>
    </row>
    <row r="112" spans="1:5" s="8" customFormat="1" ht="11.25" customHeight="1" x14ac:dyDescent="0.25">
      <c r="A112" s="9"/>
      <c r="B112" s="95"/>
      <c r="C112" s="561" t="s">
        <v>108</v>
      </c>
      <c r="D112" s="556"/>
      <c r="E112" s="96"/>
    </row>
    <row r="113" spans="1:5" s="8" customFormat="1" ht="28.5" customHeight="1" x14ac:dyDescent="0.25">
      <c r="A113" s="11" t="s">
        <v>51</v>
      </c>
      <c r="B113" s="74" t="s">
        <v>120</v>
      </c>
      <c r="C113" s="561" t="s">
        <v>193</v>
      </c>
      <c r="D113" s="556"/>
      <c r="E113" s="93"/>
    </row>
    <row r="114" spans="1:5" s="8" customFormat="1" ht="11.25" customHeight="1" x14ac:dyDescent="0.25">
      <c r="A114" s="11" t="s">
        <v>52</v>
      </c>
      <c r="B114" s="16" t="s">
        <v>122</v>
      </c>
      <c r="C114" s="505" t="s">
        <v>115</v>
      </c>
      <c r="D114" s="505" t="s">
        <v>53</v>
      </c>
      <c r="E114" s="97"/>
    </row>
    <row r="115" spans="1:5" s="8" customFormat="1" ht="11.25" customHeight="1" x14ac:dyDescent="0.25">
      <c r="A115" s="11" t="s">
        <v>54</v>
      </c>
      <c r="B115" s="16" t="s">
        <v>121</v>
      </c>
      <c r="C115" s="505"/>
      <c r="D115" s="505"/>
      <c r="E115" s="98"/>
    </row>
    <row r="116" spans="1:5" s="8" customFormat="1" ht="51" customHeight="1" x14ac:dyDescent="0.25">
      <c r="A116" s="11" t="s">
        <v>55</v>
      </c>
      <c r="B116" s="16" t="s">
        <v>123</v>
      </c>
      <c r="C116" s="505"/>
      <c r="D116" s="505"/>
      <c r="E116" s="98"/>
    </row>
    <row r="117" spans="1:5" s="8" customFormat="1" ht="11.25" customHeight="1" x14ac:dyDescent="0.25">
      <c r="A117" s="11" t="s">
        <v>56</v>
      </c>
      <c r="B117" s="16" t="s">
        <v>124</v>
      </c>
      <c r="C117" s="505"/>
      <c r="D117" s="505"/>
      <c r="E117" s="98"/>
    </row>
    <row r="118" spans="1:5" s="8" customFormat="1" ht="25.5" customHeight="1" x14ac:dyDescent="0.25">
      <c r="A118" s="11" t="s">
        <v>57</v>
      </c>
      <c r="B118" s="16" t="s">
        <v>119</v>
      </c>
      <c r="C118" s="506"/>
      <c r="D118" s="506"/>
      <c r="E118" s="98"/>
    </row>
    <row r="119" spans="1:5" s="8" customFormat="1" ht="11.25" customHeight="1" x14ac:dyDescent="0.25">
      <c r="A119" s="540" t="s">
        <v>58</v>
      </c>
      <c r="B119" s="541"/>
      <c r="C119" s="57"/>
      <c r="D119" s="11"/>
      <c r="E119" s="98"/>
    </row>
    <row r="120" spans="1:5" s="8" customFormat="1" ht="11.25" customHeight="1" x14ac:dyDescent="0.25">
      <c r="A120" s="542" t="s">
        <v>59</v>
      </c>
      <c r="B120" s="543"/>
      <c r="C120" s="78">
        <f>'1'!D75</f>
        <v>-372744</v>
      </c>
      <c r="D120" s="78">
        <f>'1'!E75</f>
        <v>-372744</v>
      </c>
      <c r="E120" s="99"/>
    </row>
    <row r="121" spans="1:5" ht="11.25" customHeight="1" x14ac:dyDescent="0.25"/>
    <row r="122" spans="1:5" s="8" customFormat="1" ht="11.25" customHeight="1" x14ac:dyDescent="0.25">
      <c r="D122" s="15"/>
      <c r="E122" s="15"/>
    </row>
    <row r="123" spans="1:5" s="8" customFormat="1" ht="11.25" customHeight="1" x14ac:dyDescent="0.25">
      <c r="A123" s="10" t="s">
        <v>48</v>
      </c>
      <c r="B123" s="550" t="s">
        <v>49</v>
      </c>
      <c r="C123" s="551"/>
      <c r="D123" s="552"/>
      <c r="E123" s="90"/>
    </row>
    <row r="124" spans="1:5" s="8" customFormat="1" ht="11.25" customHeight="1" x14ac:dyDescent="0.25">
      <c r="A124" s="16" t="s">
        <v>120</v>
      </c>
      <c r="B124" s="553" t="s">
        <v>121</v>
      </c>
      <c r="C124" s="554"/>
      <c r="D124" s="555"/>
      <c r="E124" s="91"/>
    </row>
    <row r="125" spans="1:5" s="8" customFormat="1" ht="11.25" customHeight="1" x14ac:dyDescent="0.25">
      <c r="A125" s="92"/>
      <c r="B125" s="529"/>
      <c r="C125" s="529"/>
      <c r="D125" s="556"/>
      <c r="E125" s="93"/>
    </row>
    <row r="126" spans="1:5" s="8" customFormat="1" ht="11.25" customHeight="1" x14ac:dyDescent="0.25">
      <c r="A126" s="94" t="s">
        <v>50</v>
      </c>
      <c r="B126" s="544"/>
      <c r="C126" s="544"/>
      <c r="D126" s="545"/>
      <c r="E126" s="90"/>
    </row>
    <row r="127" spans="1:5" s="8" customFormat="1" ht="11.25" customHeight="1" x14ac:dyDescent="0.25">
      <c r="A127" s="546" t="s">
        <v>51</v>
      </c>
      <c r="B127" s="548" t="s">
        <v>120</v>
      </c>
      <c r="C127" s="561" t="s">
        <v>108</v>
      </c>
      <c r="D127" s="556"/>
      <c r="E127" s="96"/>
    </row>
    <row r="128" spans="1:5" s="8" customFormat="1" ht="29.25" customHeight="1" x14ac:dyDescent="0.25">
      <c r="A128" s="547"/>
      <c r="B128" s="549"/>
      <c r="C128" s="561" t="s">
        <v>194</v>
      </c>
      <c r="D128" s="556"/>
      <c r="E128" s="93"/>
    </row>
    <row r="129" spans="1:5" s="8" customFormat="1" ht="11.25" customHeight="1" x14ac:dyDescent="0.25">
      <c r="A129" s="11" t="s">
        <v>52</v>
      </c>
      <c r="B129" s="16" t="s">
        <v>122</v>
      </c>
      <c r="C129" s="505" t="s">
        <v>115</v>
      </c>
      <c r="D129" s="505" t="s">
        <v>53</v>
      </c>
      <c r="E129" s="97"/>
    </row>
    <row r="130" spans="1:5" s="8" customFormat="1" ht="11.25" customHeight="1" x14ac:dyDescent="0.25">
      <c r="A130" s="11" t="s">
        <v>54</v>
      </c>
      <c r="B130" s="16" t="s">
        <v>121</v>
      </c>
      <c r="C130" s="505"/>
      <c r="D130" s="505"/>
      <c r="E130" s="98"/>
    </row>
    <row r="131" spans="1:5" s="8" customFormat="1" ht="51" customHeight="1" x14ac:dyDescent="0.25">
      <c r="A131" s="11" t="s">
        <v>55</v>
      </c>
      <c r="B131" s="16" t="s">
        <v>123</v>
      </c>
      <c r="C131" s="505"/>
      <c r="D131" s="505"/>
      <c r="E131" s="98"/>
    </row>
    <row r="132" spans="1:5" s="8" customFormat="1" ht="11.25" customHeight="1" x14ac:dyDescent="0.25">
      <c r="A132" s="11" t="s">
        <v>56</v>
      </c>
      <c r="B132" s="16" t="s">
        <v>124</v>
      </c>
      <c r="C132" s="505"/>
      <c r="D132" s="505"/>
      <c r="E132" s="98"/>
    </row>
    <row r="133" spans="1:5" s="8" customFormat="1" ht="25.5" customHeight="1" x14ac:dyDescent="0.25">
      <c r="A133" s="11" t="s">
        <v>57</v>
      </c>
      <c r="B133" s="16" t="s">
        <v>119</v>
      </c>
      <c r="C133" s="506"/>
      <c r="D133" s="506"/>
      <c r="E133" s="98"/>
    </row>
    <row r="134" spans="1:5" s="8" customFormat="1" ht="11.25" customHeight="1" x14ac:dyDescent="0.25">
      <c r="A134" s="540" t="s">
        <v>58</v>
      </c>
      <c r="B134" s="541"/>
      <c r="C134" s="57"/>
      <c r="D134" s="11"/>
      <c r="E134" s="98"/>
    </row>
    <row r="135" spans="1:5" s="8" customFormat="1" ht="11.25" customHeight="1" x14ac:dyDescent="0.25">
      <c r="A135" s="542" t="s">
        <v>59</v>
      </c>
      <c r="B135" s="543"/>
      <c r="C135" s="78">
        <f>'1'!D81</f>
        <v>372744</v>
      </c>
      <c r="D135" s="78">
        <f>'1'!E81</f>
        <v>372744</v>
      </c>
      <c r="E135" s="99"/>
    </row>
    <row r="138" spans="1:5" x14ac:dyDescent="0.25">
      <c r="C138" s="434">
        <f>+C103+C90+C77+C64+C51+C35+C24</f>
        <v>0</v>
      </c>
      <c r="D138" s="434">
        <f>+D103+D90+D77+D64+D51+D35+D24</f>
        <v>0</v>
      </c>
    </row>
  </sheetData>
  <mergeCells count="97">
    <mergeCell ref="C127:D127"/>
    <mergeCell ref="C128:D128"/>
    <mergeCell ref="A99:B99"/>
    <mergeCell ref="C15:D15"/>
    <mergeCell ref="C16:D16"/>
    <mergeCell ref="C26:D26"/>
    <mergeCell ref="C27:D27"/>
    <mergeCell ref="C42:D42"/>
    <mergeCell ref="C66:D66"/>
    <mergeCell ref="C67:D67"/>
    <mergeCell ref="C79:D79"/>
    <mergeCell ref="C80:D80"/>
    <mergeCell ref="C92:D92"/>
    <mergeCell ref="C93:D93"/>
    <mergeCell ref="A66:A67"/>
    <mergeCell ref="B66:B67"/>
    <mergeCell ref="A73:B73"/>
    <mergeCell ref="A74:B74"/>
    <mergeCell ref="A75:B75"/>
    <mergeCell ref="A119:B119"/>
    <mergeCell ref="A105:D105"/>
    <mergeCell ref="A106:E106"/>
    <mergeCell ref="B108:D108"/>
    <mergeCell ref="B109:D109"/>
    <mergeCell ref="B110:D110"/>
    <mergeCell ref="C112:D112"/>
    <mergeCell ref="C113:D113"/>
    <mergeCell ref="D114:D118"/>
    <mergeCell ref="A76:B76"/>
    <mergeCell ref="A77:B77"/>
    <mergeCell ref="A79:A80"/>
    <mergeCell ref="B79:B80"/>
    <mergeCell ref="A86:B86"/>
    <mergeCell ref="A87:B87"/>
    <mergeCell ref="A88:B88"/>
    <mergeCell ref="A89:B89"/>
    <mergeCell ref="A90:B90"/>
    <mergeCell ref="A100:B100"/>
    <mergeCell ref="A101:B101"/>
    <mergeCell ref="A102:B102"/>
    <mergeCell ref="A103:B103"/>
    <mergeCell ref="A92:A93"/>
    <mergeCell ref="B92:B93"/>
    <mergeCell ref="A51:B51"/>
    <mergeCell ref="A53:A54"/>
    <mergeCell ref="B53:B54"/>
    <mergeCell ref="A134:B134"/>
    <mergeCell ref="A135:B135"/>
    <mergeCell ref="B126:D126"/>
    <mergeCell ref="A127:A128"/>
    <mergeCell ref="B127:B128"/>
    <mergeCell ref="C129:C133"/>
    <mergeCell ref="D129:D133"/>
    <mergeCell ref="A120:B120"/>
    <mergeCell ref="B123:D123"/>
    <mergeCell ref="B124:D124"/>
    <mergeCell ref="B125:D125"/>
    <mergeCell ref="B111:D111"/>
    <mergeCell ref="C114:C118"/>
    <mergeCell ref="C53:D53"/>
    <mergeCell ref="C54:D54"/>
    <mergeCell ref="A1:D1"/>
    <mergeCell ref="A2:D2"/>
    <mergeCell ref="A3:D3"/>
    <mergeCell ref="A4:D4"/>
    <mergeCell ref="A5:D5"/>
    <mergeCell ref="A8:D8"/>
    <mergeCell ref="A9:D9"/>
    <mergeCell ref="B38:D38"/>
    <mergeCell ref="B39:D39"/>
    <mergeCell ref="A40:D40"/>
    <mergeCell ref="B11:D11"/>
    <mergeCell ref="B12:D12"/>
    <mergeCell ref="A14:D14"/>
    <mergeCell ref="A42:A43"/>
    <mergeCell ref="A15:A16"/>
    <mergeCell ref="B15:B16"/>
    <mergeCell ref="A22:B22"/>
    <mergeCell ref="A23:B23"/>
    <mergeCell ref="A24:B24"/>
    <mergeCell ref="A26:A27"/>
    <mergeCell ref="A41:D41"/>
    <mergeCell ref="D44:D48"/>
    <mergeCell ref="A49:B49"/>
    <mergeCell ref="A50:B50"/>
    <mergeCell ref="C44:C48"/>
    <mergeCell ref="A35:B35"/>
    <mergeCell ref="B26:B27"/>
    <mergeCell ref="A33:B33"/>
    <mergeCell ref="A34:B34"/>
    <mergeCell ref="C43:D43"/>
    <mergeCell ref="B42:B43"/>
    <mergeCell ref="A60:B60"/>
    <mergeCell ref="A61:B61"/>
    <mergeCell ref="A62:B62"/>
    <mergeCell ref="A63:B63"/>
    <mergeCell ref="A64:B64"/>
  </mergeCells>
  <pageMargins left="0.70866141732283472" right="0.70866141732283472" top="0.74803149606299213" bottom="0.16" header="0.31496062992125984" footer="0.31496062992125984"/>
  <pageSetup scale="7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zoomScaleNormal="100" zoomScaleSheetLayoutView="80" workbookViewId="0">
      <selection activeCell="E126" sqref="E126"/>
    </sheetView>
  </sheetViews>
  <sheetFormatPr defaultRowHeight="12.75" x14ac:dyDescent="0.25"/>
  <cols>
    <col min="1" max="1" width="28.5703125" customWidth="1"/>
    <col min="2" max="2" width="47.5703125" customWidth="1"/>
    <col min="3" max="3" width="21.28515625" customWidth="1"/>
    <col min="4" max="4" width="24.42578125" style="1" customWidth="1"/>
    <col min="5" max="6" width="28.28515625" customWidth="1"/>
    <col min="11" max="11" width="10.85546875" customWidth="1"/>
  </cols>
  <sheetData>
    <row r="1" spans="1:10" s="52" customFormat="1" ht="17.25" customHeight="1" x14ac:dyDescent="0.25">
      <c r="A1" s="518" t="s">
        <v>179</v>
      </c>
      <c r="B1" s="518"/>
      <c r="C1" s="518"/>
      <c r="D1" s="518"/>
      <c r="E1" s="54"/>
      <c r="G1" s="55"/>
      <c r="H1" s="55"/>
      <c r="I1" s="55"/>
      <c r="J1" s="55"/>
    </row>
    <row r="2" spans="1:10" s="52" customFormat="1" ht="17.25" customHeight="1" x14ac:dyDescent="0.25">
      <c r="A2" s="518" t="s">
        <v>60</v>
      </c>
      <c r="B2" s="518"/>
      <c r="C2" s="518"/>
      <c r="D2" s="518"/>
      <c r="E2" s="53"/>
      <c r="G2" s="55"/>
      <c r="H2" s="55"/>
      <c r="I2" s="55"/>
      <c r="J2" s="55"/>
    </row>
    <row r="3" spans="1:10" s="2" customFormat="1" ht="16.5" customHeight="1" x14ac:dyDescent="0.25">
      <c r="A3" s="519" t="s">
        <v>109</v>
      </c>
      <c r="B3" s="519"/>
      <c r="C3" s="519"/>
      <c r="D3" s="519"/>
      <c r="E3" s="53"/>
      <c r="F3" s="4"/>
      <c r="G3" s="4"/>
      <c r="H3" s="4"/>
    </row>
    <row r="4" spans="1:10" s="2" customFormat="1" ht="16.5" customHeight="1" x14ac:dyDescent="0.25">
      <c r="A4" s="519" t="s">
        <v>1</v>
      </c>
      <c r="B4" s="519"/>
      <c r="C4" s="519"/>
      <c r="D4" s="519"/>
      <c r="E4" s="53"/>
      <c r="F4" s="4"/>
      <c r="G4" s="4"/>
      <c r="H4" s="4"/>
    </row>
    <row r="5" spans="1:10" s="2" customFormat="1" ht="55.5" customHeight="1" x14ac:dyDescent="0.25">
      <c r="A5" s="473" t="s">
        <v>150</v>
      </c>
      <c r="B5" s="473"/>
      <c r="C5" s="473"/>
      <c r="D5" s="473"/>
      <c r="E5" s="56"/>
      <c r="F5" s="5"/>
      <c r="G5" s="5"/>
      <c r="H5" s="5"/>
    </row>
    <row r="7" spans="1:10" s="8" customFormat="1" ht="20.25" customHeight="1" x14ac:dyDescent="0.25">
      <c r="A7" s="572" t="s">
        <v>151</v>
      </c>
      <c r="B7" s="572"/>
      <c r="C7" s="572"/>
      <c r="D7" s="572"/>
    </row>
    <row r="8" spans="1:10" s="8" customFormat="1" ht="20.25" customHeight="1" x14ac:dyDescent="0.25">
      <c r="A8" s="75"/>
      <c r="B8" s="75"/>
      <c r="C8" s="75"/>
      <c r="D8" s="100" t="s">
        <v>125</v>
      </c>
    </row>
    <row r="9" spans="1:10" s="8" customFormat="1" x14ac:dyDescent="0.25">
      <c r="A9" s="573" t="s">
        <v>61</v>
      </c>
      <c r="B9" s="573"/>
      <c r="C9" s="573"/>
      <c r="D9" s="573"/>
    </row>
    <row r="10" spans="1:10" s="8" customFormat="1" ht="13.5" thickBot="1" x14ac:dyDescent="0.3">
      <c r="D10" s="87"/>
    </row>
    <row r="11" spans="1:10" s="8" customFormat="1" x14ac:dyDescent="0.25">
      <c r="A11" s="316" t="s">
        <v>48</v>
      </c>
      <c r="B11" s="522" t="s">
        <v>49</v>
      </c>
      <c r="C11" s="523"/>
      <c r="D11" s="524"/>
    </row>
    <row r="12" spans="1:10" s="8" customFormat="1" ht="13.5" thickBot="1" x14ac:dyDescent="0.3">
      <c r="A12" s="317">
        <v>1004</v>
      </c>
      <c r="B12" s="531" t="s">
        <v>152</v>
      </c>
      <c r="C12" s="532"/>
      <c r="D12" s="533"/>
    </row>
    <row r="13" spans="1:10" s="8" customFormat="1" x14ac:dyDescent="0.25">
      <c r="A13" s="306"/>
      <c r="B13" s="306"/>
      <c r="C13" s="306"/>
      <c r="D13" s="306"/>
    </row>
    <row r="14" spans="1:10" s="8" customFormat="1" ht="24" customHeight="1" thickBot="1" x14ac:dyDescent="0.3">
      <c r="A14" s="534" t="s">
        <v>50</v>
      </c>
      <c r="B14" s="534"/>
      <c r="C14" s="534"/>
      <c r="D14" s="534"/>
    </row>
    <row r="15" spans="1:10" s="8" customFormat="1" ht="12.75" customHeight="1" x14ac:dyDescent="0.25">
      <c r="A15" s="494" t="s">
        <v>51</v>
      </c>
      <c r="B15" s="509">
        <v>1004</v>
      </c>
      <c r="C15" s="562" t="s">
        <v>108</v>
      </c>
      <c r="D15" s="563"/>
    </row>
    <row r="16" spans="1:10" s="8" customFormat="1" ht="32.25" customHeight="1" x14ac:dyDescent="0.25">
      <c r="A16" s="495"/>
      <c r="B16" s="510"/>
      <c r="C16" s="511" t="s">
        <v>194</v>
      </c>
      <c r="D16" s="512"/>
    </row>
    <row r="17" spans="1:4" s="8" customFormat="1" ht="21.75" customHeight="1" x14ac:dyDescent="0.25">
      <c r="A17" s="58" t="s">
        <v>52</v>
      </c>
      <c r="B17" s="261">
        <v>11009</v>
      </c>
      <c r="C17" s="308" t="s">
        <v>118</v>
      </c>
      <c r="D17" s="311" t="s">
        <v>53</v>
      </c>
    </row>
    <row r="18" spans="1:4" s="8" customFormat="1" ht="51" customHeight="1" x14ac:dyDescent="0.25">
      <c r="A18" s="312" t="s">
        <v>54</v>
      </c>
      <c r="B18" s="307" t="str">
        <f>+'4'!C20</f>
        <v>Գերմանիայի զարգացման վարկերի բանկի աջակցությամբ իրականացվող Ախուրյան գետի ջրային ռեսուրսների ինտեգրված կառավարման դրամաշնորհային ծրագիր</v>
      </c>
      <c r="C18" s="310"/>
      <c r="D18" s="313"/>
    </row>
    <row r="19" spans="1:4" s="8" customFormat="1" ht="61.5" customHeight="1" x14ac:dyDescent="0.25">
      <c r="A19" s="312" t="s">
        <v>55</v>
      </c>
      <c r="B19" s="307" t="s">
        <v>176</v>
      </c>
      <c r="C19" s="310"/>
      <c r="D19" s="313"/>
    </row>
    <row r="20" spans="1:4" s="8" customFormat="1" ht="25.5" customHeight="1" x14ac:dyDescent="0.25">
      <c r="A20" s="241" t="s">
        <v>56</v>
      </c>
      <c r="B20" s="307" t="s">
        <v>12</v>
      </c>
      <c r="C20" s="310"/>
      <c r="D20" s="313"/>
    </row>
    <row r="21" spans="1:4" s="8" customFormat="1" ht="38.25" customHeight="1" x14ac:dyDescent="0.25">
      <c r="A21" s="242" t="s">
        <v>57</v>
      </c>
      <c r="B21" s="307" t="s">
        <v>64</v>
      </c>
      <c r="C21" s="310"/>
      <c r="D21" s="313"/>
    </row>
    <row r="22" spans="1:4" s="8" customFormat="1" x14ac:dyDescent="0.25">
      <c r="A22" s="501" t="s">
        <v>58</v>
      </c>
      <c r="B22" s="502"/>
      <c r="C22" s="309"/>
      <c r="D22" s="314"/>
    </row>
    <row r="23" spans="1:4" s="59" customFormat="1" x14ac:dyDescent="0.25">
      <c r="A23" s="503" t="s">
        <v>97</v>
      </c>
      <c r="B23" s="504"/>
      <c r="C23" s="254"/>
      <c r="D23" s="255"/>
    </row>
    <row r="24" spans="1:4" s="59" customFormat="1" ht="15" thickBot="1" x14ac:dyDescent="0.3">
      <c r="A24" s="507" t="s">
        <v>59</v>
      </c>
      <c r="B24" s="508"/>
      <c r="C24" s="210">
        <f>+'4'!D20</f>
        <v>84616.8</v>
      </c>
      <c r="D24" s="211">
        <f>+'4'!G20</f>
        <v>84616.8</v>
      </c>
    </row>
    <row r="25" spans="1:4" s="8" customFormat="1" ht="13.5" thickBot="1" x14ac:dyDescent="0.3">
      <c r="A25" s="306"/>
      <c r="B25" s="306"/>
      <c r="C25" s="306"/>
      <c r="D25" s="306"/>
    </row>
    <row r="26" spans="1:4" s="8" customFormat="1" ht="12.75" customHeight="1" x14ac:dyDescent="0.25">
      <c r="A26" s="494" t="s">
        <v>51</v>
      </c>
      <c r="B26" s="509">
        <v>1004</v>
      </c>
      <c r="C26" s="562" t="s">
        <v>108</v>
      </c>
      <c r="D26" s="563"/>
    </row>
    <row r="27" spans="1:4" s="8" customFormat="1" ht="32.25" customHeight="1" x14ac:dyDescent="0.25">
      <c r="A27" s="495"/>
      <c r="B27" s="510"/>
      <c r="C27" s="511" t="s">
        <v>194</v>
      </c>
      <c r="D27" s="512"/>
    </row>
    <row r="28" spans="1:4" s="8" customFormat="1" ht="29.25" customHeight="1" x14ac:dyDescent="0.25">
      <c r="A28" s="58" t="s">
        <v>52</v>
      </c>
      <c r="B28" s="315">
        <f>+'4'!B26</f>
        <v>11012</v>
      </c>
      <c r="C28" s="308" t="s">
        <v>118</v>
      </c>
      <c r="D28" s="311" t="s">
        <v>53</v>
      </c>
    </row>
    <row r="29" spans="1:4" s="8" customFormat="1" ht="51" customHeight="1" x14ac:dyDescent="0.25">
      <c r="A29" s="312" t="s">
        <v>54</v>
      </c>
      <c r="B29" s="307" t="str">
        <f>+'4'!C26</f>
        <v>Ֆրանսիայի Հանրապետության կառավարության աջակցությամբ իրականացվող Վեդու ջրամբարի կառուցման դրամաշնորհային ծրագիր</v>
      </c>
      <c r="C29" s="310"/>
      <c r="D29" s="313"/>
    </row>
    <row r="30" spans="1:4" s="8" customFormat="1" ht="61.5" customHeight="1" x14ac:dyDescent="0.25">
      <c r="A30" s="312" t="s">
        <v>55</v>
      </c>
      <c r="B30" s="307" t="s">
        <v>177</v>
      </c>
      <c r="C30" s="310"/>
      <c r="D30" s="313"/>
    </row>
    <row r="31" spans="1:4" s="8" customFormat="1" ht="17.25" customHeight="1" x14ac:dyDescent="0.25">
      <c r="A31" s="241" t="s">
        <v>56</v>
      </c>
      <c r="B31" s="307" t="s">
        <v>12</v>
      </c>
      <c r="C31" s="310"/>
      <c r="D31" s="313"/>
    </row>
    <row r="32" spans="1:4" s="8" customFormat="1" ht="29.25" customHeight="1" x14ac:dyDescent="0.25">
      <c r="A32" s="242" t="s">
        <v>57</v>
      </c>
      <c r="B32" s="307" t="s">
        <v>64</v>
      </c>
      <c r="C32" s="310"/>
      <c r="D32" s="313"/>
    </row>
    <row r="33" spans="1:4" s="8" customFormat="1" x14ac:dyDescent="0.25">
      <c r="A33" s="501" t="s">
        <v>58</v>
      </c>
      <c r="B33" s="502"/>
      <c r="C33" s="309"/>
      <c r="D33" s="314"/>
    </row>
    <row r="34" spans="1:4" s="59" customFormat="1" x14ac:dyDescent="0.25">
      <c r="A34" s="503" t="s">
        <v>97</v>
      </c>
      <c r="B34" s="504"/>
      <c r="C34" s="254">
        <v>1</v>
      </c>
      <c r="D34" s="255">
        <v>1</v>
      </c>
    </row>
    <row r="35" spans="1:4" s="59" customFormat="1" ht="15" thickBot="1" x14ac:dyDescent="0.3">
      <c r="A35" s="507" t="s">
        <v>59</v>
      </c>
      <c r="B35" s="508"/>
      <c r="C35" s="210">
        <f>+'4'!D31</f>
        <v>260040</v>
      </c>
      <c r="D35" s="211">
        <f>+'4'!G31</f>
        <v>260040</v>
      </c>
    </row>
    <row r="36" spans="1:4" s="8" customFormat="1" ht="13.5" thickBot="1" x14ac:dyDescent="0.3">
      <c r="A36" s="306"/>
      <c r="B36" s="306"/>
      <c r="C36" s="306"/>
      <c r="D36" s="306"/>
    </row>
    <row r="37" spans="1:4" s="8" customFormat="1" x14ac:dyDescent="0.25">
      <c r="A37" s="316" t="s">
        <v>48</v>
      </c>
      <c r="B37" s="522" t="s">
        <v>49</v>
      </c>
      <c r="C37" s="523"/>
      <c r="D37" s="524"/>
    </row>
    <row r="38" spans="1:4" s="8" customFormat="1" x14ac:dyDescent="0.25">
      <c r="A38" s="240">
        <v>1072</v>
      </c>
      <c r="B38" s="525" t="s">
        <v>178</v>
      </c>
      <c r="C38" s="526"/>
      <c r="D38" s="527"/>
    </row>
    <row r="39" spans="1:4" s="8" customFormat="1" x14ac:dyDescent="0.25">
      <c r="A39" s="528"/>
      <c r="B39" s="529"/>
      <c r="C39" s="529"/>
      <c r="D39" s="530"/>
    </row>
    <row r="40" spans="1:4" s="8" customFormat="1" x14ac:dyDescent="0.25">
      <c r="A40" s="496" t="s">
        <v>50</v>
      </c>
      <c r="B40" s="497"/>
      <c r="C40" s="497"/>
      <c r="D40" s="498"/>
    </row>
    <row r="41" spans="1:4" s="8" customFormat="1" x14ac:dyDescent="0.25">
      <c r="A41" s="528"/>
      <c r="B41" s="529"/>
      <c r="C41" s="529"/>
      <c r="D41" s="530"/>
    </row>
    <row r="42" spans="1:4" s="8" customFormat="1" x14ac:dyDescent="0.25">
      <c r="A42" s="535" t="s">
        <v>51</v>
      </c>
      <c r="B42" s="513">
        <v>1072</v>
      </c>
      <c r="C42" s="564" t="s">
        <v>108</v>
      </c>
      <c r="D42" s="565"/>
    </row>
    <row r="43" spans="1:4" s="8" customFormat="1" ht="30" customHeight="1" x14ac:dyDescent="0.25">
      <c r="A43" s="495"/>
      <c r="B43" s="510"/>
      <c r="C43" s="511" t="s">
        <v>194</v>
      </c>
      <c r="D43" s="512"/>
    </row>
    <row r="44" spans="1:4" s="8" customFormat="1" x14ac:dyDescent="0.25">
      <c r="A44" s="58" t="s">
        <v>52</v>
      </c>
      <c r="B44" s="336">
        <v>11002</v>
      </c>
      <c r="C44" s="505" t="s">
        <v>118</v>
      </c>
      <c r="D44" s="499" t="s">
        <v>53</v>
      </c>
    </row>
    <row r="45" spans="1:4" s="8" customFormat="1" ht="51" customHeight="1" x14ac:dyDescent="0.25">
      <c r="A45" s="241" t="s">
        <v>54</v>
      </c>
      <c r="B45" s="335" t="s">
        <v>94</v>
      </c>
      <c r="C45" s="505"/>
      <c r="D45" s="499"/>
    </row>
    <row r="46" spans="1:4" s="8" customFormat="1" ht="25.5" customHeight="1" x14ac:dyDescent="0.25">
      <c r="A46" s="241" t="s">
        <v>55</v>
      </c>
      <c r="B46" s="335" t="s">
        <v>95</v>
      </c>
      <c r="C46" s="505"/>
      <c r="D46" s="499"/>
    </row>
    <row r="47" spans="1:4" s="8" customFormat="1" ht="25.5" customHeight="1" x14ac:dyDescent="0.25">
      <c r="A47" s="241" t="s">
        <v>56</v>
      </c>
      <c r="B47" s="335" t="s">
        <v>96</v>
      </c>
      <c r="C47" s="505"/>
      <c r="D47" s="499"/>
    </row>
    <row r="48" spans="1:4" s="8" customFormat="1" ht="38.25" customHeight="1" x14ac:dyDescent="0.25">
      <c r="A48" s="242" t="s">
        <v>57</v>
      </c>
      <c r="B48" s="335" t="s">
        <v>64</v>
      </c>
      <c r="C48" s="506"/>
      <c r="D48" s="500"/>
    </row>
    <row r="49" spans="1:12" s="8" customFormat="1" x14ac:dyDescent="0.25">
      <c r="A49" s="501" t="s">
        <v>58</v>
      </c>
      <c r="B49" s="502"/>
      <c r="C49" s="337"/>
      <c r="D49" s="243"/>
    </row>
    <row r="50" spans="1:12" s="59" customFormat="1" ht="12.75" customHeight="1" x14ac:dyDescent="0.25">
      <c r="A50" s="586" t="s">
        <v>97</v>
      </c>
      <c r="B50" s="587"/>
      <c r="C50" s="254">
        <v>1</v>
      </c>
      <c r="D50" s="255">
        <v>1</v>
      </c>
    </row>
    <row r="51" spans="1:12" s="59" customFormat="1" ht="19.5" customHeight="1" thickBot="1" x14ac:dyDescent="0.3">
      <c r="A51" s="588" t="s">
        <v>59</v>
      </c>
      <c r="B51" s="589"/>
      <c r="C51" s="210">
        <f>+'4'!D36</f>
        <v>112704</v>
      </c>
      <c r="D51" s="211">
        <f>+'4'!G36</f>
        <v>112704</v>
      </c>
    </row>
    <row r="53" spans="1:12" s="59" customFormat="1" ht="13.5" thickBot="1" x14ac:dyDescent="0.3">
      <c r="A53" s="69"/>
      <c r="B53" s="69"/>
      <c r="C53" s="69"/>
      <c r="D53" s="70"/>
    </row>
    <row r="54" spans="1:12" s="193" customFormat="1" ht="13.5" x14ac:dyDescent="0.25">
      <c r="A54" s="536" t="s">
        <v>51</v>
      </c>
      <c r="B54" s="538">
        <v>1072</v>
      </c>
      <c r="C54" s="584" t="s">
        <v>108</v>
      </c>
      <c r="D54" s="585"/>
    </row>
    <row r="55" spans="1:12" s="193" customFormat="1" ht="42" customHeight="1" x14ac:dyDescent="0.25">
      <c r="A55" s="537"/>
      <c r="B55" s="539"/>
      <c r="C55" s="578" t="s">
        <v>193</v>
      </c>
      <c r="D55" s="579"/>
    </row>
    <row r="56" spans="1:12" s="193" customFormat="1" ht="13.5" x14ac:dyDescent="0.25">
      <c r="A56" s="194" t="s">
        <v>52</v>
      </c>
      <c r="B56" s="195">
        <v>31004</v>
      </c>
      <c r="C56" s="196" t="s">
        <v>133</v>
      </c>
      <c r="D56" s="197" t="s">
        <v>134</v>
      </c>
    </row>
    <row r="57" spans="1:12" s="193" customFormat="1" ht="78.75" customHeight="1" x14ac:dyDescent="0.25">
      <c r="A57" s="194" t="s">
        <v>54</v>
      </c>
      <c r="B57" s="195" t="s">
        <v>135</v>
      </c>
      <c r="C57" s="198"/>
      <c r="D57" s="199"/>
      <c r="E57" s="200"/>
    </row>
    <row r="58" spans="1:12" s="193" customFormat="1" ht="30" customHeight="1" x14ac:dyDescent="0.25">
      <c r="A58" s="194" t="s">
        <v>55</v>
      </c>
      <c r="B58" s="195" t="s">
        <v>84</v>
      </c>
      <c r="C58" s="198"/>
      <c r="D58" s="199"/>
      <c r="F58" s="249"/>
      <c r="G58" s="248"/>
    </row>
    <row r="59" spans="1:12" s="193" customFormat="1" ht="33" customHeight="1" x14ac:dyDescent="0.25">
      <c r="A59" s="194" t="s">
        <v>56</v>
      </c>
      <c r="B59" s="195" t="s">
        <v>63</v>
      </c>
      <c r="C59" s="198"/>
      <c r="D59" s="199"/>
      <c r="E59" s="252"/>
      <c r="F59" s="249"/>
      <c r="G59" s="248"/>
    </row>
    <row r="60" spans="1:12" s="193" customFormat="1" ht="49.5" customHeight="1" x14ac:dyDescent="0.25">
      <c r="A60" s="201" t="s">
        <v>136</v>
      </c>
      <c r="B60" s="195" t="s">
        <v>64</v>
      </c>
      <c r="C60" s="198"/>
      <c r="D60" s="199"/>
      <c r="E60" s="253"/>
      <c r="G60" s="248"/>
      <c r="K60" s="246"/>
      <c r="L60" s="248"/>
    </row>
    <row r="61" spans="1:12" s="193" customFormat="1" ht="13.5" customHeight="1" x14ac:dyDescent="0.25">
      <c r="A61" s="488" t="s">
        <v>58</v>
      </c>
      <c r="B61" s="489"/>
      <c r="C61" s="202"/>
      <c r="D61" s="203"/>
      <c r="E61" s="252"/>
      <c r="F61" s="250"/>
      <c r="K61" s="246"/>
      <c r="L61" s="248"/>
    </row>
    <row r="62" spans="1:12" s="193" customFormat="1" ht="13.5" customHeight="1" x14ac:dyDescent="0.25">
      <c r="A62" s="490" t="s">
        <v>85</v>
      </c>
      <c r="B62" s="491"/>
      <c r="C62" s="251">
        <v>-0.8</v>
      </c>
      <c r="D62" s="205"/>
      <c r="E62" s="253"/>
      <c r="K62" s="246"/>
      <c r="L62" s="248"/>
    </row>
    <row r="63" spans="1:12" s="193" customFormat="1" ht="13.5" customHeight="1" x14ac:dyDescent="0.25">
      <c r="A63" s="490" t="s">
        <v>137</v>
      </c>
      <c r="B63" s="491"/>
      <c r="C63" s="204">
        <v>-0.8</v>
      </c>
      <c r="D63" s="207"/>
      <c r="E63" s="247"/>
    </row>
    <row r="64" spans="1:12" s="193" customFormat="1" ht="13.5" customHeight="1" x14ac:dyDescent="0.25">
      <c r="A64" s="490" t="s">
        <v>86</v>
      </c>
      <c r="B64" s="491"/>
      <c r="C64" s="208">
        <v>-60</v>
      </c>
      <c r="D64" s="209"/>
      <c r="F64" s="245"/>
    </row>
    <row r="65" spans="1:5" s="193" customFormat="1" ht="19.5" customHeight="1" thickBot="1" x14ac:dyDescent="0.3">
      <c r="A65" s="492" t="s">
        <v>59</v>
      </c>
      <c r="B65" s="493"/>
      <c r="C65" s="210">
        <f>+'4'!D40</f>
        <v>-457360.8</v>
      </c>
      <c r="D65" s="211">
        <f>+'4'!G40</f>
        <v>0</v>
      </c>
    </row>
    <row r="66" spans="1:5" s="8" customFormat="1" ht="11.25" customHeight="1" thickBot="1" x14ac:dyDescent="0.3">
      <c r="D66" s="88"/>
      <c r="E66" s="15"/>
    </row>
    <row r="67" spans="1:5" s="193" customFormat="1" ht="13.5" x14ac:dyDescent="0.25">
      <c r="A67" s="536" t="s">
        <v>51</v>
      </c>
      <c r="B67" s="538">
        <v>1072</v>
      </c>
      <c r="C67" s="582" t="s">
        <v>108</v>
      </c>
      <c r="D67" s="583"/>
    </row>
    <row r="68" spans="1:5" s="193" customFormat="1" ht="37.5" customHeight="1" x14ac:dyDescent="0.25">
      <c r="A68" s="537"/>
      <c r="B68" s="539"/>
      <c r="C68" s="578" t="s">
        <v>193</v>
      </c>
      <c r="D68" s="579"/>
    </row>
    <row r="69" spans="1:5" s="193" customFormat="1" ht="13.5" x14ac:dyDescent="0.25">
      <c r="A69" s="194" t="s">
        <v>52</v>
      </c>
      <c r="B69" s="433">
        <v>31001</v>
      </c>
      <c r="C69" s="196" t="s">
        <v>133</v>
      </c>
      <c r="D69" s="239" t="s">
        <v>134</v>
      </c>
    </row>
    <row r="70" spans="1:5" s="193" customFormat="1" ht="72.75" customHeight="1" x14ac:dyDescent="0.25">
      <c r="A70" s="194" t="s">
        <v>54</v>
      </c>
      <c r="B70" s="433" t="s">
        <v>186</v>
      </c>
      <c r="C70" s="198"/>
      <c r="D70" s="199"/>
    </row>
    <row r="71" spans="1:5" s="193" customFormat="1" ht="63" customHeight="1" x14ac:dyDescent="0.25">
      <c r="A71" s="194" t="s">
        <v>55</v>
      </c>
      <c r="B71" s="433" t="s">
        <v>189</v>
      </c>
      <c r="C71" s="198"/>
      <c r="D71" s="199"/>
    </row>
    <row r="72" spans="1:5" s="193" customFormat="1" ht="25.5" x14ac:dyDescent="0.25">
      <c r="A72" s="194" t="s">
        <v>56</v>
      </c>
      <c r="B72" s="433" t="s">
        <v>63</v>
      </c>
      <c r="C72" s="198"/>
      <c r="D72" s="199"/>
    </row>
    <row r="73" spans="1:5" s="193" customFormat="1" ht="49.5" customHeight="1" x14ac:dyDescent="0.25">
      <c r="A73" s="201" t="s">
        <v>141</v>
      </c>
      <c r="B73" s="433" t="s">
        <v>64</v>
      </c>
      <c r="C73" s="198"/>
      <c r="D73" s="199"/>
    </row>
    <row r="74" spans="1:5" s="193" customFormat="1" ht="13.5" customHeight="1" x14ac:dyDescent="0.25">
      <c r="A74" s="557" t="s">
        <v>58</v>
      </c>
      <c r="B74" s="558"/>
      <c r="C74" s="202"/>
      <c r="D74" s="203"/>
    </row>
    <row r="75" spans="1:5" s="193" customFormat="1" ht="13.5" customHeight="1" x14ac:dyDescent="0.25">
      <c r="A75" s="559" t="s">
        <v>85</v>
      </c>
      <c r="B75" s="560"/>
      <c r="C75" s="204"/>
      <c r="D75" s="205">
        <v>-5.4</v>
      </c>
    </row>
    <row r="76" spans="1:5" s="193" customFormat="1" ht="13.5" customHeight="1" x14ac:dyDescent="0.25">
      <c r="A76" s="559" t="s">
        <v>142</v>
      </c>
      <c r="B76" s="560"/>
      <c r="C76" s="206"/>
      <c r="D76" s="205">
        <v>-0.3</v>
      </c>
    </row>
    <row r="77" spans="1:5" s="193" customFormat="1" ht="13.5" customHeight="1" x14ac:dyDescent="0.25">
      <c r="A77" s="559" t="s">
        <v>86</v>
      </c>
      <c r="B77" s="560"/>
      <c r="C77" s="208"/>
      <c r="D77" s="209">
        <v>-264</v>
      </c>
    </row>
    <row r="78" spans="1:5" s="193" customFormat="1" ht="25.5" customHeight="1" thickBot="1" x14ac:dyDescent="0.3">
      <c r="A78" s="492" t="s">
        <v>59</v>
      </c>
      <c r="B78" s="493"/>
      <c r="C78" s="210">
        <f>+'5-1'!C77</f>
        <v>0</v>
      </c>
      <c r="D78" s="211">
        <f>+'5-1'!D77</f>
        <v>-53996.3</v>
      </c>
    </row>
    <row r="79" spans="1:5" s="193" customFormat="1" ht="19.5" customHeight="1" thickBot="1" x14ac:dyDescent="0.3">
      <c r="A79" s="237"/>
      <c r="B79" s="237"/>
      <c r="C79" s="238"/>
      <c r="D79" s="238"/>
    </row>
    <row r="80" spans="1:5" s="193" customFormat="1" ht="13.5" x14ac:dyDescent="0.25">
      <c r="A80" s="536" t="s">
        <v>51</v>
      </c>
      <c r="B80" s="538">
        <v>1072</v>
      </c>
      <c r="C80" s="582" t="s">
        <v>108</v>
      </c>
      <c r="D80" s="583"/>
    </row>
    <row r="81" spans="1:5" s="193" customFormat="1" ht="48.75" customHeight="1" x14ac:dyDescent="0.25">
      <c r="A81" s="537"/>
      <c r="B81" s="539"/>
      <c r="C81" s="578" t="s">
        <v>193</v>
      </c>
      <c r="D81" s="579"/>
    </row>
    <row r="82" spans="1:5" s="193" customFormat="1" ht="13.5" x14ac:dyDescent="0.25">
      <c r="A82" s="194" t="s">
        <v>52</v>
      </c>
      <c r="B82" s="433">
        <v>31002</v>
      </c>
      <c r="C82" s="196" t="s">
        <v>133</v>
      </c>
      <c r="D82" s="239" t="s">
        <v>134</v>
      </c>
    </row>
    <row r="83" spans="1:5" s="193" customFormat="1" ht="72.75" customHeight="1" x14ac:dyDescent="0.25">
      <c r="A83" s="194" t="s">
        <v>54</v>
      </c>
      <c r="B83" s="433" t="s">
        <v>187</v>
      </c>
      <c r="C83" s="198"/>
      <c r="D83" s="199"/>
    </row>
    <row r="84" spans="1:5" s="193" customFormat="1" ht="63" customHeight="1" x14ac:dyDescent="0.25">
      <c r="A84" s="194" t="s">
        <v>55</v>
      </c>
      <c r="B84" s="433" t="s">
        <v>189</v>
      </c>
      <c r="C84" s="198"/>
      <c r="D84" s="199"/>
    </row>
    <row r="85" spans="1:5" s="193" customFormat="1" ht="32.25" customHeight="1" x14ac:dyDescent="0.25">
      <c r="A85" s="194" t="s">
        <v>56</v>
      </c>
      <c r="B85" s="433" t="s">
        <v>63</v>
      </c>
      <c r="C85" s="198"/>
      <c r="D85" s="199"/>
    </row>
    <row r="86" spans="1:5" s="193" customFormat="1" ht="49.5" customHeight="1" x14ac:dyDescent="0.25">
      <c r="A86" s="201" t="s">
        <v>141</v>
      </c>
      <c r="B86" s="433" t="s">
        <v>64</v>
      </c>
      <c r="C86" s="198"/>
      <c r="D86" s="199"/>
    </row>
    <row r="87" spans="1:5" s="193" customFormat="1" ht="13.5" customHeight="1" x14ac:dyDescent="0.25">
      <c r="A87" s="488" t="s">
        <v>58</v>
      </c>
      <c r="B87" s="489"/>
      <c r="C87" s="202"/>
      <c r="D87" s="203"/>
    </row>
    <row r="88" spans="1:5" s="193" customFormat="1" ht="13.5" customHeight="1" x14ac:dyDescent="0.25">
      <c r="A88" s="490" t="s">
        <v>85</v>
      </c>
      <c r="B88" s="491"/>
      <c r="C88" s="204"/>
      <c r="D88" s="205">
        <v>-5.0999999999999996</v>
      </c>
    </row>
    <row r="89" spans="1:5" s="193" customFormat="1" ht="13.5" customHeight="1" x14ac:dyDescent="0.25">
      <c r="A89" s="490" t="s">
        <v>142</v>
      </c>
      <c r="B89" s="491"/>
      <c r="C89" s="206"/>
      <c r="D89" s="205">
        <v>-0.3</v>
      </c>
    </row>
    <row r="90" spans="1:5" s="193" customFormat="1" ht="13.5" customHeight="1" x14ac:dyDescent="0.25">
      <c r="A90" s="490" t="s">
        <v>86</v>
      </c>
      <c r="B90" s="491"/>
      <c r="C90" s="208"/>
      <c r="D90" s="209">
        <v>-250</v>
      </c>
    </row>
    <row r="91" spans="1:5" s="193" customFormat="1" ht="25.5" customHeight="1" thickBot="1" x14ac:dyDescent="0.3">
      <c r="A91" s="492" t="s">
        <v>59</v>
      </c>
      <c r="B91" s="493"/>
      <c r="C91" s="210">
        <f>+'5-1'!C90</f>
        <v>0</v>
      </c>
      <c r="D91" s="211">
        <f>+'5-1'!D90</f>
        <v>-45885.9</v>
      </c>
    </row>
    <row r="92" spans="1:5" s="193" customFormat="1" ht="19.5" customHeight="1" x14ac:dyDescent="0.25">
      <c r="A92" s="237"/>
      <c r="B92" s="237"/>
      <c r="C92" s="238"/>
      <c r="D92" s="238"/>
    </row>
    <row r="93" spans="1:5" s="8" customFormat="1" ht="11.25" customHeight="1" thickBot="1" x14ac:dyDescent="0.3">
      <c r="D93" s="88"/>
      <c r="E93" s="15"/>
    </row>
    <row r="94" spans="1:5" s="193" customFormat="1" ht="13.5" x14ac:dyDescent="0.25">
      <c r="A94" s="536" t="s">
        <v>51</v>
      </c>
      <c r="B94" s="538">
        <v>1072</v>
      </c>
      <c r="C94" s="582" t="s">
        <v>108</v>
      </c>
      <c r="D94" s="583"/>
    </row>
    <row r="95" spans="1:5" s="193" customFormat="1" ht="30.75" customHeight="1" x14ac:dyDescent="0.25">
      <c r="A95" s="537"/>
      <c r="B95" s="539"/>
      <c r="C95" s="578" t="s">
        <v>193</v>
      </c>
      <c r="D95" s="579"/>
    </row>
    <row r="96" spans="1:5" s="193" customFormat="1" ht="13.5" x14ac:dyDescent="0.25">
      <c r="A96" s="194" t="s">
        <v>52</v>
      </c>
      <c r="B96" s="433">
        <v>12001</v>
      </c>
      <c r="C96" s="196" t="s">
        <v>133</v>
      </c>
      <c r="D96" s="239" t="s">
        <v>134</v>
      </c>
    </row>
    <row r="97" spans="1:5" s="193" customFormat="1" ht="72.75" customHeight="1" x14ac:dyDescent="0.25">
      <c r="A97" s="194" t="s">
        <v>54</v>
      </c>
      <c r="B97" s="433" t="s">
        <v>143</v>
      </c>
      <c r="C97" s="198"/>
      <c r="D97" s="199"/>
    </row>
    <row r="98" spans="1:5" s="193" customFormat="1" ht="63" customHeight="1" x14ac:dyDescent="0.25">
      <c r="A98" s="194" t="s">
        <v>55</v>
      </c>
      <c r="B98" s="433" t="s">
        <v>139</v>
      </c>
      <c r="C98" s="198"/>
      <c r="D98" s="199"/>
    </row>
    <row r="99" spans="1:5" s="193" customFormat="1" ht="13.5" x14ac:dyDescent="0.25">
      <c r="A99" s="194" t="s">
        <v>56</v>
      </c>
      <c r="B99" s="433" t="s">
        <v>140</v>
      </c>
      <c r="C99" s="198"/>
      <c r="D99" s="199"/>
    </row>
    <row r="100" spans="1:5" s="193" customFormat="1" ht="49.5" customHeight="1" x14ac:dyDescent="0.25">
      <c r="A100" s="201" t="s">
        <v>141</v>
      </c>
      <c r="B100" s="433" t="s">
        <v>64</v>
      </c>
      <c r="C100" s="198"/>
      <c r="D100" s="199"/>
    </row>
    <row r="101" spans="1:5" s="193" customFormat="1" ht="13.5" customHeight="1" x14ac:dyDescent="0.25">
      <c r="A101" s="557" t="s">
        <v>58</v>
      </c>
      <c r="B101" s="558"/>
      <c r="C101" s="202"/>
      <c r="D101" s="203"/>
    </row>
    <row r="102" spans="1:5" s="193" customFormat="1" ht="13.5" customHeight="1" x14ac:dyDescent="0.25">
      <c r="A102" s="559" t="s">
        <v>85</v>
      </c>
      <c r="B102" s="560"/>
      <c r="C102" s="204"/>
      <c r="D102" s="205">
        <v>-1.9</v>
      </c>
    </row>
    <row r="103" spans="1:5" s="193" customFormat="1" ht="13.5" customHeight="1" x14ac:dyDescent="0.25">
      <c r="A103" s="559" t="s">
        <v>142</v>
      </c>
      <c r="B103" s="560"/>
      <c r="C103" s="206"/>
      <c r="D103" s="205">
        <v>-0.1</v>
      </c>
    </row>
    <row r="104" spans="1:5" s="193" customFormat="1" ht="13.5" customHeight="1" x14ac:dyDescent="0.25">
      <c r="A104" s="559" t="s">
        <v>86</v>
      </c>
      <c r="B104" s="560"/>
      <c r="C104" s="208"/>
      <c r="D104" s="209">
        <v>-93</v>
      </c>
    </row>
    <row r="105" spans="1:5" s="193" customFormat="1" ht="25.5" customHeight="1" thickBot="1" x14ac:dyDescent="0.3">
      <c r="A105" s="580" t="s">
        <v>59</v>
      </c>
      <c r="B105" s="581"/>
      <c r="C105" s="210">
        <f>+'4'!D46</f>
        <v>0</v>
      </c>
      <c r="D105" s="211">
        <f>+'4'!G46</f>
        <v>-357478.6</v>
      </c>
    </row>
    <row r="106" spans="1:5" s="193" customFormat="1" ht="17.25" customHeight="1" x14ac:dyDescent="0.25">
      <c r="A106" s="237"/>
      <c r="B106" s="237"/>
      <c r="C106" s="238"/>
      <c r="D106" s="238"/>
    </row>
    <row r="107" spans="1:5" ht="22.5" customHeight="1" x14ac:dyDescent="0.25">
      <c r="D107" s="88" t="s">
        <v>126</v>
      </c>
    </row>
    <row r="108" spans="1:5" s="8" customFormat="1" ht="20.25" customHeight="1" x14ac:dyDescent="0.25">
      <c r="A108" s="520" t="s">
        <v>119</v>
      </c>
      <c r="B108" s="520"/>
      <c r="C108" s="520"/>
      <c r="D108" s="520"/>
      <c r="E108" s="89"/>
    </row>
    <row r="109" spans="1:5" s="8" customFormat="1" ht="11.25" customHeight="1" x14ac:dyDescent="0.25">
      <c r="A109" s="521" t="s">
        <v>47</v>
      </c>
      <c r="B109" s="521"/>
      <c r="C109" s="521"/>
      <c r="D109" s="521"/>
      <c r="E109" s="521"/>
    </row>
    <row r="110" spans="1:5" s="8" customFormat="1" ht="11.25" customHeight="1" x14ac:dyDescent="0.25">
      <c r="D110" s="15"/>
      <c r="E110" s="15"/>
    </row>
    <row r="111" spans="1:5" s="8" customFormat="1" ht="11.25" customHeight="1" x14ac:dyDescent="0.25">
      <c r="A111" s="10" t="s">
        <v>48</v>
      </c>
      <c r="B111" s="550" t="s">
        <v>49</v>
      </c>
      <c r="C111" s="551"/>
      <c r="D111" s="552"/>
      <c r="E111" s="90"/>
    </row>
    <row r="112" spans="1:5" s="8" customFormat="1" ht="11.25" customHeight="1" x14ac:dyDescent="0.25">
      <c r="A112" s="16" t="s">
        <v>120</v>
      </c>
      <c r="B112" s="553" t="s">
        <v>121</v>
      </c>
      <c r="C112" s="554"/>
      <c r="D112" s="555"/>
      <c r="E112" s="91"/>
    </row>
    <row r="113" spans="1:5" s="8" customFormat="1" ht="11.25" customHeight="1" x14ac:dyDescent="0.25">
      <c r="A113" s="92"/>
      <c r="B113" s="529"/>
      <c r="C113" s="529"/>
      <c r="D113" s="556"/>
      <c r="E113" s="93"/>
    </row>
    <row r="114" spans="1:5" s="8" customFormat="1" ht="11.25" customHeight="1" x14ac:dyDescent="0.25">
      <c r="A114" s="94" t="s">
        <v>50</v>
      </c>
      <c r="B114" s="551"/>
      <c r="C114" s="551"/>
      <c r="D114" s="552"/>
      <c r="E114" s="90"/>
    </row>
    <row r="115" spans="1:5" s="8" customFormat="1" ht="11.25" customHeight="1" x14ac:dyDescent="0.25">
      <c r="A115" s="546" t="s">
        <v>51</v>
      </c>
      <c r="B115" s="548" t="s">
        <v>120</v>
      </c>
      <c r="C115" s="561" t="s">
        <v>108</v>
      </c>
      <c r="D115" s="556"/>
      <c r="E115" s="96"/>
    </row>
    <row r="116" spans="1:5" s="8" customFormat="1" ht="30.75" customHeight="1" x14ac:dyDescent="0.25">
      <c r="A116" s="547"/>
      <c r="B116" s="549"/>
      <c r="C116" s="561" t="s">
        <v>193</v>
      </c>
      <c r="D116" s="556"/>
      <c r="E116" s="93"/>
    </row>
    <row r="117" spans="1:5" s="8" customFormat="1" ht="11.25" customHeight="1" x14ac:dyDescent="0.25">
      <c r="A117" s="11" t="s">
        <v>52</v>
      </c>
      <c r="B117" s="16" t="s">
        <v>122</v>
      </c>
      <c r="C117" s="505" t="s">
        <v>115</v>
      </c>
      <c r="D117" s="505" t="s">
        <v>53</v>
      </c>
      <c r="E117" s="97"/>
    </row>
    <row r="118" spans="1:5" s="8" customFormat="1" ht="11.25" customHeight="1" x14ac:dyDescent="0.25">
      <c r="A118" s="11" t="s">
        <v>54</v>
      </c>
      <c r="B118" s="16" t="s">
        <v>121</v>
      </c>
      <c r="C118" s="505"/>
      <c r="D118" s="505"/>
      <c r="E118" s="98"/>
    </row>
    <row r="119" spans="1:5" s="8" customFormat="1" ht="51" customHeight="1" x14ac:dyDescent="0.25">
      <c r="A119" s="11" t="s">
        <v>55</v>
      </c>
      <c r="B119" s="16" t="s">
        <v>123</v>
      </c>
      <c r="C119" s="505"/>
      <c r="D119" s="505"/>
      <c r="E119" s="98"/>
    </row>
    <row r="120" spans="1:5" s="8" customFormat="1" ht="11.25" customHeight="1" x14ac:dyDescent="0.25">
      <c r="A120" s="11" t="s">
        <v>56</v>
      </c>
      <c r="B120" s="16" t="s">
        <v>124</v>
      </c>
      <c r="C120" s="505"/>
      <c r="D120" s="505"/>
      <c r="E120" s="98"/>
    </row>
    <row r="121" spans="1:5" s="8" customFormat="1" ht="25.5" customHeight="1" x14ac:dyDescent="0.25">
      <c r="A121" s="11" t="s">
        <v>57</v>
      </c>
      <c r="B121" s="16" t="s">
        <v>119</v>
      </c>
      <c r="C121" s="506"/>
      <c r="D121" s="506"/>
      <c r="E121" s="98"/>
    </row>
    <row r="122" spans="1:5" s="8" customFormat="1" ht="11.25" customHeight="1" x14ac:dyDescent="0.25">
      <c r="A122" s="540" t="s">
        <v>58</v>
      </c>
      <c r="B122" s="541"/>
      <c r="C122" s="57"/>
      <c r="D122" s="11"/>
      <c r="E122" s="98"/>
    </row>
    <row r="123" spans="1:5" s="8" customFormat="1" ht="20.25" customHeight="1" x14ac:dyDescent="0.25">
      <c r="A123" s="574" t="s">
        <v>59</v>
      </c>
      <c r="B123" s="575"/>
      <c r="C123" s="244">
        <f>'5-1'!C120</f>
        <v>-372744</v>
      </c>
      <c r="D123" s="244">
        <f>'5-1'!D120</f>
        <v>-372744</v>
      </c>
      <c r="E123" s="99"/>
    </row>
    <row r="124" spans="1:5" ht="11.25" customHeight="1" x14ac:dyDescent="0.25"/>
    <row r="125" spans="1:5" s="8" customFormat="1" ht="11.25" customHeight="1" x14ac:dyDescent="0.25">
      <c r="D125" s="15"/>
      <c r="E125" s="15"/>
    </row>
    <row r="126" spans="1:5" s="8" customFormat="1" ht="11.25" customHeight="1" x14ac:dyDescent="0.25">
      <c r="A126" s="10" t="s">
        <v>48</v>
      </c>
      <c r="B126" s="550" t="s">
        <v>49</v>
      </c>
      <c r="C126" s="551"/>
      <c r="D126" s="552"/>
      <c r="E126" s="90"/>
    </row>
    <row r="127" spans="1:5" s="8" customFormat="1" ht="11.25" customHeight="1" x14ac:dyDescent="0.25">
      <c r="A127" s="16" t="s">
        <v>120</v>
      </c>
      <c r="B127" s="553" t="s">
        <v>121</v>
      </c>
      <c r="C127" s="554"/>
      <c r="D127" s="555"/>
      <c r="E127" s="91"/>
    </row>
    <row r="128" spans="1:5" s="8" customFormat="1" ht="11.25" customHeight="1" x14ac:dyDescent="0.25">
      <c r="A128" s="92"/>
      <c r="B128" s="529"/>
      <c r="C128" s="529"/>
      <c r="D128" s="556"/>
      <c r="E128" s="93"/>
    </row>
    <row r="129" spans="1:5" s="8" customFormat="1" ht="11.25" customHeight="1" x14ac:dyDescent="0.25">
      <c r="A129" s="94" t="s">
        <v>50</v>
      </c>
      <c r="B129" s="551"/>
      <c r="C129" s="551"/>
      <c r="D129" s="552"/>
      <c r="E129" s="90"/>
    </row>
    <row r="130" spans="1:5" s="8" customFormat="1" ht="11.25" customHeight="1" x14ac:dyDescent="0.25">
      <c r="A130" s="576" t="s">
        <v>51</v>
      </c>
      <c r="B130" s="548" t="s">
        <v>120</v>
      </c>
      <c r="C130" s="561" t="s">
        <v>108</v>
      </c>
      <c r="D130" s="556"/>
      <c r="E130" s="96"/>
    </row>
    <row r="131" spans="1:5" s="8" customFormat="1" ht="29.25" customHeight="1" x14ac:dyDescent="0.25">
      <c r="A131" s="577"/>
      <c r="B131" s="549"/>
      <c r="C131" s="561" t="s">
        <v>194</v>
      </c>
      <c r="D131" s="556"/>
      <c r="E131" s="93"/>
    </row>
    <row r="132" spans="1:5" s="8" customFormat="1" ht="11.25" customHeight="1" x14ac:dyDescent="0.25">
      <c r="A132" s="11" t="s">
        <v>52</v>
      </c>
      <c r="B132" s="101" t="s">
        <v>122</v>
      </c>
      <c r="C132" s="505" t="s">
        <v>115</v>
      </c>
      <c r="D132" s="505" t="s">
        <v>53</v>
      </c>
      <c r="E132" s="97"/>
    </row>
    <row r="133" spans="1:5" s="8" customFormat="1" ht="11.25" customHeight="1" x14ac:dyDescent="0.25">
      <c r="A133" s="11" t="s">
        <v>54</v>
      </c>
      <c r="B133" s="16" t="s">
        <v>121</v>
      </c>
      <c r="C133" s="505"/>
      <c r="D133" s="505"/>
      <c r="E133" s="98"/>
    </row>
    <row r="134" spans="1:5" s="8" customFormat="1" ht="51" customHeight="1" x14ac:dyDescent="0.25">
      <c r="A134" s="11" t="s">
        <v>55</v>
      </c>
      <c r="B134" s="16" t="s">
        <v>123</v>
      </c>
      <c r="C134" s="505"/>
      <c r="D134" s="505"/>
      <c r="E134" s="98"/>
    </row>
    <row r="135" spans="1:5" s="8" customFormat="1" ht="11.25" customHeight="1" x14ac:dyDescent="0.25">
      <c r="A135" s="11" t="s">
        <v>56</v>
      </c>
      <c r="B135" s="16" t="s">
        <v>124</v>
      </c>
      <c r="C135" s="505"/>
      <c r="D135" s="505"/>
      <c r="E135" s="98"/>
    </row>
    <row r="136" spans="1:5" s="8" customFormat="1" ht="25.5" customHeight="1" x14ac:dyDescent="0.25">
      <c r="A136" s="11" t="s">
        <v>57</v>
      </c>
      <c r="B136" s="16" t="s">
        <v>119</v>
      </c>
      <c r="C136" s="506"/>
      <c r="D136" s="506"/>
      <c r="E136" s="98"/>
    </row>
    <row r="137" spans="1:5" s="8" customFormat="1" ht="11.25" customHeight="1" x14ac:dyDescent="0.25">
      <c r="A137" s="540" t="s">
        <v>58</v>
      </c>
      <c r="B137" s="541"/>
      <c r="C137" s="57"/>
      <c r="D137" s="11"/>
      <c r="E137" s="98"/>
    </row>
    <row r="138" spans="1:5" s="8" customFormat="1" ht="18" customHeight="1" x14ac:dyDescent="0.25">
      <c r="A138" s="574" t="s">
        <v>59</v>
      </c>
      <c r="B138" s="575"/>
      <c r="C138" s="244">
        <f>'5-1'!C135</f>
        <v>372744</v>
      </c>
      <c r="D138" s="244">
        <f>'5-1'!D135</f>
        <v>372744</v>
      </c>
      <c r="E138" s="99"/>
    </row>
  </sheetData>
  <mergeCells count="100">
    <mergeCell ref="A49:B49"/>
    <mergeCell ref="A50:B50"/>
    <mergeCell ref="A51:B51"/>
    <mergeCell ref="C44:C48"/>
    <mergeCell ref="C42:D42"/>
    <mergeCell ref="C43:D43"/>
    <mergeCell ref="C68:D68"/>
    <mergeCell ref="C80:D80"/>
    <mergeCell ref="C81:D81"/>
    <mergeCell ref="C94:D94"/>
    <mergeCell ref="C54:D54"/>
    <mergeCell ref="C55:D55"/>
    <mergeCell ref="C67:D67"/>
    <mergeCell ref="C95:D95"/>
    <mergeCell ref="C132:C136"/>
    <mergeCell ref="D132:D136"/>
    <mergeCell ref="A103:B103"/>
    <mergeCell ref="A104:B104"/>
    <mergeCell ref="A102:B102"/>
    <mergeCell ref="A101:B101"/>
    <mergeCell ref="A115:A116"/>
    <mergeCell ref="B115:B116"/>
    <mergeCell ref="C117:C121"/>
    <mergeCell ref="D117:D121"/>
    <mergeCell ref="A105:B105"/>
    <mergeCell ref="B112:D112"/>
    <mergeCell ref="C115:D115"/>
    <mergeCell ref="C116:D116"/>
    <mergeCell ref="A108:D108"/>
    <mergeCell ref="A137:B137"/>
    <mergeCell ref="A138:B138"/>
    <mergeCell ref="A122:B122"/>
    <mergeCell ref="A123:B123"/>
    <mergeCell ref="B126:D126"/>
    <mergeCell ref="B127:D127"/>
    <mergeCell ref="B128:D128"/>
    <mergeCell ref="B129:D129"/>
    <mergeCell ref="A130:A131"/>
    <mergeCell ref="B130:B131"/>
    <mergeCell ref="C130:D130"/>
    <mergeCell ref="C131:D131"/>
    <mergeCell ref="A109:E109"/>
    <mergeCell ref="B111:D111"/>
    <mergeCell ref="B113:D113"/>
    <mergeCell ref="B114:D114"/>
    <mergeCell ref="B37:D37"/>
    <mergeCell ref="B38:D38"/>
    <mergeCell ref="A39:D39"/>
    <mergeCell ref="A94:A95"/>
    <mergeCell ref="B94:B95"/>
    <mergeCell ref="A65:B65"/>
    <mergeCell ref="A54:A55"/>
    <mergeCell ref="B54:B55"/>
    <mergeCell ref="A61:B61"/>
    <mergeCell ref="A62:B62"/>
    <mergeCell ref="A63:B63"/>
    <mergeCell ref="A64:B64"/>
    <mergeCell ref="A22:B22"/>
    <mergeCell ref="A33:B33"/>
    <mergeCell ref="A34:B34"/>
    <mergeCell ref="A35:B35"/>
    <mergeCell ref="A23:B23"/>
    <mergeCell ref="A24:B24"/>
    <mergeCell ref="A26:A27"/>
    <mergeCell ref="B26:B27"/>
    <mergeCell ref="C26:D26"/>
    <mergeCell ref="A41:D41"/>
    <mergeCell ref="C27:D27"/>
    <mergeCell ref="D44:D48"/>
    <mergeCell ref="B42:B43"/>
    <mergeCell ref="A40:D40"/>
    <mergeCell ref="A42:A43"/>
    <mergeCell ref="A1:D1"/>
    <mergeCell ref="A2:D2"/>
    <mergeCell ref="A3:D3"/>
    <mergeCell ref="A4:D4"/>
    <mergeCell ref="A5:D5"/>
    <mergeCell ref="A7:D7"/>
    <mergeCell ref="B11:D11"/>
    <mergeCell ref="B12:D12"/>
    <mergeCell ref="A14:D14"/>
    <mergeCell ref="A15:A16"/>
    <mergeCell ref="B15:B16"/>
    <mergeCell ref="A9:D9"/>
    <mergeCell ref="C15:D15"/>
    <mergeCell ref="C16:D16"/>
    <mergeCell ref="A78:B78"/>
    <mergeCell ref="A80:A81"/>
    <mergeCell ref="B80:B81"/>
    <mergeCell ref="A90:B90"/>
    <mergeCell ref="A91:B91"/>
    <mergeCell ref="A87:B87"/>
    <mergeCell ref="A88:B88"/>
    <mergeCell ref="A89:B89"/>
    <mergeCell ref="A74:B74"/>
    <mergeCell ref="A67:A68"/>
    <mergeCell ref="A75:B75"/>
    <mergeCell ref="A76:B76"/>
    <mergeCell ref="A77:B77"/>
    <mergeCell ref="B67:B68"/>
  </mergeCells>
  <pageMargins left="0.70866141732283472" right="0.70866141732283472" top="0.23" bottom="0.16" header="0.23" footer="0.16"/>
  <pageSetup scale="62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4"/>
  <sheetViews>
    <sheetView topLeftCell="A13" workbookViewId="0">
      <selection activeCell="G32" sqref="G32"/>
    </sheetView>
  </sheetViews>
  <sheetFormatPr defaultRowHeight="12.75" x14ac:dyDescent="0.25"/>
  <cols>
    <col min="1" max="2" width="7.5703125" customWidth="1"/>
    <col min="3" max="3" width="76.140625" style="1" customWidth="1"/>
    <col min="4" max="4" width="22.140625" customWidth="1"/>
    <col min="5" max="5" width="21.28515625" customWidth="1"/>
    <col min="6" max="53" width="9.140625" style="297"/>
  </cols>
  <sheetData>
    <row r="1" spans="1:53" s="52" customFormat="1" ht="17.25" customHeight="1" x14ac:dyDescent="0.25">
      <c r="A1" s="518" t="s">
        <v>191</v>
      </c>
      <c r="B1" s="518"/>
      <c r="C1" s="518"/>
      <c r="D1" s="518"/>
      <c r="E1" s="518"/>
      <c r="G1" s="55"/>
      <c r="H1" s="55"/>
      <c r="I1" s="55"/>
      <c r="J1" s="55"/>
    </row>
    <row r="2" spans="1:53" s="2" customFormat="1" ht="16.5" customHeight="1" x14ac:dyDescent="0.25">
      <c r="A2" s="455" t="s">
        <v>109</v>
      </c>
      <c r="B2" s="455"/>
      <c r="C2" s="455"/>
      <c r="D2" s="455"/>
      <c r="E2" s="455"/>
      <c r="F2" s="341"/>
      <c r="G2" s="341"/>
      <c r="H2" s="341"/>
      <c r="I2" s="341"/>
      <c r="J2" s="341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  <c r="AX2" s="298"/>
      <c r="AY2" s="298"/>
      <c r="AZ2" s="298"/>
      <c r="BA2" s="298"/>
    </row>
    <row r="3" spans="1:53" s="2" customFormat="1" ht="16.5" customHeight="1" x14ac:dyDescent="0.25">
      <c r="A3" s="519" t="s">
        <v>1</v>
      </c>
      <c r="B3" s="519"/>
      <c r="C3" s="519"/>
      <c r="D3" s="519"/>
      <c r="E3" s="519"/>
      <c r="F3" s="4"/>
      <c r="G3" s="4"/>
      <c r="H3" s="4"/>
    </row>
    <row r="4" spans="1:53" s="2" customFormat="1" ht="48" customHeight="1" x14ac:dyDescent="0.25">
      <c r="A4" s="450" t="s">
        <v>180</v>
      </c>
      <c r="B4" s="450"/>
      <c r="C4" s="450"/>
      <c r="D4" s="450"/>
      <c r="E4" s="450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  <c r="Z4" s="298"/>
      <c r="AA4" s="298"/>
      <c r="AB4" s="298"/>
      <c r="AC4" s="298"/>
      <c r="AD4" s="298"/>
      <c r="AE4" s="298"/>
      <c r="AF4" s="298"/>
      <c r="AG4" s="298"/>
      <c r="AH4" s="298"/>
      <c r="AI4" s="298"/>
      <c r="AJ4" s="298"/>
      <c r="AK4" s="298"/>
      <c r="AL4" s="298"/>
      <c r="AM4" s="298"/>
      <c r="AN4" s="298"/>
      <c r="AO4" s="298"/>
      <c r="AP4" s="298"/>
      <c r="AQ4" s="298"/>
      <c r="AR4" s="298"/>
      <c r="AS4" s="298"/>
      <c r="AT4" s="298"/>
      <c r="AU4" s="298"/>
      <c r="AV4" s="298"/>
      <c r="AW4" s="298"/>
      <c r="AX4" s="298"/>
      <c r="AY4" s="298"/>
      <c r="AZ4" s="298"/>
      <c r="BA4" s="298"/>
    </row>
    <row r="6" spans="1:53" ht="14.25" customHeight="1" thickBot="1" x14ac:dyDescent="0.3">
      <c r="D6" s="456"/>
      <c r="E6" s="456"/>
    </row>
    <row r="7" spans="1:53" ht="32.25" customHeight="1" x14ac:dyDescent="0.25">
      <c r="A7" s="446" t="s">
        <v>3</v>
      </c>
      <c r="B7" s="447"/>
      <c r="C7" s="447" t="s">
        <v>18</v>
      </c>
      <c r="D7" s="592" t="s">
        <v>5</v>
      </c>
      <c r="E7" s="593"/>
    </row>
    <row r="8" spans="1:53" ht="41.25" customHeight="1" x14ac:dyDescent="0.25">
      <c r="A8" s="448"/>
      <c r="B8" s="449"/>
      <c r="C8" s="449"/>
      <c r="D8" s="594"/>
      <c r="E8" s="595"/>
    </row>
    <row r="9" spans="1:53" ht="27" customHeight="1" x14ac:dyDescent="0.25">
      <c r="A9" s="353" t="s">
        <v>23</v>
      </c>
      <c r="B9" s="354" t="s">
        <v>24</v>
      </c>
      <c r="C9" s="449"/>
      <c r="D9" s="355" t="s">
        <v>115</v>
      </c>
      <c r="E9" s="141" t="s">
        <v>19</v>
      </c>
    </row>
    <row r="10" spans="1:53" ht="14.25" x14ac:dyDescent="0.25">
      <c r="A10" s="142"/>
      <c r="B10" s="80"/>
      <c r="C10" s="135" t="s">
        <v>6</v>
      </c>
      <c r="D10" s="129">
        <f>D12+D24</f>
        <v>0</v>
      </c>
      <c r="E10" s="143">
        <f>E12+E24</f>
        <v>0</v>
      </c>
    </row>
    <row r="11" spans="1:53" ht="13.5" x14ac:dyDescent="0.25">
      <c r="A11" s="142"/>
      <c r="B11" s="80"/>
      <c r="C11" s="339" t="s">
        <v>26</v>
      </c>
      <c r="D11" s="80"/>
      <c r="E11" s="144"/>
    </row>
    <row r="12" spans="1:53" s="14" customFormat="1" ht="18.75" customHeight="1" x14ac:dyDescent="0.3">
      <c r="A12" s="153"/>
      <c r="B12" s="73"/>
      <c r="C12" s="338" t="s">
        <v>181</v>
      </c>
      <c r="D12" s="351">
        <f>D14</f>
        <v>-372744</v>
      </c>
      <c r="E12" s="419">
        <f>E14</f>
        <v>-372744</v>
      </c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301"/>
      <c r="AL12" s="301"/>
      <c r="AM12" s="301"/>
      <c r="AN12" s="301"/>
      <c r="AO12" s="301"/>
      <c r="AP12" s="301"/>
      <c r="AQ12" s="301"/>
      <c r="AR12" s="301"/>
      <c r="AS12" s="301"/>
      <c r="AT12" s="301"/>
      <c r="AU12" s="301"/>
      <c r="AV12" s="301"/>
      <c r="AW12" s="301"/>
      <c r="AX12" s="301"/>
      <c r="AY12" s="301"/>
      <c r="AZ12" s="301"/>
      <c r="BA12" s="301"/>
    </row>
    <row r="13" spans="1:53" ht="13.5" x14ac:dyDescent="0.25">
      <c r="A13" s="142"/>
      <c r="B13" s="80"/>
      <c r="C13" s="339" t="s">
        <v>26</v>
      </c>
      <c r="D13" s="80"/>
      <c r="E13" s="144"/>
    </row>
    <row r="14" spans="1:53" s="8" customFormat="1" ht="13.5" customHeight="1" x14ac:dyDescent="0.25">
      <c r="A14" s="420" t="s">
        <v>99</v>
      </c>
      <c r="B14" s="114"/>
      <c r="C14" s="119" t="s">
        <v>100</v>
      </c>
      <c r="D14" s="286">
        <f>D16</f>
        <v>-372744</v>
      </c>
      <c r="E14" s="287">
        <f>E16</f>
        <v>-372744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</row>
    <row r="15" spans="1:53" ht="13.5" customHeight="1" x14ac:dyDescent="0.25">
      <c r="A15" s="142"/>
      <c r="B15" s="80"/>
      <c r="C15" s="120" t="s">
        <v>26</v>
      </c>
      <c r="D15" s="286"/>
      <c r="E15" s="287"/>
    </row>
    <row r="16" spans="1:53" s="8" customFormat="1" ht="13.5" customHeight="1" x14ac:dyDescent="0.25">
      <c r="A16" s="158"/>
      <c r="B16" s="138" t="s">
        <v>103</v>
      </c>
      <c r="C16" s="119" t="s">
        <v>100</v>
      </c>
      <c r="D16" s="286">
        <f>D18</f>
        <v>-372744</v>
      </c>
      <c r="E16" s="287">
        <f>E18</f>
        <v>-372744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</row>
    <row r="17" spans="1:53" ht="13.5" customHeight="1" x14ac:dyDescent="0.25">
      <c r="A17" s="142"/>
      <c r="B17" s="80"/>
      <c r="C17" s="120" t="s">
        <v>75</v>
      </c>
      <c r="D17" s="111"/>
      <c r="E17" s="156"/>
    </row>
    <row r="18" spans="1:53" ht="13.5" customHeight="1" x14ac:dyDescent="0.25">
      <c r="A18" s="142"/>
      <c r="B18" s="80"/>
      <c r="C18" s="139" t="s">
        <v>98</v>
      </c>
      <c r="D18" s="349">
        <f>D23</f>
        <v>-372744</v>
      </c>
      <c r="E18" s="350">
        <f>E23</f>
        <v>-372744</v>
      </c>
    </row>
    <row r="19" spans="1:53" ht="13.5" customHeight="1" x14ac:dyDescent="0.25">
      <c r="A19" s="142"/>
      <c r="B19" s="80"/>
      <c r="C19" s="120" t="s">
        <v>76</v>
      </c>
      <c r="D19" s="349">
        <f t="shared" ref="D19:E22" si="0">D20</f>
        <v>-372744</v>
      </c>
      <c r="E19" s="350">
        <f t="shared" si="0"/>
        <v>-372744</v>
      </c>
    </row>
    <row r="20" spans="1:53" ht="13.5" customHeight="1" x14ac:dyDescent="0.25">
      <c r="A20" s="142"/>
      <c r="B20" s="80"/>
      <c r="C20" s="140" t="s">
        <v>25</v>
      </c>
      <c r="D20" s="349">
        <f t="shared" si="0"/>
        <v>-372744</v>
      </c>
      <c r="E20" s="350">
        <f t="shared" si="0"/>
        <v>-372744</v>
      </c>
    </row>
    <row r="21" spans="1:53" ht="13.5" customHeight="1" x14ac:dyDescent="0.25">
      <c r="A21" s="142"/>
      <c r="B21" s="80"/>
      <c r="C21" s="140" t="s">
        <v>77</v>
      </c>
      <c r="D21" s="349">
        <f t="shared" si="0"/>
        <v>-372744</v>
      </c>
      <c r="E21" s="350">
        <f t="shared" si="0"/>
        <v>-372744</v>
      </c>
    </row>
    <row r="22" spans="1:53" ht="13.5" customHeight="1" x14ac:dyDescent="0.25">
      <c r="A22" s="142"/>
      <c r="B22" s="80"/>
      <c r="C22" s="140" t="s">
        <v>113</v>
      </c>
      <c r="D22" s="349">
        <f t="shared" si="0"/>
        <v>-372744</v>
      </c>
      <c r="E22" s="350">
        <f t="shared" si="0"/>
        <v>-372744</v>
      </c>
    </row>
    <row r="23" spans="1:53" ht="13.5" customHeight="1" x14ac:dyDescent="0.25">
      <c r="A23" s="142"/>
      <c r="B23" s="80"/>
      <c r="C23" s="120" t="s">
        <v>114</v>
      </c>
      <c r="D23" s="349">
        <f>'1'!D75</f>
        <v>-372744</v>
      </c>
      <c r="E23" s="350">
        <f>'1'!E75</f>
        <v>-372744</v>
      </c>
    </row>
    <row r="24" spans="1:53" s="193" customFormat="1" ht="15.75" customHeight="1" x14ac:dyDescent="0.25">
      <c r="A24" s="421"/>
      <c r="B24" s="279"/>
      <c r="C24" s="340" t="s">
        <v>172</v>
      </c>
      <c r="D24" s="348">
        <f>D26+D37</f>
        <v>372744</v>
      </c>
      <c r="E24" s="422">
        <f>E26+E37</f>
        <v>372744</v>
      </c>
      <c r="F24" s="252"/>
      <c r="G24" s="252"/>
      <c r="H24" s="299"/>
      <c r="I24" s="299"/>
      <c r="J24" s="299"/>
      <c r="K24" s="299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</row>
    <row r="25" spans="1:53" x14ac:dyDescent="0.25">
      <c r="A25" s="147"/>
      <c r="B25" s="131"/>
      <c r="C25" s="67" t="s">
        <v>167</v>
      </c>
      <c r="D25" s="80"/>
      <c r="E25" s="144"/>
    </row>
    <row r="26" spans="1:53" s="8" customFormat="1" ht="13.5" customHeight="1" x14ac:dyDescent="0.25">
      <c r="A26" s="420" t="s">
        <v>173</v>
      </c>
      <c r="B26" s="114"/>
      <c r="C26" s="119" t="s">
        <v>152</v>
      </c>
      <c r="D26" s="352">
        <f>D28</f>
        <v>260040</v>
      </c>
      <c r="E26" s="423">
        <f>E28</f>
        <v>260040</v>
      </c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</row>
    <row r="27" spans="1:53" x14ac:dyDescent="0.25">
      <c r="A27" s="147"/>
      <c r="B27" s="131"/>
      <c r="C27" s="67" t="s">
        <v>167</v>
      </c>
      <c r="D27" s="80"/>
      <c r="E27" s="144"/>
    </row>
    <row r="28" spans="1:53" s="8" customFormat="1" ht="30" customHeight="1" x14ac:dyDescent="0.25">
      <c r="A28" s="158"/>
      <c r="B28" s="138">
        <v>11012</v>
      </c>
      <c r="C28" s="119" t="str">
        <f>+'4'!C26</f>
        <v>Ֆրանսիայի Հանրապետության կառավարության աջակցությամբ իրականացվող Վեդու ջրամբարի կառուցման դրամաշնորհային ծրագիր</v>
      </c>
      <c r="D28" s="286">
        <f>+D29</f>
        <v>260040</v>
      </c>
      <c r="E28" s="287">
        <f>+E29</f>
        <v>260040</v>
      </c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</row>
    <row r="29" spans="1:53" ht="16.5" customHeight="1" x14ac:dyDescent="0.25">
      <c r="A29" s="142"/>
      <c r="B29" s="296"/>
      <c r="C29" s="67" t="s">
        <v>174</v>
      </c>
      <c r="D29" s="342">
        <f>+D31</f>
        <v>260040</v>
      </c>
      <c r="E29" s="343">
        <f>+E34</f>
        <v>260040</v>
      </c>
    </row>
    <row r="30" spans="1:53" s="66" customFormat="1" ht="15" customHeight="1" x14ac:dyDescent="0.25">
      <c r="A30" s="424"/>
      <c r="B30" s="65"/>
      <c r="C30" s="67" t="s">
        <v>175</v>
      </c>
      <c r="D30" s="344"/>
      <c r="E30" s="345"/>
      <c r="F30" s="300"/>
      <c r="G30" s="300"/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  <c r="AQ30" s="300"/>
      <c r="AR30" s="300"/>
      <c r="AS30" s="300"/>
      <c r="AT30" s="300"/>
      <c r="AU30" s="300"/>
      <c r="AV30" s="300"/>
      <c r="AW30" s="300"/>
      <c r="AX30" s="300"/>
      <c r="AY30" s="300"/>
      <c r="AZ30" s="300"/>
      <c r="BA30" s="300"/>
    </row>
    <row r="31" spans="1:53" s="66" customFormat="1" ht="12.75" customHeight="1" x14ac:dyDescent="0.25">
      <c r="A31" s="424"/>
      <c r="B31" s="65"/>
      <c r="C31" s="67" t="s">
        <v>25</v>
      </c>
      <c r="D31" s="86">
        <f t="shared" ref="D31:E33" si="1">D32</f>
        <v>260040</v>
      </c>
      <c r="E31" s="151">
        <f t="shared" si="1"/>
        <v>260040</v>
      </c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</row>
    <row r="32" spans="1:53" s="66" customFormat="1" ht="15" customHeight="1" x14ac:dyDescent="0.25">
      <c r="A32" s="424"/>
      <c r="B32" s="65"/>
      <c r="C32" s="67" t="s">
        <v>77</v>
      </c>
      <c r="D32" s="86">
        <f t="shared" si="1"/>
        <v>260040</v>
      </c>
      <c r="E32" s="151">
        <f t="shared" si="1"/>
        <v>260040</v>
      </c>
      <c r="F32" s="300"/>
      <c r="G32" s="300"/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</row>
    <row r="33" spans="1:53" s="66" customFormat="1" ht="15" customHeight="1" x14ac:dyDescent="0.25">
      <c r="A33" s="424"/>
      <c r="B33" s="65"/>
      <c r="C33" s="67" t="s">
        <v>89</v>
      </c>
      <c r="D33" s="86">
        <f t="shared" si="1"/>
        <v>260040</v>
      </c>
      <c r="E33" s="151">
        <f t="shared" si="1"/>
        <v>260040</v>
      </c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</row>
    <row r="34" spans="1:53" s="67" customFormat="1" ht="15.75" customHeight="1" x14ac:dyDescent="0.25">
      <c r="A34" s="303"/>
      <c r="C34" s="67" t="s">
        <v>90</v>
      </c>
      <c r="D34" s="346">
        <f>+'4'!D26</f>
        <v>260040</v>
      </c>
      <c r="E34" s="347">
        <f>+'4'!G26</f>
        <v>260040</v>
      </c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</row>
    <row r="35" spans="1:53" s="8" customFormat="1" ht="13.5" customHeight="1" x14ac:dyDescent="0.25">
      <c r="A35" s="420">
        <v>1072</v>
      </c>
      <c r="B35" s="114"/>
      <c r="C35" s="119" t="s">
        <v>65</v>
      </c>
      <c r="D35" s="352">
        <f>D37</f>
        <v>112704</v>
      </c>
      <c r="E35" s="423">
        <f>E37</f>
        <v>112704</v>
      </c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</row>
    <row r="36" spans="1:53" x14ac:dyDescent="0.25">
      <c r="A36" s="147"/>
      <c r="B36" s="131"/>
      <c r="C36" s="67" t="s">
        <v>26</v>
      </c>
      <c r="D36" s="80"/>
      <c r="E36" s="144"/>
    </row>
    <row r="37" spans="1:53" s="8" customFormat="1" ht="42" customHeight="1" x14ac:dyDescent="0.25">
      <c r="A37" s="158"/>
      <c r="B37" s="138">
        <v>11002</v>
      </c>
      <c r="C37" s="119" t="s">
        <v>87</v>
      </c>
      <c r="D37" s="286">
        <f t="shared" ref="D37:E37" si="2">+D44</f>
        <v>112704</v>
      </c>
      <c r="E37" s="287">
        <f t="shared" si="2"/>
        <v>112704</v>
      </c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</row>
    <row r="38" spans="1:53" s="66" customFormat="1" ht="12.75" customHeight="1" x14ac:dyDescent="0.25">
      <c r="A38" s="424"/>
      <c r="B38" s="65"/>
      <c r="C38" s="67" t="s">
        <v>75</v>
      </c>
      <c r="D38" s="86"/>
      <c r="E38" s="151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</row>
    <row r="39" spans="1:53" s="66" customFormat="1" ht="13.5" customHeight="1" x14ac:dyDescent="0.25">
      <c r="A39" s="424"/>
      <c r="B39" s="65"/>
      <c r="C39" s="68" t="s">
        <v>78</v>
      </c>
      <c r="D39" s="86">
        <f>D41</f>
        <v>112704</v>
      </c>
      <c r="E39" s="151">
        <f>E41</f>
        <v>112704</v>
      </c>
      <c r="F39" s="300"/>
      <c r="G39" s="300"/>
      <c r="H39" s="300"/>
      <c r="I39" s="300"/>
      <c r="J39" s="300"/>
      <c r="K39" s="300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  <c r="AQ39" s="300"/>
      <c r="AR39" s="300"/>
      <c r="AS39" s="300"/>
      <c r="AT39" s="300"/>
      <c r="AU39" s="300"/>
      <c r="AV39" s="300"/>
      <c r="AW39" s="300"/>
      <c r="AX39" s="300"/>
      <c r="AY39" s="300"/>
      <c r="AZ39" s="300"/>
      <c r="BA39" s="300"/>
    </row>
    <row r="40" spans="1:53" s="66" customFormat="1" ht="13.5" customHeight="1" x14ac:dyDescent="0.25">
      <c r="A40" s="424"/>
      <c r="B40" s="65"/>
      <c r="C40" s="67" t="s">
        <v>76</v>
      </c>
      <c r="D40" s="86"/>
      <c r="E40" s="151"/>
      <c r="F40" s="300"/>
      <c r="G40" s="300"/>
      <c r="H40" s="300"/>
      <c r="I40" s="300"/>
      <c r="J40" s="300"/>
      <c r="K40" s="300"/>
      <c r="L40" s="300"/>
      <c r="M40" s="300"/>
      <c r="N40" s="300"/>
      <c r="O40" s="300"/>
      <c r="P40" s="300"/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  <c r="AJ40" s="300"/>
      <c r="AK40" s="300"/>
      <c r="AL40" s="300"/>
      <c r="AM40" s="300"/>
      <c r="AN40" s="300"/>
      <c r="AO40" s="300"/>
      <c r="AP40" s="300"/>
      <c r="AQ40" s="300"/>
      <c r="AR40" s="300"/>
      <c r="AS40" s="300"/>
      <c r="AT40" s="300"/>
      <c r="AU40" s="300"/>
      <c r="AV40" s="300"/>
      <c r="AW40" s="300"/>
      <c r="AX40" s="300"/>
      <c r="AY40" s="300"/>
      <c r="AZ40" s="300"/>
      <c r="BA40" s="300"/>
    </row>
    <row r="41" spans="1:53" s="66" customFormat="1" ht="12.75" customHeight="1" x14ac:dyDescent="0.25">
      <c r="A41" s="424"/>
      <c r="B41" s="65"/>
      <c r="C41" s="67" t="s">
        <v>25</v>
      </c>
      <c r="D41" s="86">
        <f t="shared" ref="D41:E43" si="3">D42</f>
        <v>112704</v>
      </c>
      <c r="E41" s="151">
        <f t="shared" si="3"/>
        <v>112704</v>
      </c>
      <c r="F41" s="300"/>
      <c r="G41" s="300"/>
      <c r="H41" s="300"/>
      <c r="I41" s="300"/>
      <c r="J41" s="300"/>
      <c r="K41" s="300"/>
      <c r="L41" s="300"/>
      <c r="M41" s="300"/>
      <c r="N41" s="300"/>
      <c r="O41" s="300"/>
      <c r="P41" s="300"/>
      <c r="Q41" s="300"/>
      <c r="R41" s="300"/>
      <c r="S41" s="300"/>
      <c r="T41" s="300"/>
      <c r="U41" s="300"/>
      <c r="V41" s="300"/>
      <c r="W41" s="300"/>
      <c r="X41" s="300"/>
      <c r="Y41" s="300"/>
      <c r="Z41" s="300"/>
      <c r="AA41" s="300"/>
      <c r="AB41" s="300"/>
      <c r="AC41" s="300"/>
      <c r="AD41" s="300"/>
      <c r="AE41" s="300"/>
      <c r="AF41" s="300"/>
      <c r="AG41" s="300"/>
      <c r="AH41" s="300"/>
      <c r="AI41" s="300"/>
      <c r="AJ41" s="300"/>
      <c r="AK41" s="300"/>
      <c r="AL41" s="300"/>
      <c r="AM41" s="300"/>
      <c r="AN41" s="300"/>
      <c r="AO41" s="300"/>
      <c r="AP41" s="300"/>
      <c r="AQ41" s="300"/>
      <c r="AR41" s="300"/>
      <c r="AS41" s="300"/>
      <c r="AT41" s="300"/>
      <c r="AU41" s="300"/>
      <c r="AV41" s="300"/>
      <c r="AW41" s="300"/>
      <c r="AX41" s="300"/>
      <c r="AY41" s="300"/>
      <c r="AZ41" s="300"/>
      <c r="BA41" s="300"/>
    </row>
    <row r="42" spans="1:53" s="66" customFormat="1" ht="15" customHeight="1" x14ac:dyDescent="0.25">
      <c r="A42" s="424"/>
      <c r="B42" s="65"/>
      <c r="C42" s="67" t="s">
        <v>77</v>
      </c>
      <c r="D42" s="86">
        <f t="shared" si="3"/>
        <v>112704</v>
      </c>
      <c r="E42" s="151">
        <f t="shared" si="3"/>
        <v>112704</v>
      </c>
      <c r="F42" s="300"/>
      <c r="G42" s="300"/>
      <c r="H42" s="300"/>
      <c r="I42" s="300"/>
      <c r="J42" s="300"/>
      <c r="K42" s="300"/>
      <c r="L42" s="300"/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/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/>
      <c r="AW42" s="300"/>
      <c r="AX42" s="300"/>
      <c r="AY42" s="300"/>
      <c r="AZ42" s="300"/>
      <c r="BA42" s="300"/>
    </row>
    <row r="43" spans="1:53" s="66" customFormat="1" ht="15" customHeight="1" x14ac:dyDescent="0.25">
      <c r="A43" s="424"/>
      <c r="B43" s="65"/>
      <c r="C43" s="67" t="s">
        <v>89</v>
      </c>
      <c r="D43" s="86">
        <f t="shared" si="3"/>
        <v>112704</v>
      </c>
      <c r="E43" s="151">
        <f t="shared" si="3"/>
        <v>112704</v>
      </c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  <c r="AJ43" s="300"/>
      <c r="AK43" s="300"/>
      <c r="AL43" s="300"/>
      <c r="AM43" s="300"/>
      <c r="AN43" s="300"/>
      <c r="AO43" s="300"/>
      <c r="AP43" s="300"/>
      <c r="AQ43" s="300"/>
      <c r="AR43" s="300"/>
      <c r="AS43" s="300"/>
      <c r="AT43" s="300"/>
      <c r="AU43" s="300"/>
      <c r="AV43" s="300"/>
      <c r="AW43" s="300"/>
      <c r="AX43" s="300"/>
      <c r="AY43" s="300"/>
      <c r="AZ43" s="300"/>
      <c r="BA43" s="300"/>
    </row>
    <row r="44" spans="1:53" s="14" customFormat="1" ht="18.75" customHeight="1" thickBot="1" x14ac:dyDescent="0.35">
      <c r="A44" s="425"/>
      <c r="B44" s="426"/>
      <c r="C44" s="427" t="s">
        <v>90</v>
      </c>
      <c r="D44" s="428">
        <f>'1'!D37</f>
        <v>112704</v>
      </c>
      <c r="E44" s="429">
        <f>'1'!E37</f>
        <v>112704</v>
      </c>
      <c r="F44" s="301"/>
      <c r="G44" s="301"/>
      <c r="H44" s="301"/>
      <c r="I44" s="301"/>
      <c r="J44" s="301"/>
      <c r="K44" s="301"/>
      <c r="L44" s="301" t="s">
        <v>195</v>
      </c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1"/>
      <c r="AJ44" s="301"/>
      <c r="AK44" s="301"/>
      <c r="AL44" s="301"/>
      <c r="AM44" s="301"/>
      <c r="AN44" s="301"/>
      <c r="AO44" s="301"/>
      <c r="AP44" s="301"/>
      <c r="AQ44" s="301"/>
      <c r="AR44" s="301"/>
      <c r="AS44" s="301"/>
      <c r="AT44" s="301"/>
      <c r="AU44" s="301"/>
      <c r="AV44" s="301"/>
      <c r="AW44" s="301"/>
      <c r="AX44" s="301"/>
      <c r="AY44" s="301"/>
      <c r="AZ44" s="301"/>
      <c r="BA44" s="301"/>
    </row>
  </sheetData>
  <mergeCells count="8">
    <mergeCell ref="A1:E1"/>
    <mergeCell ref="A3:E3"/>
    <mergeCell ref="A2:E2"/>
    <mergeCell ref="D6:E6"/>
    <mergeCell ref="A7:B8"/>
    <mergeCell ref="C7:C9"/>
    <mergeCell ref="A4:E4"/>
    <mergeCell ref="D7:E8"/>
  </mergeCells>
  <pageMargins left="0.15748031496062992" right="0.23622047244094491" top="0.74803149606299213" bottom="0.74803149606299213" header="0.31496062992125984" footer="0.31496062992125984"/>
  <pageSetup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1</vt:lpstr>
      <vt:lpstr>2</vt:lpstr>
      <vt:lpstr>3</vt:lpstr>
      <vt:lpstr>4</vt:lpstr>
      <vt:lpstr>5-1</vt:lpstr>
      <vt:lpstr>5-2</vt:lpstr>
      <vt:lpstr>6</vt:lpstr>
      <vt:lpstr>'3'!Print_Area</vt:lpstr>
      <vt:lpstr>'5-1'!Print_Area</vt:lpstr>
      <vt:lpstr>'3'!Print_Titles</vt:lpstr>
      <vt:lpstr>'4'!Print_Titles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Serine Manukyan</dc:creator>
  <cp:lastModifiedBy>Ashot Pirumyan</cp:lastModifiedBy>
  <cp:lastPrinted>2020-06-24T13:49:45Z</cp:lastPrinted>
  <dcterms:created xsi:type="dcterms:W3CDTF">2019-11-14T10:39:21Z</dcterms:created>
  <dcterms:modified xsi:type="dcterms:W3CDTF">2020-09-11T11:13:35Z</dcterms:modified>
</cp:coreProperties>
</file>