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4240" windowHeight="11730" activeTab="3"/>
  </bookViews>
  <sheets>
    <sheet name="havelvac-1" sheetId="1" r:id="rId1"/>
    <sheet name="havelvac-2" sheetId="3" r:id="rId2"/>
    <sheet name="havelvac-3" sheetId="4" r:id="rId3"/>
    <sheet name="havelvac-4" sheetId="5" r:id="rId4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davit" localSheetId="1">#REF!</definedName>
    <definedName name="davit">#REF!</definedName>
    <definedName name="Functional1" localSheetId="1">#REF!</definedName>
    <definedName name="Functional1">#REF!</definedName>
    <definedName name="ggg" localSheetId="1">#REF!</definedName>
    <definedName name="ggg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_xlnm.Print_Area" localSheetId="2">'havelvac-3'!$B$1:$D$39</definedName>
    <definedName name="_xlnm.Print_Area" localSheetId="3">'havelvac-4'!$A$1:$G$36</definedName>
    <definedName name="Հավելված" localSheetId="1">#REF!</definedName>
    <definedName name="Հավելված">#REF!</definedName>
    <definedName name="Մաս" localSheetId="1">#REF!</definedName>
    <definedName name="Մաս">#REF!</definedName>
    <definedName name="շախմատիստ" localSheetId="1">#REF!</definedName>
    <definedName name="շախմատիստ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4"/>
  <c r="D38" s="1"/>
  <c r="D37" i="5" l="1"/>
  <c r="C44"/>
  <c r="C43"/>
  <c r="C42"/>
  <c r="C41"/>
  <c r="C34"/>
  <c r="C31"/>
  <c r="D49" i="4"/>
  <c r="C45"/>
  <c r="C44"/>
  <c r="C43"/>
  <c r="C42"/>
  <c r="E41" i="1"/>
  <c r="H56" i="3"/>
  <c r="H55" s="1"/>
  <c r="D48" i="5" l="1"/>
  <c r="D48" i="4"/>
  <c r="D47" i="5" s="1"/>
  <c r="H54" i="3"/>
  <c r="H53" s="1"/>
  <c r="H51" s="1"/>
  <c r="H49" s="1"/>
  <c r="D38" i="5"/>
  <c r="H47" i="3" l="1"/>
  <c r="H46" s="1"/>
  <c r="E34" i="1"/>
  <c r="E27" s="1"/>
  <c r="E21"/>
  <c r="E14" s="1"/>
  <c r="H45" i="3" l="1"/>
  <c r="H44" s="1"/>
  <c r="H42" s="1"/>
  <c r="H40" s="1"/>
  <c r="H38" s="1"/>
  <c r="H36" s="1"/>
  <c r="H34" s="1"/>
  <c r="H32" s="1"/>
  <c r="E12" i="1"/>
  <c r="E10" s="1"/>
  <c r="C35" i="4" l="1"/>
  <c r="H30" i="3" l="1"/>
  <c r="H28" s="1"/>
  <c r="H27" s="1"/>
  <c r="D24" i="5" s="1"/>
  <c r="H29" i="3" l="1"/>
  <c r="H25"/>
  <c r="H23" s="1"/>
  <c r="H21" s="1"/>
  <c r="D24" i="4"/>
  <c r="C32"/>
  <c r="H19" i="3" l="1"/>
  <c r="H17" s="1"/>
  <c r="H15" s="1"/>
  <c r="H13" l="1"/>
  <c r="H11" s="1"/>
</calcChain>
</file>

<file path=xl/sharedStrings.xml><?xml version="1.0" encoding="utf-8"?>
<sst xmlns="http://schemas.openxmlformats.org/spreadsheetml/2006/main" count="240" uniqueCount="96">
  <si>
    <t>Հավելված N 1</t>
  </si>
  <si>
    <t>ՀՀ կառավարության 2020 թվականի</t>
  </si>
  <si>
    <t>Ցուցանիշների փոփոխությունը 
(ավելացումները նշված են դրական նշանով)</t>
  </si>
  <si>
    <t xml:space="preserve"> Տարի </t>
  </si>
  <si>
    <t>այդ թվում՝</t>
  </si>
  <si>
    <t>Հավելված N 2</t>
  </si>
  <si>
    <t xml:space="preserve">ՀՀ կառավարության  2020 թվականի </t>
  </si>
  <si>
    <t>______________ ի    ___Ն որոշման</t>
  </si>
  <si>
    <t>ՀԱՅԱՍՏԱՆԻ ՀԱՆՐԱՊԵՏՈՒԹՅԱՆ ԿԱՌԱՎԱՐՈՒԹՅԱՆ 2019 ԹՎԱԿԱՆԻ ԴԵԿՏԵՄԲԵՐԻ 26-Ի N 1919-Ն ՈՐՈՇՄԱՆ N 3 ԵՎ N 4 ՀԱՎԵԼՎԱԾՆԵՐՈՒՄ ԿԱՏԱՐՎՈՂ ՓՈՓՈԽՈՒԹՅՈՒՆՆԵՐԸ</t>
  </si>
  <si>
    <t xml:space="preserve"> Գործառական դասիչը</t>
  </si>
  <si>
    <t xml:space="preserve"> Ծրագրային դասիչը</t>
  </si>
  <si>
    <t>Բյուջետային ծախսերի գործառական դասակարգման բաժինների, խմբերի և դասերի, տնտեսագիտական դասակարգման հոդվածների, բյուջետային հատկացումների գլխավոր կարգադրիչների, բյուջետային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</si>
  <si>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</si>
  <si>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</si>
  <si>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</si>
  <si>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</si>
  <si>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</si>
  <si>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ԸՆԴԱՄԵՆԸ ԾԱԽՍԵՐ</t>
  </si>
  <si>
    <t xml:space="preserve"> այդ թվում`</t>
  </si>
  <si>
    <t>10</t>
  </si>
  <si>
    <t xml:space="preserve">ՍՈՑԻԱԼԱԿԱՆ ՊԱՇՏՊԱՆՈՒԹՅՈՒՆ </t>
  </si>
  <si>
    <t>01</t>
  </si>
  <si>
    <t xml:space="preserve"> 12005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</si>
  <si>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</si>
  <si>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</si>
  <si>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</si>
  <si>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ՍՈՑԻԱԼԱԿԱՆ  ՆՊԱՍՏՆԵՐ ԵՎ ԿԵՆՍԱԹՈՇԱԿՆԵՐ</t>
  </si>
  <si>
    <t>Հավելված N 3</t>
  </si>
  <si>
    <t xml:space="preserve"> Բյուջետային հատկացումների գլխավոր կարգադրիչների, ծրագրերի և միջոցառումների անվանումները</t>
  </si>
  <si>
    <t>ԸՆԴԱՄԵՆԸ</t>
  </si>
  <si>
    <t>ՀՀ աշխատանքի և սոցիալական հարցերի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</si>
  <si>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</si>
  <si>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</si>
  <si>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</si>
  <si>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</si>
  <si>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</si>
  <si>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</si>
  <si>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</si>
  <si>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Տրանսֆերտների տրամադրում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</si>
  <si>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</si>
  <si>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</si>
  <si>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</si>
  <si>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 xml:space="preserve"> Միջոցառման անվանումը` </t>
  </si>
  <si>
    <t xml:space="preserve"> Միջոցառման դասիչը` </t>
  </si>
  <si>
    <t xml:space="preserve"> Տարի</t>
  </si>
  <si>
    <t xml:space="preserve"> Նկարագրությունը` </t>
  </si>
  <si>
    <t xml:space="preserve"> Միջոցառման տեսակը` </t>
  </si>
  <si>
    <t xml:space="preserve">Արդյունքի չափորոշիչներ </t>
  </si>
  <si>
    <t xml:space="preserve"> Միջոցառման վրա կատարվող ծախսը (հազար դրամ) </t>
  </si>
  <si>
    <t>04</t>
  </si>
  <si>
    <t>Ընտանիքի անդամներ և զավակներ</t>
  </si>
  <si>
    <t xml:space="preserve"> ՀՀ աշխատանքի և սոցիալական հարցերի նախարարության սոցիալական ապահովության ծառայություն</t>
  </si>
  <si>
    <t>1205</t>
  </si>
  <si>
    <t xml:space="preserve"> Սոցիալական ապահովություն</t>
  </si>
  <si>
    <t>Սոցիալական օգնության դրամական արտահայտությամբ նպաստներ (բյուջեից)</t>
  </si>
  <si>
    <t xml:space="preserve"> - Այլ նպաստներ բյուջեից</t>
  </si>
  <si>
    <t>12005</t>
  </si>
  <si>
    <t xml:space="preserve"> Աջակցություն զոհվածների ընտանիքներին</t>
  </si>
  <si>
    <t xml:space="preserve"> - Հուղարկավորության նպաստներ բյուջեից</t>
  </si>
  <si>
    <t xml:space="preserve">Ցուցանիշների փոփոխությունը (ավելացումները նշված են դրական, իսկ նվազեցումները՝ փակագծերում) </t>
  </si>
  <si>
    <t>Սոցիալական ապահովության իրավունքի իրականացման ապահովում</t>
  </si>
  <si>
    <t xml:space="preserve">  Սոցիալական ապահովության իրավունքի իրականացում</t>
  </si>
  <si>
    <t>Աջակցություն զոհվածների ընտանիքներին</t>
  </si>
  <si>
    <t>Վարժական հավաքների և զինծառայության և փրկարարական ծառայության ընթացքում մահացած (զոհված) զինծառայողների  ու  փրկարար  ծառայողների հուղարկավորության, գերեզմանների բարեկարգման, տապանաքարերի պատրաստման
և տեղադրման հետ կապված ծախսերի փոխհատուցում</t>
  </si>
  <si>
    <t>ՀՀ կառավարության 2018թ. Օգոստոսի 9-ի N 916-Ն որոշման պահանջներին համապատասխան</t>
  </si>
  <si>
    <t>Ցուցանիշների փոփոխությունը 
( նվազեցումները նշված են փակագծերում)</t>
  </si>
  <si>
    <t>ՀՀ աշխատանքի և սոցիալական հարցերի նախարարության սոցիալական ապահովության ծառայության</t>
  </si>
  <si>
    <t>1225</t>
  </si>
  <si>
    <t xml:space="preserve">  Ճգնաժամերի հակազդման և արտակարգ իրավիճակների առաջացրած սոցիալական խնդիրների բացասական հետևանքները մեղմելու նպատակով՝ ընտանիքներին դրամական աջակցության տրամադրում 
</t>
  </si>
  <si>
    <t xml:space="preserve"> Ճգնաժամերի հակազդման և արտակարգ իրավիճակների հետևանքների նվազեցման և վերացման նպատակով՝ առանձին սոցիալական խմբերին տրվող սոցիալական աջակցություն </t>
  </si>
  <si>
    <t>09</t>
  </si>
  <si>
    <t xml:space="preserve">Սոցիալական պաշտպանություն (այլ դասերին չպատկանող) </t>
  </si>
  <si>
    <t>02</t>
  </si>
  <si>
    <t xml:space="preserve"> Ճգնաժամերի հակազդման և արտակարգ իրավիճակների հետևանքների նվազեցման և վերացման նպատակով՝ առանձին սոցիալական խմբերին տրվող սոցիալական
աջակցություն </t>
  </si>
  <si>
    <t>Վարժական հավաքների և զինծառայության և փրկարարական ծառայության ընթացքում մահացած (զոհված) զինծառայողների  ու  փրկարար  ծառայողների հուղարկավորության, գերեզմանների բարեկարգման, տապանաքարերի պատրաստման և տեղադրման հետ կապված ծախսերի փոխհատուցում</t>
  </si>
  <si>
    <t xml:space="preserve">Սոցիալական պաշտպանությանը տրամադրվող օժանդակ ծառայություններ (այլ դասերին չպատկանող) </t>
  </si>
  <si>
    <t xml:space="preserve">Օժանդակել ճգնաժամերի հակազդման և արտակարգ իրավիճակների հետևանքներով ընտանիքների առջև ծառացած սոցիալական խնդիրների բացասական հետևանքների մեղմմանը </t>
  </si>
  <si>
    <t>Սոցիալական ապահովություն</t>
  </si>
  <si>
    <t xml:space="preserve">Ծրագրի միջոցառումները </t>
  </si>
  <si>
    <t>Ծրագրի դասիչը՝</t>
  </si>
  <si>
    <t xml:space="preserve"> Շահառուների ընտրության չափանիշները` </t>
  </si>
  <si>
    <t xml:space="preserve">Ճգնաժամերի հակազդման և արտակարգ իրավիճակների հետևանքների նվազեցման և վերացման նպատակով՝ առանձին սոցիալական խմբերին տրվող սոցիալական աջակցություն </t>
  </si>
  <si>
    <t xml:space="preserve"> ՀՀ աշխատանքի և սոցիալական հարցերի նախարարություն </t>
  </si>
  <si>
    <t>Հավելված N 4</t>
  </si>
  <si>
    <t>12013</t>
  </si>
  <si>
    <t>Աջակցություն կորոնավիրուսի (COVID-19) տարածման հետևանքով մասնավոր հատվածի տուժած ոլորտների վարձու աշխատողներին, քաղաքացիաիրավական պայմանագրով աշխատողներին և անհատ ձեռնարկատերերին (Կորոնավիրուսի տնտեսական հետևանքների չեզոքացման քսաներորդ միջոցառում)</t>
  </si>
  <si>
    <t>12014</t>
  </si>
  <si>
    <t>Աջակցություն կորոնավիրուսի (COVID-19) տարածման հետևանքով աշխատանքի շուկայում գոյացած դժվարությունների արդյունքում սոցիալական խնդիրների առջև կանգնած ՀՀ քաղաքացիներին (Կորոնավիրուսի տնտեսական հետևանքների չեզոքացման քսաներկուերորդ միջոցառում)</t>
  </si>
  <si>
    <t xml:space="preserve">
Կորոնավիրուսի տարածման հետևանքով մասնավոր հատվածի տուժած ոլորտների վարձու աշխատողներին, քաղաքացիաիրավական պայմանագրով աշխատողներին և անհատ ձեռնարկատերերին միանվագ դրամական օժանդակության տրամադրում
</t>
  </si>
  <si>
    <t>Կորոնավիրուսի տարածման հետևանքով աշխատանքի շուկայում գոյացած դժվարությունների արդյունքում սոցիալական խնդիրների առջև կանգնած ՀՀ քաղաքացիներին միանվագ դրամական օժանդակության տրամադրում</t>
  </si>
  <si>
    <t>ՀՀ կառավարության 18.06.2020 թ.-ի N 983-Լ որոշման պահանջներին համապատասխան</t>
  </si>
  <si>
    <t>Աջակցություն ստացողների թիվը</t>
  </si>
  <si>
    <t>ՀՀ կառավարության 25.06.2020 թ.-ի N 1038-Լ որոշման պահանջներին համապատասխան</t>
  </si>
  <si>
    <t>ՀԱՅԱՍՏԱՆԻ ՀԱՆՐԱՊԵՏՈՒԹՅԱՆ ԿԱՌԱՎԱՐՈՒԹՅԱՆ 2019 ԹՎԱԿԱՆԻ ԴԵԿՏԵՄԲԵՐԻ 26-Ի N 1919-Ն ՈՐՈՇՄԱՆ N 9 ՀԱՎԵԼՎԱԾԻ N 9․16 ԱՂՅՈՒՍԱԿՈՒՄ ԿԱՏԱՐՎՈՂ ՓՈՓՈԽՈՒԹՅՈՒՆՆԵՐԸ</t>
  </si>
  <si>
    <t>ՀԱՅԱՍՏԱՆԻ ՀԱՆՐԱՊԵՏՈՒԹՅԱՆ ԿԱՌԱՎԱՐՈՒԹՅԱՆ 2019 ԹՎԱԿԱՆԻ ԴԵԿՏԵՄԲԵՐԻ 26-Ի N 1919-Ն ՈՐՈՇՄԱՆ N 9.1 ՀԱՎԵԼՎԱԾԻ N 9․1.20. ԱՂՅՈՒՍԱԿՈՒՄ ԿԱՏԱՐՎՈՂ ՓՈՓՈԽՈՒԹՅՈՒՆՆԵՐԸ</t>
  </si>
  <si>
    <t xml:space="preserve"> «ՀԱՅԱՍՏԱՆԻ ՀԱՆՐԱՊԵՏՈՒԹՅԱՆ 2020 ԹՎԱԿԱՆԻ ՊԵՏԱԿԱՆ ԲՅՈՒՋԵԻ ՄԱՍԻՆ ՀԱՅԱՍՏԱՆԻ ՀԱՆՐԱՊԵՏՈՒԹՅԱՆ ՕՐԵՆՔԻ N 1 ՀԱՎԵԼՎԱԾԻ N 2 ԱՂՅՈՒՍԱԿՈՒՄ ԿԱՏԱՐՎՈՂ ՎԵՐԱԲԱՇԽՈՒՄԸ ԵՎ ՀԱՅԱՍՏԱՆԻ ՀԱՆՐԱՊԵՏՈՒԹՅԱՆ ԿԱՌԱՎԱՐՈՒԹՅԱՆ 2019 ԹՎԱԿԱՆԻ ԴԵԿՏԵՄԲԵՐԻ 26-Ի N 1919-Ն N 5  ՀԱՎԵԼՎԱԾԻ N 1 ԱՂՅՈՒՍԱԿՈՒՄ ԿԱՏԱՐՎՈՂ ՓՈՓՈԽՈՒԹՅՈՒՆՆԵՐԸ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</si>
</sst>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.0_);_(* \(#,##0.0\);_(* &quot;-&quot;??_);_(@_)"/>
    <numFmt numFmtId="166" formatCode="_-* #,##0.0\ _₽_-;\-* #,##0.0\ _₽_-;_-* &quot;-&quot;?\ _₽_-;_-@_-"/>
    <numFmt numFmtId="167" formatCode="##,##0.0;\(##,##0.0\);\-"/>
    <numFmt numFmtId="168" formatCode="#,##0.0_);\(#,##0.0\)"/>
  </numFmts>
  <fonts count="16">
    <font>
      <sz val="11"/>
      <color theme="1"/>
      <name val="Calibri"/>
      <family val="2"/>
      <charset val="1"/>
      <scheme val="minor"/>
    </font>
    <font>
      <sz val="12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2"/>
      <color indexed="8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9"/>
      <name val="Arial Armenian"/>
      <family val="2"/>
    </font>
    <font>
      <b/>
      <sz val="12"/>
      <color indexed="8"/>
      <name val="GHEA Grapalat"/>
      <family val="3"/>
    </font>
    <font>
      <b/>
      <i/>
      <sz val="12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i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>
      <alignment horizontal="left" vertical="top" wrapText="1"/>
    </xf>
    <xf numFmtId="167" fontId="7" fillId="0" borderId="0" applyFill="0" applyBorder="0" applyProtection="0">
      <alignment horizontal="right" vertical="top"/>
    </xf>
  </cellStyleXfs>
  <cellXfs count="157">
    <xf numFmtId="0" fontId="0" fillId="0" borderId="0" xfId="0"/>
    <xf numFmtId="165" fontId="12" fillId="0" borderId="1" xfId="1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vertical="center" wrapText="1"/>
    </xf>
    <xf numFmtId="166" fontId="12" fillId="0" borderId="0" xfId="0" applyNumberFormat="1" applyFont="1" applyAlignment="1">
      <alignment horizontal="left" vertical="center" wrapText="1"/>
    </xf>
    <xf numFmtId="165" fontId="2" fillId="0" borderId="1" xfId="1" applyNumberFormat="1" applyFont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8" fontId="12" fillId="2" borderId="0" xfId="0" applyNumberFormat="1" applyFont="1" applyFill="1" applyAlignment="1">
      <alignment vertical="center" wrapText="1"/>
    </xf>
    <xf numFmtId="168" fontId="12" fillId="2" borderId="0" xfId="0" applyNumberFormat="1" applyFont="1" applyFill="1" applyAlignment="1">
      <alignment horizontal="center" vertical="center" wrapText="1"/>
    </xf>
    <xf numFmtId="168" fontId="2" fillId="2" borderId="1" xfId="0" applyNumberFormat="1" applyFont="1" applyFill="1" applyBorder="1" applyAlignment="1">
      <alignment vertical="center" wrapText="1"/>
    </xf>
    <xf numFmtId="168" fontId="1" fillId="2" borderId="1" xfId="0" applyNumberFormat="1" applyFont="1" applyFill="1" applyBorder="1" applyAlignment="1">
      <alignment vertical="center" wrapText="1"/>
    </xf>
    <xf numFmtId="168" fontId="2" fillId="2" borderId="1" xfId="4" applyNumberFormat="1" applyFont="1" applyFill="1" applyBorder="1" applyAlignment="1">
      <alignment horizontal="center" vertical="center" wrapText="1"/>
    </xf>
    <xf numFmtId="168" fontId="1" fillId="2" borderId="0" xfId="4" applyNumberFormat="1" applyFont="1" applyFill="1" applyAlignment="1">
      <alignment vertical="center" wrapText="1"/>
    </xf>
    <xf numFmtId="168" fontId="4" fillId="2" borderId="1" xfId="0" applyNumberFormat="1" applyFont="1" applyFill="1" applyBorder="1" applyAlignment="1">
      <alignment vertical="center" wrapText="1"/>
    </xf>
    <xf numFmtId="168" fontId="1" fillId="2" borderId="1" xfId="4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vertical="center" wrapText="1"/>
    </xf>
    <xf numFmtId="168" fontId="10" fillId="2" borderId="1" xfId="4" applyNumberFormat="1" applyFont="1" applyFill="1" applyBorder="1" applyAlignment="1">
      <alignment horizontal="center" vertical="center" wrapText="1"/>
    </xf>
    <xf numFmtId="168" fontId="3" fillId="2" borderId="1" xfId="4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vertical="center" wrapText="1"/>
    </xf>
    <xf numFmtId="168" fontId="3" fillId="2" borderId="0" xfId="4" applyNumberFormat="1" applyFont="1" applyFill="1" applyAlignment="1">
      <alignment vertical="center" wrapText="1"/>
    </xf>
    <xf numFmtId="168" fontId="12" fillId="2" borderId="1" xfId="0" applyNumberFormat="1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left" vertical="center" wrapText="1"/>
    </xf>
    <xf numFmtId="165" fontId="1" fillId="0" borderId="1" xfId="1" quotePrefix="1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168" fontId="12" fillId="0" borderId="0" xfId="0" applyNumberFormat="1" applyFont="1" applyAlignment="1">
      <alignment vertical="center"/>
    </xf>
    <xf numFmtId="168" fontId="1" fillId="2" borderId="0" xfId="0" applyNumberFormat="1" applyFont="1" applyFill="1" applyAlignment="1">
      <alignment horizontal="left" vertical="center" wrapText="1"/>
    </xf>
    <xf numFmtId="168" fontId="2" fillId="2" borderId="0" xfId="0" applyNumberFormat="1" applyFont="1" applyFill="1" applyAlignment="1">
      <alignment horizontal="center" vertical="center" wrapText="1"/>
    </xf>
    <xf numFmtId="168" fontId="13" fillId="2" borderId="0" xfId="0" applyNumberFormat="1" applyFont="1" applyFill="1" applyAlignment="1">
      <alignment horizontal="center" vertical="center"/>
    </xf>
    <xf numFmtId="168" fontId="2" fillId="2" borderId="0" xfId="0" applyNumberFormat="1" applyFont="1" applyFill="1" applyAlignment="1">
      <alignment horizontal="left" vertical="center"/>
    </xf>
    <xf numFmtId="168" fontId="2" fillId="2" borderId="0" xfId="0" applyNumberFormat="1" applyFont="1" applyFill="1" applyAlignment="1">
      <alignment vertical="center"/>
    </xf>
    <xf numFmtId="168" fontId="12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168" fontId="2" fillId="2" borderId="0" xfId="0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8" fontId="13" fillId="2" borderId="0" xfId="0" applyNumberFormat="1" applyFont="1" applyFill="1" applyAlignment="1">
      <alignment horizontal="center" vertical="center" wrapText="1"/>
    </xf>
    <xf numFmtId="49" fontId="2" fillId="2" borderId="1" xfId="4" quotePrefix="1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textRotation="90" wrapText="1"/>
    </xf>
    <xf numFmtId="168" fontId="12" fillId="2" borderId="1" xfId="0" applyNumberFormat="1" applyFont="1" applyFill="1" applyBorder="1" applyAlignment="1">
      <alignment horizontal="center" vertical="center" textRotation="90" wrapText="1"/>
    </xf>
    <xf numFmtId="168" fontId="3" fillId="2" borderId="1" xfId="0" applyNumberFormat="1" applyFont="1" applyFill="1" applyBorder="1" applyAlignment="1">
      <alignment horizontal="left" vertical="center" wrapText="1"/>
    </xf>
    <xf numFmtId="168" fontId="15" fillId="2" borderId="1" xfId="0" applyNumberFormat="1" applyFont="1" applyFill="1" applyBorder="1" applyAlignment="1">
      <alignment vertical="center" wrapText="1"/>
    </xf>
    <xf numFmtId="168" fontId="14" fillId="0" borderId="1" xfId="0" applyNumberFormat="1" applyFont="1" applyBorder="1" applyAlignment="1">
      <alignment vertical="center" wrapText="1"/>
    </xf>
    <xf numFmtId="168" fontId="12" fillId="0" borderId="9" xfId="0" applyNumberFormat="1" applyFont="1" applyBorder="1" applyAlignment="1">
      <alignment horizontal="center" vertical="center" textRotation="90" wrapText="1"/>
    </xf>
    <xf numFmtId="168" fontId="1" fillId="2" borderId="10" xfId="2" applyNumberFormat="1" applyFont="1" applyFill="1" applyBorder="1" applyAlignment="1">
      <alignment horizontal="center" vertical="center" wrapText="1"/>
    </xf>
    <xf numFmtId="168" fontId="12" fillId="2" borderId="9" xfId="0" applyNumberFormat="1" applyFont="1" applyFill="1" applyBorder="1" applyAlignment="1">
      <alignment horizontal="center" vertical="center" wrapText="1"/>
    </xf>
    <xf numFmtId="168" fontId="2" fillId="2" borderId="10" xfId="1" applyNumberFormat="1" applyFont="1" applyFill="1" applyBorder="1" applyAlignment="1">
      <alignment horizontal="center" vertical="center" wrapText="1"/>
    </xf>
    <xf numFmtId="168" fontId="1" fillId="2" borderId="10" xfId="1" applyNumberFormat="1" applyFont="1" applyFill="1" applyBorder="1" applyAlignment="1">
      <alignment horizontal="center" vertical="center" wrapText="1"/>
    </xf>
    <xf numFmtId="168" fontId="2" fillId="2" borderId="9" xfId="4" quotePrefix="1" applyNumberFormat="1" applyFont="1" applyFill="1" applyBorder="1" applyAlignment="1">
      <alignment horizontal="center" vertical="center" wrapText="1"/>
    </xf>
    <xf numFmtId="168" fontId="2" fillId="2" borderId="9" xfId="4" applyNumberFormat="1" applyFont="1" applyFill="1" applyBorder="1" applyAlignment="1">
      <alignment horizontal="center" vertical="center" wrapText="1"/>
    </xf>
    <xf numFmtId="168" fontId="2" fillId="2" borderId="10" xfId="5" applyNumberFormat="1" applyFont="1" applyFill="1" applyBorder="1" applyAlignment="1">
      <alignment horizontal="center" vertical="center" wrapText="1"/>
    </xf>
    <xf numFmtId="168" fontId="2" fillId="2" borderId="10" xfId="0" applyNumberFormat="1" applyFont="1" applyFill="1" applyBorder="1" applyAlignment="1">
      <alignment horizontal="center" vertical="center" wrapText="1"/>
    </xf>
    <xf numFmtId="168" fontId="1" fillId="2" borderId="10" xfId="4" applyNumberFormat="1" applyFont="1" applyFill="1" applyBorder="1" applyAlignment="1">
      <alignment horizontal="center" vertical="center" wrapText="1"/>
    </xf>
    <xf numFmtId="168" fontId="10" fillId="2" borderId="9" xfId="4" applyNumberFormat="1" applyFont="1" applyFill="1" applyBorder="1" applyAlignment="1">
      <alignment horizontal="center" vertical="center" wrapText="1"/>
    </xf>
    <xf numFmtId="168" fontId="2" fillId="2" borderId="11" xfId="4" applyNumberFormat="1" applyFont="1" applyFill="1" applyBorder="1" applyAlignment="1">
      <alignment horizontal="center" vertical="center" wrapText="1"/>
    </xf>
    <xf numFmtId="168" fontId="2" fillId="2" borderId="12" xfId="4" applyNumberFormat="1" applyFont="1" applyFill="1" applyBorder="1" applyAlignment="1">
      <alignment horizontal="center" vertical="center" wrapText="1"/>
    </xf>
    <xf numFmtId="168" fontId="1" fillId="2" borderId="12" xfId="4" applyNumberFormat="1" applyFont="1" applyFill="1" applyBorder="1" applyAlignment="1">
      <alignment horizontal="center" vertical="center" wrapText="1"/>
    </xf>
    <xf numFmtId="168" fontId="1" fillId="2" borderId="12" xfId="0" applyNumberFormat="1" applyFont="1" applyFill="1" applyBorder="1" applyAlignment="1">
      <alignment horizontal="center" vertical="center" wrapText="1"/>
    </xf>
    <xf numFmtId="168" fontId="1" fillId="2" borderId="12" xfId="0" applyNumberFormat="1" applyFont="1" applyFill="1" applyBorder="1" applyAlignment="1">
      <alignment vertical="center" wrapText="1"/>
    </xf>
    <xf numFmtId="168" fontId="1" fillId="2" borderId="13" xfId="1" applyNumberFormat="1" applyFont="1" applyFill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9" xfId="1" applyNumberFormat="1" applyFont="1" applyBorder="1" applyAlignment="1">
      <alignment horizontal="center" vertical="center" wrapText="1"/>
    </xf>
    <xf numFmtId="168" fontId="1" fillId="0" borderId="10" xfId="1" applyNumberFormat="1" applyFont="1" applyBorder="1" applyAlignment="1">
      <alignment horizontal="center" vertical="center" wrapText="1"/>
    </xf>
    <xf numFmtId="168" fontId="13" fillId="2" borderId="10" xfId="1" applyNumberFormat="1" applyFont="1" applyFill="1" applyBorder="1" applyAlignment="1">
      <alignment horizontal="center" vertical="center" wrapText="1"/>
    </xf>
    <xf numFmtId="168" fontId="12" fillId="2" borderId="10" xfId="1" applyNumberFormat="1" applyFont="1" applyFill="1" applyBorder="1" applyAlignment="1">
      <alignment horizontal="center" vertical="center" wrapText="1"/>
    </xf>
    <xf numFmtId="168" fontId="13" fillId="0" borderId="10" xfId="1" applyNumberFormat="1" applyFont="1" applyBorder="1" applyAlignment="1">
      <alignment horizontal="center" vertical="center" wrapText="1"/>
    </xf>
    <xf numFmtId="168" fontId="12" fillId="0" borderId="10" xfId="1" applyNumberFormat="1" applyFont="1" applyBorder="1" applyAlignment="1">
      <alignment horizontal="center" vertical="center" wrapText="1"/>
    </xf>
    <xf numFmtId="49" fontId="13" fillId="0" borderId="9" xfId="1" quotePrefix="1" applyNumberFormat="1" applyFont="1" applyBorder="1" applyAlignment="1">
      <alignment horizontal="center" vertical="center" wrapText="1"/>
    </xf>
    <xf numFmtId="165" fontId="13" fillId="0" borderId="9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vertical="center" wrapText="1"/>
    </xf>
    <xf numFmtId="165" fontId="1" fillId="0" borderId="12" xfId="1" applyNumberFormat="1" applyFont="1" applyBorder="1" applyAlignment="1">
      <alignment vertical="center" wrapText="1"/>
    </xf>
    <xf numFmtId="168" fontId="1" fillId="0" borderId="13" xfId="1" applyNumberFormat="1" applyFont="1" applyBorder="1" applyAlignment="1">
      <alignment horizontal="center" vertical="center" wrapText="1"/>
    </xf>
    <xf numFmtId="168" fontId="13" fillId="0" borderId="6" xfId="0" applyNumberFormat="1" applyFont="1" applyBorder="1" applyAlignment="1">
      <alignment vertical="center"/>
    </xf>
    <xf numFmtId="49" fontId="13" fillId="0" borderId="9" xfId="0" quotePrefix="1" applyNumberFormat="1" applyFont="1" applyBorder="1" applyAlignment="1">
      <alignment horizontal="left" vertical="center"/>
    </xf>
    <xf numFmtId="168" fontId="1" fillId="0" borderId="20" xfId="0" applyNumberFormat="1" applyFont="1" applyBorder="1" applyAlignment="1">
      <alignment horizontal="left" vertical="center" wrapText="1"/>
    </xf>
    <xf numFmtId="168" fontId="1" fillId="0" borderId="0" xfId="0" applyNumberFormat="1" applyFont="1" applyBorder="1" applyAlignment="1">
      <alignment horizontal="left" vertical="center" wrapText="1"/>
    </xf>
    <xf numFmtId="168" fontId="1" fillId="2" borderId="22" xfId="1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168" fontId="12" fillId="0" borderId="8" xfId="0" applyNumberFormat="1" applyFont="1" applyBorder="1" applyAlignment="1">
      <alignment horizontal="center" vertical="center" wrapText="1"/>
    </xf>
    <xf numFmtId="168" fontId="13" fillId="2" borderId="0" xfId="0" applyNumberFormat="1" applyFont="1" applyFill="1" applyAlignment="1">
      <alignment horizontal="center" vertical="center" wrapText="1"/>
    </xf>
    <xf numFmtId="168" fontId="12" fillId="2" borderId="0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 wrapText="1"/>
    </xf>
    <xf numFmtId="168" fontId="12" fillId="0" borderId="10" xfId="0" applyNumberFormat="1" applyFont="1" applyBorder="1" applyAlignment="1">
      <alignment horizontal="center" vertical="center"/>
    </xf>
    <xf numFmtId="168" fontId="12" fillId="0" borderId="8" xfId="1" applyNumberFormat="1" applyFont="1" applyBorder="1" applyAlignment="1">
      <alignment horizontal="center" vertical="center" wrapText="1"/>
    </xf>
    <xf numFmtId="168" fontId="1" fillId="0" borderId="25" xfId="0" applyNumberFormat="1" applyFont="1" applyBorder="1" applyAlignment="1">
      <alignment horizontal="center" vertical="center" wrapText="1"/>
    </xf>
    <xf numFmtId="168" fontId="12" fillId="0" borderId="16" xfId="0" applyNumberFormat="1" applyFont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left" vertical="center" wrapText="1"/>
    </xf>
    <xf numFmtId="168" fontId="12" fillId="0" borderId="6" xfId="0" applyNumberFormat="1" applyFont="1" applyBorder="1" applyAlignment="1">
      <alignment horizontal="left" vertical="center" wrapText="1"/>
    </xf>
    <xf numFmtId="168" fontId="12" fillId="0" borderId="9" xfId="0" applyNumberFormat="1" applyFont="1" applyBorder="1" applyAlignment="1">
      <alignment horizontal="left" vertical="center" wrapText="1"/>
    </xf>
    <xf numFmtId="49" fontId="1" fillId="2" borderId="7" xfId="0" quotePrefix="1" applyNumberFormat="1" applyFont="1" applyFill="1" applyBorder="1" applyAlignment="1">
      <alignment horizontal="left"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168" fontId="3" fillId="2" borderId="1" xfId="0" quotePrefix="1" applyNumberFormat="1" applyFont="1" applyFill="1" applyBorder="1" applyAlignment="1">
      <alignment horizontal="left" vertical="center" wrapText="1"/>
    </xf>
    <xf numFmtId="168" fontId="14" fillId="0" borderId="4" xfId="0" applyNumberFormat="1" applyFont="1" applyBorder="1" applyAlignment="1">
      <alignment vertical="center" wrapText="1"/>
    </xf>
    <xf numFmtId="168" fontId="14" fillId="0" borderId="18" xfId="0" applyNumberFormat="1" applyFont="1" applyBorder="1" applyAlignment="1">
      <alignment vertical="center" wrapText="1"/>
    </xf>
    <xf numFmtId="168" fontId="13" fillId="0" borderId="20" xfId="0" applyNumberFormat="1" applyFont="1" applyBorder="1" applyAlignment="1">
      <alignment horizontal="left" vertical="center"/>
    </xf>
    <xf numFmtId="168" fontId="13" fillId="0" borderId="0" xfId="0" applyNumberFormat="1" applyFont="1" applyBorder="1" applyAlignment="1">
      <alignment horizontal="left" vertical="center"/>
    </xf>
    <xf numFmtId="49" fontId="13" fillId="0" borderId="27" xfId="0" quotePrefix="1" applyNumberFormat="1" applyFont="1" applyBorder="1" applyAlignment="1">
      <alignment horizontal="left" vertical="center"/>
    </xf>
    <xf numFmtId="168" fontId="14" fillId="0" borderId="28" xfId="0" applyNumberFormat="1" applyFont="1" applyBorder="1" applyAlignment="1">
      <alignment vertical="center" wrapText="1"/>
    </xf>
    <xf numFmtId="168" fontId="14" fillId="0" borderId="21" xfId="0" applyNumberFormat="1" applyFont="1" applyBorder="1" applyAlignment="1">
      <alignment vertical="center" wrapText="1"/>
    </xf>
    <xf numFmtId="168" fontId="14" fillId="0" borderId="28" xfId="0" applyNumberFormat="1" applyFont="1" applyBorder="1" applyAlignment="1">
      <alignment horizontal="left" vertical="center" wrapText="1"/>
    </xf>
    <xf numFmtId="168" fontId="14" fillId="0" borderId="21" xfId="0" applyNumberFormat="1" applyFont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vertical="center" wrapText="1"/>
    </xf>
    <xf numFmtId="168" fontId="2" fillId="0" borderId="10" xfId="0" applyNumberFormat="1" applyFont="1" applyFill="1" applyBorder="1" applyAlignment="1">
      <alignment horizontal="center" vertical="center" wrapText="1"/>
    </xf>
    <xf numFmtId="168" fontId="2" fillId="0" borderId="10" xfId="1" applyNumberFormat="1" applyFont="1" applyFill="1" applyBorder="1" applyAlignment="1">
      <alignment horizontal="center" vertical="center" wrapText="1"/>
    </xf>
    <xf numFmtId="168" fontId="1" fillId="0" borderId="13" xfId="1" applyNumberFormat="1" applyFont="1" applyFill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 vertical="center"/>
    </xf>
    <xf numFmtId="49" fontId="1" fillId="0" borderId="1" xfId="1" quotePrefix="1" applyNumberFormat="1" applyFont="1" applyBorder="1" applyAlignment="1">
      <alignment horizontal="center" vertical="center" wrapText="1"/>
    </xf>
    <xf numFmtId="168" fontId="12" fillId="0" borderId="27" xfId="0" applyNumberFormat="1" applyFont="1" applyBorder="1" applyAlignment="1">
      <alignment horizontal="center" vertical="center"/>
    </xf>
    <xf numFmtId="168" fontId="12" fillId="0" borderId="29" xfId="0" applyNumberFormat="1" applyFont="1" applyBorder="1" applyAlignment="1">
      <alignment horizontal="center" vertical="center"/>
    </xf>
    <xf numFmtId="168" fontId="12" fillId="0" borderId="30" xfId="0" applyNumberFormat="1" applyFont="1" applyBorder="1" applyAlignment="1">
      <alignment horizontal="center" vertical="center"/>
    </xf>
    <xf numFmtId="168" fontId="12" fillId="2" borderId="22" xfId="0" applyNumberFormat="1" applyFont="1" applyFill="1" applyBorder="1" applyAlignment="1">
      <alignment horizontal="center" vertical="center" wrapText="1"/>
    </xf>
    <xf numFmtId="168" fontId="12" fillId="0" borderId="32" xfId="0" applyNumberFormat="1" applyFont="1" applyBorder="1" applyAlignment="1">
      <alignment horizontal="center" vertical="center" wrapText="1"/>
    </xf>
    <xf numFmtId="168" fontId="12" fillId="2" borderId="31" xfId="0" applyNumberFormat="1" applyFont="1" applyFill="1" applyBorder="1" applyAlignment="1">
      <alignment horizontal="center" vertical="center" wrapText="1"/>
    </xf>
    <xf numFmtId="168" fontId="1" fillId="0" borderId="13" xfId="1" applyNumberFormat="1" applyFont="1" applyFill="1" applyBorder="1" applyAlignment="1">
      <alignment horizontal="center" vertical="center" wrapText="1"/>
    </xf>
    <xf numFmtId="168" fontId="9" fillId="2" borderId="4" xfId="3" applyNumberFormat="1" applyFont="1" applyFill="1" applyBorder="1" applyAlignment="1">
      <alignment horizontal="left" vertical="center" wrapText="1"/>
    </xf>
    <xf numFmtId="168" fontId="9" fillId="2" borderId="2" xfId="3" applyNumberFormat="1" applyFont="1" applyFill="1" applyBorder="1" applyAlignment="1">
      <alignment horizontal="left" vertical="center" wrapText="1"/>
    </xf>
    <xf numFmtId="168" fontId="12" fillId="0" borderId="6" xfId="0" applyNumberFormat="1" applyFont="1" applyBorder="1" applyAlignment="1">
      <alignment horizontal="center" vertical="center" wrapText="1"/>
    </xf>
    <xf numFmtId="168" fontId="12" fillId="0" borderId="7" xfId="0" applyNumberFormat="1" applyFont="1" applyBorder="1" applyAlignment="1">
      <alignment horizontal="center" vertical="center" wrapText="1"/>
    </xf>
    <xf numFmtId="168" fontId="12" fillId="2" borderId="7" xfId="0" applyNumberFormat="1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 wrapText="1"/>
    </xf>
    <xf numFmtId="168" fontId="12" fillId="2" borderId="0" xfId="0" applyNumberFormat="1" applyFont="1" applyFill="1" applyAlignment="1">
      <alignment horizontal="right" vertical="center" wrapText="1"/>
    </xf>
    <xf numFmtId="168" fontId="13" fillId="2" borderId="0" xfId="0" applyNumberFormat="1" applyFont="1" applyFill="1" applyAlignment="1">
      <alignment horizontal="center" vertical="center" wrapText="1"/>
    </xf>
    <xf numFmtId="165" fontId="12" fillId="0" borderId="17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 wrapText="1"/>
    </xf>
    <xf numFmtId="165" fontId="12" fillId="0" borderId="18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2" fillId="0" borderId="14" xfId="1" applyNumberFormat="1" applyFont="1" applyBorder="1" applyAlignment="1">
      <alignment horizontal="center" vertical="center" wrapText="1"/>
    </xf>
    <xf numFmtId="165" fontId="12" fillId="0" borderId="15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8" fontId="13" fillId="0" borderId="23" xfId="0" applyNumberFormat="1" applyFont="1" applyBorder="1" applyAlignment="1">
      <alignment horizontal="left" vertical="center"/>
    </xf>
    <xf numFmtId="168" fontId="13" fillId="0" borderId="26" xfId="0" applyNumberFormat="1" applyFont="1" applyBorder="1" applyAlignment="1">
      <alignment horizontal="left" vertical="center"/>
    </xf>
    <xf numFmtId="168" fontId="12" fillId="0" borderId="10" xfId="0" applyNumberFormat="1" applyFont="1" applyBorder="1" applyAlignment="1">
      <alignment horizontal="center" vertical="center"/>
    </xf>
    <xf numFmtId="168" fontId="12" fillId="0" borderId="17" xfId="0" applyNumberFormat="1" applyFont="1" applyBorder="1" applyAlignment="1">
      <alignment horizontal="center" vertical="center"/>
    </xf>
    <xf numFmtId="168" fontId="12" fillId="0" borderId="2" xfId="0" applyNumberFormat="1" applyFont="1" applyBorder="1" applyAlignment="1">
      <alignment horizontal="center" vertical="center"/>
    </xf>
    <xf numFmtId="168" fontId="1" fillId="0" borderId="23" xfId="0" applyNumberFormat="1" applyFont="1" applyBorder="1" applyAlignment="1">
      <alignment horizontal="left" vertical="center" wrapText="1"/>
    </xf>
    <xf numFmtId="168" fontId="1" fillId="0" borderId="24" xfId="0" applyNumberFormat="1" applyFont="1" applyBorder="1" applyAlignment="1">
      <alignment horizontal="left" vertical="center" wrapText="1"/>
    </xf>
    <xf numFmtId="168" fontId="12" fillId="0" borderId="0" xfId="0" applyNumberFormat="1" applyFont="1" applyAlignment="1">
      <alignment horizontal="right" vertical="center"/>
    </xf>
    <xf numFmtId="168" fontId="1" fillId="2" borderId="0" xfId="0" applyNumberFormat="1" applyFont="1" applyFill="1" applyAlignment="1">
      <alignment horizontal="right" vertical="center" wrapText="1"/>
    </xf>
    <xf numFmtId="168" fontId="13" fillId="0" borderId="0" xfId="0" applyNumberFormat="1" applyFont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16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horizontal="left" vertical="center" wrapText="1"/>
    </xf>
    <xf numFmtId="168" fontId="14" fillId="0" borderId="18" xfId="0" applyNumberFormat="1" applyFont="1" applyBorder="1" applyAlignment="1">
      <alignment horizontal="left" vertical="center" wrapText="1"/>
    </xf>
    <xf numFmtId="168" fontId="12" fillId="0" borderId="0" xfId="0" applyNumberFormat="1" applyFont="1" applyFill="1" applyAlignment="1">
      <alignment horizontal="right" vertical="center"/>
    </xf>
  </cellXfs>
  <cellStyles count="6">
    <cellStyle name="Normal 11" xfId="2"/>
    <cellStyle name="Normal 2_MOLSI 2009-2011 MTEF Axjusak 3_new_Final" xfId="3"/>
    <cellStyle name="Normal 8" xfId="4"/>
    <cellStyle name="SN_b" xfId="5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opLeftCell="A43" workbookViewId="0">
      <selection activeCell="D8" sqref="D8"/>
    </sheetView>
  </sheetViews>
  <sheetFormatPr defaultRowHeight="17.25"/>
  <cols>
    <col min="1" max="1" width="4.85546875" style="15" customWidth="1"/>
    <col min="2" max="2" width="11.5703125" style="14" bestFit="1" customWidth="1"/>
    <col min="3" max="3" width="16.140625" style="15" bestFit="1" customWidth="1"/>
    <col min="4" max="4" width="66.42578125" style="15" customWidth="1"/>
    <col min="5" max="5" width="30.5703125" style="42" customWidth="1"/>
    <col min="6" max="6" width="49.85546875" style="15" customWidth="1"/>
    <col min="7" max="16384" width="9.140625" style="15"/>
  </cols>
  <sheetData>
    <row r="1" spans="1:5">
      <c r="B1" s="141" t="s">
        <v>0</v>
      </c>
      <c r="C1" s="141"/>
      <c r="D1" s="141"/>
      <c r="E1" s="141"/>
    </row>
    <row r="2" spans="1:5">
      <c r="B2" s="141" t="s">
        <v>1</v>
      </c>
      <c r="C2" s="141"/>
      <c r="D2" s="141"/>
      <c r="E2" s="141"/>
    </row>
    <row r="3" spans="1:5">
      <c r="B3" s="141" t="s">
        <v>7</v>
      </c>
      <c r="C3" s="141"/>
      <c r="D3" s="141"/>
      <c r="E3" s="141"/>
    </row>
    <row r="5" spans="1:5" ht="81" customHeight="1">
      <c r="B5" s="138" t="s">
        <v>95</v>
      </c>
      <c r="C5" s="138"/>
      <c r="D5" s="138"/>
      <c r="E5" s="138"/>
    </row>
    <row r="7" spans="1:5" ht="18" customHeight="1" thickBot="1">
      <c r="B7" s="47"/>
      <c r="E7" s="94"/>
    </row>
    <row r="8" spans="1:5" s="2" customFormat="1" ht="111" customHeight="1">
      <c r="B8" s="139" t="s">
        <v>10</v>
      </c>
      <c r="C8" s="140"/>
      <c r="D8" s="72" t="s">
        <v>28</v>
      </c>
      <c r="E8" s="96" t="s">
        <v>59</v>
      </c>
    </row>
    <row r="9" spans="1:5" s="2" customFormat="1">
      <c r="B9" s="73" t="s">
        <v>15</v>
      </c>
      <c r="C9" s="3" t="s">
        <v>16</v>
      </c>
      <c r="D9" s="1"/>
      <c r="E9" s="59" t="s">
        <v>3</v>
      </c>
    </row>
    <row r="10" spans="1:5" s="2" customFormat="1">
      <c r="B10" s="73"/>
      <c r="C10" s="4"/>
      <c r="D10" s="5" t="s">
        <v>29</v>
      </c>
      <c r="E10" s="75">
        <f>E12</f>
        <v>0</v>
      </c>
    </row>
    <row r="11" spans="1:5" s="2" customFormat="1">
      <c r="B11" s="73"/>
      <c r="C11" s="3"/>
      <c r="D11" s="3" t="s">
        <v>4</v>
      </c>
      <c r="E11" s="76"/>
    </row>
    <row r="12" spans="1:5" s="2" customFormat="1" ht="34.5">
      <c r="B12" s="73"/>
      <c r="C12" s="4"/>
      <c r="D12" s="4" t="s">
        <v>30</v>
      </c>
      <c r="E12" s="77">
        <f>E14+E27</f>
        <v>0</v>
      </c>
    </row>
    <row r="13" spans="1:5" s="14" customFormat="1">
      <c r="A13" s="47"/>
      <c r="B13" s="73"/>
      <c r="C13" s="3"/>
      <c r="D13" s="3" t="s">
        <v>4</v>
      </c>
      <c r="E13" s="78"/>
    </row>
    <row r="14" spans="1:5" s="13" customFormat="1">
      <c r="B14" s="79">
        <v>1205</v>
      </c>
      <c r="C14" s="4"/>
      <c r="D14" s="33" t="s">
        <v>31</v>
      </c>
      <c r="E14" s="116">
        <f>E21</f>
        <v>1264256</v>
      </c>
    </row>
    <row r="15" spans="1:5" s="2" customFormat="1">
      <c r="B15" s="80"/>
      <c r="C15" s="1"/>
      <c r="D15" s="7" t="s">
        <v>53</v>
      </c>
      <c r="E15" s="74"/>
    </row>
    <row r="16" spans="1:5" s="2" customFormat="1">
      <c r="B16" s="80"/>
      <c r="C16" s="1"/>
      <c r="D16" s="8" t="s">
        <v>32</v>
      </c>
      <c r="E16" s="74"/>
    </row>
    <row r="17" spans="2:7" s="2" customFormat="1" ht="34.5">
      <c r="B17" s="80"/>
      <c r="C17" s="1"/>
      <c r="D17" s="9" t="s">
        <v>60</v>
      </c>
      <c r="E17" s="74"/>
      <c r="G17" s="10"/>
    </row>
    <row r="18" spans="2:7" s="2" customFormat="1" ht="23.25" customHeight="1">
      <c r="B18" s="80"/>
      <c r="C18" s="1"/>
      <c r="D18" s="8" t="s">
        <v>33</v>
      </c>
      <c r="E18" s="74"/>
    </row>
    <row r="19" spans="2:7" s="2" customFormat="1" ht="21" customHeight="1">
      <c r="B19" s="80"/>
      <c r="C19" s="1"/>
      <c r="D19" s="7" t="s">
        <v>61</v>
      </c>
      <c r="E19" s="74"/>
    </row>
    <row r="20" spans="2:7">
      <c r="B20" s="135" t="s">
        <v>34</v>
      </c>
      <c r="C20" s="136"/>
      <c r="D20" s="136"/>
      <c r="E20" s="137"/>
    </row>
    <row r="21" spans="2:7" s="2" customFormat="1">
      <c r="B21" s="73"/>
      <c r="C21" s="34" t="s">
        <v>22</v>
      </c>
      <c r="D21" s="6" t="s">
        <v>35</v>
      </c>
      <c r="E21" s="74">
        <f>E26</f>
        <v>1264256</v>
      </c>
    </row>
    <row r="22" spans="2:7" s="2" customFormat="1">
      <c r="B22" s="73"/>
      <c r="C22" s="11"/>
      <c r="D22" s="12" t="s">
        <v>62</v>
      </c>
      <c r="E22" s="74"/>
    </row>
    <row r="23" spans="2:7" s="2" customFormat="1">
      <c r="B23" s="73"/>
      <c r="C23" s="11"/>
      <c r="D23" s="8" t="s">
        <v>36</v>
      </c>
      <c r="E23" s="74"/>
    </row>
    <row r="24" spans="2:7" s="2" customFormat="1" ht="112.5" customHeight="1">
      <c r="B24" s="73"/>
      <c r="C24" s="11"/>
      <c r="D24" s="9" t="s">
        <v>63</v>
      </c>
      <c r="E24" s="74"/>
    </row>
    <row r="25" spans="2:7" s="2" customFormat="1">
      <c r="B25" s="73"/>
      <c r="C25" s="11"/>
      <c r="D25" s="6" t="s">
        <v>37</v>
      </c>
      <c r="E25" s="74"/>
    </row>
    <row r="26" spans="2:7" s="2" customFormat="1" ht="18" thickBot="1">
      <c r="B26" s="81"/>
      <c r="C26" s="82"/>
      <c r="D26" s="83" t="s">
        <v>38</v>
      </c>
      <c r="E26" s="84">
        <v>1264256</v>
      </c>
    </row>
    <row r="27" spans="2:7" s="13" customFormat="1">
      <c r="B27" s="79" t="s">
        <v>67</v>
      </c>
      <c r="C27" s="4"/>
      <c r="D27" s="33" t="s">
        <v>31</v>
      </c>
      <c r="E27" s="116">
        <f>E34+E41</f>
        <v>-1264256</v>
      </c>
    </row>
    <row r="28" spans="2:7" s="2" customFormat="1" ht="69">
      <c r="B28" s="80"/>
      <c r="C28" s="1"/>
      <c r="D28" s="7" t="s">
        <v>69</v>
      </c>
      <c r="E28" s="74"/>
    </row>
    <row r="29" spans="2:7" s="2" customFormat="1" ht="23.25" customHeight="1">
      <c r="B29" s="80"/>
      <c r="C29" s="1"/>
      <c r="D29" s="8" t="s">
        <v>32</v>
      </c>
      <c r="E29" s="74"/>
    </row>
    <row r="30" spans="2:7" s="2" customFormat="1" ht="69">
      <c r="B30" s="80"/>
      <c r="C30" s="1"/>
      <c r="D30" s="9" t="s">
        <v>76</v>
      </c>
      <c r="E30" s="74"/>
      <c r="F30" s="10"/>
    </row>
    <row r="31" spans="2:7" s="2" customFormat="1" ht="23.25" customHeight="1">
      <c r="B31" s="80"/>
      <c r="C31" s="1"/>
      <c r="D31" s="8" t="s">
        <v>33</v>
      </c>
      <c r="E31" s="74"/>
    </row>
    <row r="32" spans="2:7" s="2" customFormat="1" ht="77.25" customHeight="1">
      <c r="B32" s="80"/>
      <c r="C32" s="1"/>
      <c r="D32" s="7" t="s">
        <v>68</v>
      </c>
      <c r="E32" s="74"/>
    </row>
    <row r="33" spans="2:5">
      <c r="B33" s="135" t="s">
        <v>34</v>
      </c>
      <c r="C33" s="136"/>
      <c r="D33" s="136"/>
      <c r="E33" s="137"/>
    </row>
    <row r="34" spans="2:5" s="2" customFormat="1">
      <c r="B34" s="73"/>
      <c r="C34" s="119" t="s">
        <v>84</v>
      </c>
      <c r="D34" s="6" t="s">
        <v>35</v>
      </c>
      <c r="E34" s="74">
        <f>E39</f>
        <v>-448256</v>
      </c>
    </row>
    <row r="35" spans="2:5" s="2" customFormat="1" ht="107.25" customHeight="1">
      <c r="B35" s="73"/>
      <c r="C35" s="11"/>
      <c r="D35" s="12" t="s">
        <v>85</v>
      </c>
      <c r="E35" s="74"/>
    </row>
    <row r="36" spans="2:5" s="2" customFormat="1">
      <c r="B36" s="73"/>
      <c r="C36" s="11"/>
      <c r="D36" s="8" t="s">
        <v>36</v>
      </c>
      <c r="E36" s="74"/>
    </row>
    <row r="37" spans="2:5" s="2" customFormat="1" ht="104.25" customHeight="1">
      <c r="B37" s="73"/>
      <c r="C37" s="11"/>
      <c r="D37" s="9" t="s">
        <v>88</v>
      </c>
      <c r="E37" s="74"/>
    </row>
    <row r="38" spans="2:5" s="2" customFormat="1">
      <c r="B38" s="73"/>
      <c r="C38" s="11"/>
      <c r="D38" s="6" t="s">
        <v>37</v>
      </c>
      <c r="E38" s="74"/>
    </row>
    <row r="39" spans="2:5" s="2" customFormat="1" ht="18" thickBot="1">
      <c r="B39" s="81"/>
      <c r="C39" s="82"/>
      <c r="D39" s="83" t="s">
        <v>38</v>
      </c>
      <c r="E39" s="84">
        <v>-448256</v>
      </c>
    </row>
    <row r="40" spans="2:5">
      <c r="B40" s="135" t="s">
        <v>34</v>
      </c>
      <c r="C40" s="136"/>
      <c r="D40" s="136"/>
      <c r="E40" s="137"/>
    </row>
    <row r="41" spans="2:5" s="2" customFormat="1">
      <c r="B41" s="73"/>
      <c r="C41" s="119" t="s">
        <v>86</v>
      </c>
      <c r="D41" s="6" t="s">
        <v>35</v>
      </c>
      <c r="E41" s="74">
        <f>E46</f>
        <v>-816000</v>
      </c>
    </row>
    <row r="42" spans="2:5" s="2" customFormat="1" ht="107.25" customHeight="1">
      <c r="B42" s="73"/>
      <c r="C42" s="11"/>
      <c r="D42" s="12" t="s">
        <v>87</v>
      </c>
      <c r="E42" s="74"/>
    </row>
    <row r="43" spans="2:5" s="2" customFormat="1">
      <c r="B43" s="73"/>
      <c r="C43" s="11"/>
      <c r="D43" s="8" t="s">
        <v>36</v>
      </c>
      <c r="E43" s="74"/>
    </row>
    <row r="44" spans="2:5" s="2" customFormat="1" ht="104.25" customHeight="1">
      <c r="B44" s="73"/>
      <c r="C44" s="11"/>
      <c r="D44" s="9" t="s">
        <v>89</v>
      </c>
      <c r="E44" s="74"/>
    </row>
    <row r="45" spans="2:5" s="2" customFormat="1">
      <c r="B45" s="73"/>
      <c r="C45" s="11"/>
      <c r="D45" s="6" t="s">
        <v>37</v>
      </c>
      <c r="E45" s="74"/>
    </row>
    <row r="46" spans="2:5" s="2" customFormat="1" ht="18" thickBot="1">
      <c r="B46" s="81"/>
      <c r="C46" s="82"/>
      <c r="D46" s="83" t="s">
        <v>38</v>
      </c>
      <c r="E46" s="84">
        <v>-816000</v>
      </c>
    </row>
  </sheetData>
  <mergeCells count="8">
    <mergeCell ref="B40:E40"/>
    <mergeCell ref="B33:E33"/>
    <mergeCell ref="B5:E5"/>
    <mergeCell ref="B8:C8"/>
    <mergeCell ref="B1:E1"/>
    <mergeCell ref="B2:E2"/>
    <mergeCell ref="B3:E3"/>
    <mergeCell ref="B20:E20"/>
  </mergeCells>
  <pageMargins left="0.15748031496062992" right="0.23622047244094491" top="0.27559055118110237" bottom="0.23622047244094491" header="0.19685039370078741" footer="0.15748031496062992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7"/>
  <sheetViews>
    <sheetView topLeftCell="A49" workbookViewId="0">
      <selection activeCell="H9" sqref="H9"/>
    </sheetView>
  </sheetViews>
  <sheetFormatPr defaultRowHeight="17.25"/>
  <cols>
    <col min="1" max="1" width="2.7109375" style="16" customWidth="1"/>
    <col min="2" max="2" width="7.140625" style="17" customWidth="1"/>
    <col min="3" max="3" width="8.28515625" style="17" customWidth="1"/>
    <col min="4" max="4" width="7.140625" style="17" customWidth="1"/>
    <col min="5" max="5" width="9.85546875" style="17" customWidth="1"/>
    <col min="6" max="6" width="11.140625" style="17" customWidth="1"/>
    <col min="7" max="7" width="65.85546875" style="16" customWidth="1"/>
    <col min="8" max="8" width="32" style="17" customWidth="1"/>
    <col min="9" max="9" width="9.140625" style="16"/>
    <col min="10" max="10" width="14.42578125" style="16" bestFit="1" customWidth="1"/>
    <col min="11" max="11" width="9.85546875" style="16" bestFit="1" customWidth="1"/>
    <col min="12" max="16384" width="9.140625" style="16"/>
  </cols>
  <sheetData>
    <row r="1" spans="2:8">
      <c r="B1" s="133" t="s">
        <v>5</v>
      </c>
      <c r="C1" s="133"/>
      <c r="D1" s="133"/>
      <c r="E1" s="133"/>
      <c r="F1" s="133"/>
      <c r="G1" s="133"/>
      <c r="H1" s="133"/>
    </row>
    <row r="2" spans="2:8">
      <c r="B2" s="133" t="s">
        <v>6</v>
      </c>
      <c r="C2" s="133"/>
      <c r="D2" s="133"/>
      <c r="E2" s="133"/>
      <c r="F2" s="133"/>
      <c r="G2" s="133"/>
      <c r="H2" s="133"/>
    </row>
    <row r="3" spans="2:8">
      <c r="B3" s="133" t="s">
        <v>7</v>
      </c>
      <c r="C3" s="133"/>
      <c r="D3" s="133"/>
      <c r="E3" s="133"/>
      <c r="F3" s="133"/>
      <c r="G3" s="133"/>
      <c r="H3" s="133"/>
    </row>
    <row r="6" spans="2:8" ht="39" customHeight="1">
      <c r="B6" s="134" t="s">
        <v>8</v>
      </c>
      <c r="C6" s="134"/>
      <c r="D6" s="134"/>
      <c r="E6" s="134"/>
      <c r="F6" s="134"/>
      <c r="G6" s="134"/>
      <c r="H6" s="134"/>
    </row>
    <row r="8" spans="2:8" ht="18" customHeight="1" thickBot="1">
      <c r="H8" s="93"/>
    </row>
    <row r="9" spans="2:8" ht="126" customHeight="1">
      <c r="B9" s="129" t="s">
        <v>9</v>
      </c>
      <c r="C9" s="130"/>
      <c r="D9" s="130"/>
      <c r="E9" s="131" t="s">
        <v>10</v>
      </c>
      <c r="F9" s="131"/>
      <c r="G9" s="131" t="s">
        <v>11</v>
      </c>
      <c r="H9" s="91" t="s">
        <v>59</v>
      </c>
    </row>
    <row r="10" spans="2:8" ht="75" customHeight="1">
      <c r="B10" s="55" t="s">
        <v>12</v>
      </c>
      <c r="C10" s="50" t="s">
        <v>13</v>
      </c>
      <c r="D10" s="50" t="s">
        <v>14</v>
      </c>
      <c r="E10" s="51" t="s">
        <v>15</v>
      </c>
      <c r="F10" s="51" t="s">
        <v>16</v>
      </c>
      <c r="G10" s="132"/>
      <c r="H10" s="56" t="s">
        <v>3</v>
      </c>
    </row>
    <row r="11" spans="2:8">
      <c r="B11" s="57"/>
      <c r="C11" s="90"/>
      <c r="D11" s="90"/>
      <c r="E11" s="90"/>
      <c r="F11" s="90"/>
      <c r="G11" s="18" t="s">
        <v>17</v>
      </c>
      <c r="H11" s="58">
        <f t="shared" ref="H11" si="0">H13</f>
        <v>0</v>
      </c>
    </row>
    <row r="12" spans="2:8">
      <c r="B12" s="57"/>
      <c r="C12" s="90"/>
      <c r="D12" s="90"/>
      <c r="E12" s="90"/>
      <c r="F12" s="90"/>
      <c r="G12" s="19" t="s">
        <v>18</v>
      </c>
      <c r="H12" s="59"/>
    </row>
    <row r="13" spans="2:8" s="21" customFormat="1">
      <c r="B13" s="60" t="s">
        <v>19</v>
      </c>
      <c r="C13" s="90"/>
      <c r="D13" s="90"/>
      <c r="E13" s="90"/>
      <c r="F13" s="90"/>
      <c r="G13" s="18" t="s">
        <v>20</v>
      </c>
      <c r="H13" s="58">
        <f>H15+H32</f>
        <v>0</v>
      </c>
    </row>
    <row r="14" spans="2:8" s="21" customFormat="1">
      <c r="B14" s="61"/>
      <c r="C14" s="90"/>
      <c r="D14" s="90"/>
      <c r="E14" s="90"/>
      <c r="F14" s="90"/>
      <c r="G14" s="22" t="s">
        <v>18</v>
      </c>
      <c r="H14" s="59"/>
    </row>
    <row r="15" spans="2:8" s="21" customFormat="1">
      <c r="B15" s="61"/>
      <c r="C15" s="49" t="s">
        <v>49</v>
      </c>
      <c r="D15" s="90"/>
      <c r="E15" s="23"/>
      <c r="F15" s="24"/>
      <c r="G15" s="18" t="s">
        <v>50</v>
      </c>
      <c r="H15" s="116">
        <f>+H17</f>
        <v>1264256</v>
      </c>
    </row>
    <row r="16" spans="2:8" s="21" customFormat="1">
      <c r="B16" s="61"/>
      <c r="C16" s="20"/>
      <c r="D16" s="90"/>
      <c r="E16" s="23"/>
      <c r="F16" s="24"/>
      <c r="G16" s="19" t="s">
        <v>4</v>
      </c>
      <c r="H16" s="59"/>
    </row>
    <row r="17" spans="2:8" s="21" customFormat="1">
      <c r="B17" s="61"/>
      <c r="C17" s="20"/>
      <c r="D17" s="49" t="s">
        <v>21</v>
      </c>
      <c r="E17" s="23"/>
      <c r="F17" s="24"/>
      <c r="G17" s="18" t="s">
        <v>50</v>
      </c>
      <c r="H17" s="58">
        <f>+H19</f>
        <v>1264256</v>
      </c>
    </row>
    <row r="18" spans="2:8" s="21" customFormat="1">
      <c r="B18" s="61"/>
      <c r="C18" s="20"/>
      <c r="D18" s="20"/>
      <c r="E18" s="23"/>
      <c r="F18" s="24"/>
      <c r="G18" s="22" t="s">
        <v>18</v>
      </c>
      <c r="H18" s="62"/>
    </row>
    <row r="19" spans="2:8" s="21" customFormat="1" ht="51.75">
      <c r="B19" s="61"/>
      <c r="C19" s="20"/>
      <c r="D19" s="20"/>
      <c r="E19" s="20"/>
      <c r="F19" s="32"/>
      <c r="G19" s="18" t="s">
        <v>51</v>
      </c>
      <c r="H19" s="63">
        <f>+H21</f>
        <v>1264256</v>
      </c>
    </row>
    <row r="20" spans="2:8" s="21" customFormat="1">
      <c r="B20" s="61"/>
      <c r="C20" s="20"/>
      <c r="D20" s="20"/>
      <c r="E20" s="23"/>
      <c r="F20" s="24"/>
      <c r="G20" s="22" t="s">
        <v>18</v>
      </c>
      <c r="H20" s="64"/>
    </row>
    <row r="21" spans="2:8" s="21" customFormat="1">
      <c r="B21" s="61"/>
      <c r="C21" s="20"/>
      <c r="D21" s="20"/>
      <c r="E21" s="49" t="s">
        <v>52</v>
      </c>
      <c r="F21" s="127" t="s">
        <v>53</v>
      </c>
      <c r="G21" s="128"/>
      <c r="H21" s="58">
        <f>H23</f>
        <v>1264256</v>
      </c>
    </row>
    <row r="22" spans="2:8" s="21" customFormat="1">
      <c r="B22" s="61"/>
      <c r="C22" s="20"/>
      <c r="D22" s="20"/>
      <c r="E22" s="23"/>
      <c r="F22" s="90"/>
      <c r="G22" s="19" t="s">
        <v>4</v>
      </c>
      <c r="H22" s="59"/>
    </row>
    <row r="23" spans="2:8" s="21" customFormat="1">
      <c r="B23" s="61"/>
      <c r="C23" s="20"/>
      <c r="D23" s="20"/>
      <c r="E23" s="23"/>
      <c r="F23" s="49" t="s">
        <v>56</v>
      </c>
      <c r="G23" s="19" t="s">
        <v>57</v>
      </c>
      <c r="H23" s="59">
        <f>H25</f>
        <v>1264256</v>
      </c>
    </row>
    <row r="24" spans="2:8" s="21" customFormat="1">
      <c r="B24" s="61"/>
      <c r="C24" s="20"/>
      <c r="D24" s="20"/>
      <c r="E24" s="23"/>
      <c r="F24" s="24"/>
      <c r="G24" s="25" t="s">
        <v>23</v>
      </c>
      <c r="H24" s="59"/>
    </row>
    <row r="25" spans="2:8" s="30" customFormat="1" ht="51.75">
      <c r="B25" s="65"/>
      <c r="C25" s="26"/>
      <c r="D25" s="26"/>
      <c r="E25" s="27"/>
      <c r="F25" s="28"/>
      <c r="G25" s="29" t="s">
        <v>51</v>
      </c>
      <c r="H25" s="59">
        <f>+H27</f>
        <v>1264256</v>
      </c>
    </row>
    <row r="26" spans="2:8" s="21" customFormat="1" ht="34.5">
      <c r="B26" s="61"/>
      <c r="C26" s="20"/>
      <c r="D26" s="20"/>
      <c r="E26" s="23"/>
      <c r="F26" s="24"/>
      <c r="G26" s="31" t="s">
        <v>24</v>
      </c>
      <c r="H26" s="59"/>
    </row>
    <row r="27" spans="2:8" s="21" customFormat="1">
      <c r="B27" s="61"/>
      <c r="C27" s="20"/>
      <c r="D27" s="20"/>
      <c r="E27" s="23"/>
      <c r="F27" s="24"/>
      <c r="G27" s="31" t="s">
        <v>17</v>
      </c>
      <c r="H27" s="59">
        <f>+H28</f>
        <v>1264256</v>
      </c>
    </row>
    <row r="28" spans="2:8" s="21" customFormat="1">
      <c r="B28" s="61"/>
      <c r="C28" s="20"/>
      <c r="D28" s="20"/>
      <c r="E28" s="23"/>
      <c r="F28" s="24"/>
      <c r="G28" s="31" t="s">
        <v>25</v>
      </c>
      <c r="H28" s="59">
        <f>H30</f>
        <v>1264256</v>
      </c>
    </row>
    <row r="29" spans="2:8" s="21" customFormat="1">
      <c r="B29" s="61"/>
      <c r="C29" s="20"/>
      <c r="D29" s="20"/>
      <c r="E29" s="23"/>
      <c r="F29" s="24"/>
      <c r="G29" s="31" t="s">
        <v>26</v>
      </c>
      <c r="H29" s="59">
        <f>H30</f>
        <v>1264256</v>
      </c>
    </row>
    <row r="30" spans="2:8" s="21" customFormat="1" ht="34.5">
      <c r="B30" s="61"/>
      <c r="C30" s="20"/>
      <c r="D30" s="20"/>
      <c r="E30" s="23"/>
      <c r="F30" s="24"/>
      <c r="G30" s="19" t="s">
        <v>54</v>
      </c>
      <c r="H30" s="59">
        <f t="shared" ref="H30" si="1">H31</f>
        <v>1264256</v>
      </c>
    </row>
    <row r="31" spans="2:8" s="21" customFormat="1" ht="18" thickBot="1">
      <c r="B31" s="66"/>
      <c r="C31" s="67"/>
      <c r="D31" s="67"/>
      <c r="E31" s="68"/>
      <c r="F31" s="69"/>
      <c r="G31" s="70" t="s">
        <v>58</v>
      </c>
      <c r="H31" s="71">
        <v>1264256</v>
      </c>
    </row>
    <row r="32" spans="2:8" s="21" customFormat="1" ht="34.5">
      <c r="B32" s="61"/>
      <c r="C32" s="49" t="s">
        <v>70</v>
      </c>
      <c r="D32" s="90"/>
      <c r="E32" s="23"/>
      <c r="F32" s="24"/>
      <c r="G32" s="18" t="s">
        <v>71</v>
      </c>
      <c r="H32" s="58">
        <f>+H34</f>
        <v>-1264256</v>
      </c>
    </row>
    <row r="33" spans="2:8" s="21" customFormat="1" ht="21" customHeight="1">
      <c r="B33" s="61"/>
      <c r="C33" s="20"/>
      <c r="D33" s="90"/>
      <c r="E33" s="23"/>
      <c r="F33" s="24"/>
      <c r="G33" s="19" t="s">
        <v>4</v>
      </c>
      <c r="H33" s="59"/>
    </row>
    <row r="34" spans="2:8" s="21" customFormat="1" ht="42.75" customHeight="1">
      <c r="B34" s="61"/>
      <c r="C34" s="20"/>
      <c r="D34" s="49" t="s">
        <v>72</v>
      </c>
      <c r="E34" s="23"/>
      <c r="F34" s="24"/>
      <c r="G34" s="18" t="s">
        <v>75</v>
      </c>
      <c r="H34" s="58">
        <f>+H36</f>
        <v>-1264256</v>
      </c>
    </row>
    <row r="35" spans="2:8" s="21" customFormat="1">
      <c r="B35" s="61"/>
      <c r="C35" s="20"/>
      <c r="D35" s="20"/>
      <c r="E35" s="23"/>
      <c r="F35" s="24"/>
      <c r="G35" s="22" t="s">
        <v>18</v>
      </c>
      <c r="H35" s="62"/>
    </row>
    <row r="36" spans="2:8" s="21" customFormat="1" ht="34.5">
      <c r="B36" s="61"/>
      <c r="C36" s="20"/>
      <c r="D36" s="20"/>
      <c r="E36" s="20"/>
      <c r="F36" s="32"/>
      <c r="G36" s="114" t="s">
        <v>82</v>
      </c>
      <c r="H36" s="115">
        <f>+H38</f>
        <v>-1264256</v>
      </c>
    </row>
    <row r="37" spans="2:8" s="21" customFormat="1">
      <c r="B37" s="61"/>
      <c r="C37" s="20"/>
      <c r="D37" s="20"/>
      <c r="E37" s="23"/>
      <c r="F37" s="24"/>
      <c r="G37" s="22" t="s">
        <v>18</v>
      </c>
      <c r="H37" s="64"/>
    </row>
    <row r="38" spans="2:8" s="21" customFormat="1" ht="80.25" customHeight="1">
      <c r="B38" s="61"/>
      <c r="C38" s="20"/>
      <c r="D38" s="20"/>
      <c r="E38" s="49" t="s">
        <v>67</v>
      </c>
      <c r="F38" s="127" t="s">
        <v>73</v>
      </c>
      <c r="G38" s="128"/>
      <c r="H38" s="58">
        <f>H40+H49</f>
        <v>-1264256</v>
      </c>
    </row>
    <row r="39" spans="2:8" s="21" customFormat="1">
      <c r="B39" s="61"/>
      <c r="C39" s="20"/>
      <c r="D39" s="20"/>
      <c r="E39" s="23"/>
      <c r="F39" s="90"/>
      <c r="G39" s="19" t="s">
        <v>4</v>
      </c>
      <c r="H39" s="59"/>
    </row>
    <row r="40" spans="2:8" s="21" customFormat="1" ht="103.5">
      <c r="B40" s="61"/>
      <c r="C40" s="20"/>
      <c r="D40" s="20"/>
      <c r="E40" s="23"/>
      <c r="F40" s="49" t="s">
        <v>84</v>
      </c>
      <c r="G40" s="19" t="s">
        <v>85</v>
      </c>
      <c r="H40" s="59">
        <f>H42</f>
        <v>-448256</v>
      </c>
    </row>
    <row r="41" spans="2:8" s="21" customFormat="1">
      <c r="B41" s="61"/>
      <c r="C41" s="20"/>
      <c r="D41" s="20"/>
      <c r="E41" s="23"/>
      <c r="F41" s="24"/>
      <c r="G41" s="25" t="s">
        <v>23</v>
      </c>
      <c r="H41" s="59"/>
    </row>
    <row r="42" spans="2:8" s="30" customFormat="1" ht="51.75">
      <c r="B42" s="65"/>
      <c r="C42" s="26"/>
      <c r="D42" s="26"/>
      <c r="E42" s="27"/>
      <c r="F42" s="28"/>
      <c r="G42" s="29" t="s">
        <v>51</v>
      </c>
      <c r="H42" s="59">
        <f>+H44</f>
        <v>-448256</v>
      </c>
    </row>
    <row r="43" spans="2:8" s="21" customFormat="1" ht="34.5">
      <c r="B43" s="61"/>
      <c r="C43" s="20"/>
      <c r="D43" s="20"/>
      <c r="E43" s="23"/>
      <c r="F43" s="24"/>
      <c r="G43" s="31" t="s">
        <v>24</v>
      </c>
      <c r="H43" s="59"/>
    </row>
    <row r="44" spans="2:8" s="21" customFormat="1">
      <c r="B44" s="61"/>
      <c r="C44" s="20"/>
      <c r="D44" s="20"/>
      <c r="E44" s="23"/>
      <c r="F44" s="24"/>
      <c r="G44" s="31" t="s">
        <v>17</v>
      </c>
      <c r="H44" s="59">
        <f>+H45</f>
        <v>-448256</v>
      </c>
    </row>
    <row r="45" spans="2:8" s="21" customFormat="1">
      <c r="B45" s="61"/>
      <c r="C45" s="20"/>
      <c r="D45" s="20"/>
      <c r="E45" s="23"/>
      <c r="F45" s="24"/>
      <c r="G45" s="31" t="s">
        <v>25</v>
      </c>
      <c r="H45" s="59">
        <f>H47</f>
        <v>-448256</v>
      </c>
    </row>
    <row r="46" spans="2:8" s="21" customFormat="1">
      <c r="B46" s="61"/>
      <c r="C46" s="20"/>
      <c r="D46" s="20"/>
      <c r="E46" s="23"/>
      <c r="F46" s="24"/>
      <c r="G46" s="31" t="s">
        <v>26</v>
      </c>
      <c r="H46" s="59">
        <f>H47</f>
        <v>-448256</v>
      </c>
    </row>
    <row r="47" spans="2:8" s="21" customFormat="1" ht="34.5">
      <c r="B47" s="61"/>
      <c r="C47" s="20"/>
      <c r="D47" s="20"/>
      <c r="E47" s="23"/>
      <c r="F47" s="24"/>
      <c r="G47" s="19" t="s">
        <v>54</v>
      </c>
      <c r="H47" s="59">
        <f t="shared" ref="H47" si="2">H48</f>
        <v>-448256</v>
      </c>
    </row>
    <row r="48" spans="2:8" s="21" customFormat="1" ht="18" thickBot="1">
      <c r="B48" s="66"/>
      <c r="C48" s="67"/>
      <c r="D48" s="67"/>
      <c r="E48" s="68"/>
      <c r="F48" s="69"/>
      <c r="G48" s="70" t="s">
        <v>55</v>
      </c>
      <c r="H48" s="126">
        <v>-448256</v>
      </c>
    </row>
    <row r="49" spans="2:8" s="21" customFormat="1" ht="103.5">
      <c r="B49" s="61"/>
      <c r="C49" s="20"/>
      <c r="D49" s="20"/>
      <c r="E49" s="23"/>
      <c r="F49" s="49" t="s">
        <v>86</v>
      </c>
      <c r="G49" s="19" t="s">
        <v>87</v>
      </c>
      <c r="H49" s="59">
        <f>H51</f>
        <v>-816000</v>
      </c>
    </row>
    <row r="50" spans="2:8" s="21" customFormat="1">
      <c r="B50" s="61"/>
      <c r="C50" s="20"/>
      <c r="D50" s="20"/>
      <c r="E50" s="23"/>
      <c r="F50" s="24"/>
      <c r="G50" s="25" t="s">
        <v>23</v>
      </c>
      <c r="H50" s="59"/>
    </row>
    <row r="51" spans="2:8" s="30" customFormat="1" ht="51.75">
      <c r="B51" s="65"/>
      <c r="C51" s="26"/>
      <c r="D51" s="26"/>
      <c r="E51" s="27"/>
      <c r="F51" s="28"/>
      <c r="G51" s="29" t="s">
        <v>51</v>
      </c>
      <c r="H51" s="59">
        <f>+H53</f>
        <v>-816000</v>
      </c>
    </row>
    <row r="52" spans="2:8" s="21" customFormat="1" ht="34.5">
      <c r="B52" s="61"/>
      <c r="C52" s="20"/>
      <c r="D52" s="20"/>
      <c r="E52" s="23"/>
      <c r="F52" s="24"/>
      <c r="G52" s="31" t="s">
        <v>24</v>
      </c>
      <c r="H52" s="59"/>
    </row>
    <row r="53" spans="2:8" s="21" customFormat="1">
      <c r="B53" s="61"/>
      <c r="C53" s="20"/>
      <c r="D53" s="20"/>
      <c r="E53" s="23"/>
      <c r="F53" s="24"/>
      <c r="G53" s="31" t="s">
        <v>17</v>
      </c>
      <c r="H53" s="59">
        <f>+H54</f>
        <v>-816000</v>
      </c>
    </row>
    <row r="54" spans="2:8" s="21" customFormat="1">
      <c r="B54" s="61"/>
      <c r="C54" s="20"/>
      <c r="D54" s="20"/>
      <c r="E54" s="23"/>
      <c r="F54" s="24"/>
      <c r="G54" s="31" t="s">
        <v>25</v>
      </c>
      <c r="H54" s="59">
        <f>H56</f>
        <v>-816000</v>
      </c>
    </row>
    <row r="55" spans="2:8" s="21" customFormat="1">
      <c r="B55" s="61"/>
      <c r="C55" s="20"/>
      <c r="D55" s="20"/>
      <c r="E55" s="23"/>
      <c r="F55" s="24"/>
      <c r="G55" s="31" t="s">
        <v>26</v>
      </c>
      <c r="H55" s="59">
        <f>H56</f>
        <v>-816000</v>
      </c>
    </row>
    <row r="56" spans="2:8" s="21" customFormat="1" ht="34.5">
      <c r="B56" s="61"/>
      <c r="C56" s="20"/>
      <c r="D56" s="20"/>
      <c r="E56" s="23"/>
      <c r="F56" s="24"/>
      <c r="G56" s="19" t="s">
        <v>54</v>
      </c>
      <c r="H56" s="59">
        <f t="shared" ref="H56" si="3">H57</f>
        <v>-816000</v>
      </c>
    </row>
    <row r="57" spans="2:8" s="21" customFormat="1" ht="18" thickBot="1">
      <c r="B57" s="66"/>
      <c r="C57" s="67"/>
      <c r="D57" s="67"/>
      <c r="E57" s="68"/>
      <c r="F57" s="69"/>
      <c r="G57" s="70" t="s">
        <v>55</v>
      </c>
      <c r="H57" s="126">
        <v>-816000</v>
      </c>
    </row>
  </sheetData>
  <mergeCells count="9">
    <mergeCell ref="F38:G38"/>
    <mergeCell ref="B9:D9"/>
    <mergeCell ref="E9:F9"/>
    <mergeCell ref="G9:G10"/>
    <mergeCell ref="B1:H1"/>
    <mergeCell ref="B2:H2"/>
    <mergeCell ref="B3:H3"/>
    <mergeCell ref="B6:H6"/>
    <mergeCell ref="F21:G21"/>
  </mergeCells>
  <pageMargins left="0.35433070866141736" right="0.15748031496062992" top="0.15748031496062992" bottom="0.15748031496062992" header="0.15748031496062992" footer="0.15748031496062992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9"/>
  <sheetViews>
    <sheetView workbookViewId="0">
      <selection activeCell="B20" sqref="B20"/>
    </sheetView>
  </sheetViews>
  <sheetFormatPr defaultRowHeight="17.25"/>
  <cols>
    <col min="1" max="1" width="4.28515625" style="36" customWidth="1"/>
    <col min="2" max="2" width="41.85546875" style="36" customWidth="1"/>
    <col min="3" max="3" width="67.7109375" style="36" customWidth="1"/>
    <col min="4" max="4" width="32.85546875" style="46" customWidth="1"/>
    <col min="5" max="5" width="12.42578125" style="36" bestFit="1" customWidth="1"/>
    <col min="6" max="16384" width="9.140625" style="36"/>
  </cols>
  <sheetData>
    <row r="1" spans="2:33">
      <c r="B1" s="149" t="s">
        <v>27</v>
      </c>
      <c r="C1" s="149"/>
      <c r="D1" s="149"/>
    </row>
    <row r="2" spans="2:33" s="37" customFormat="1">
      <c r="B2" s="150" t="s">
        <v>6</v>
      </c>
      <c r="C2" s="150"/>
      <c r="D2" s="150"/>
    </row>
    <row r="3" spans="2:33" s="38" customFormat="1">
      <c r="B3" s="150" t="s">
        <v>7</v>
      </c>
      <c r="C3" s="150"/>
      <c r="D3" s="150"/>
    </row>
    <row r="5" spans="2:33" s="39" customFormat="1">
      <c r="B5" s="36"/>
    </row>
    <row r="6" spans="2:33" s="39" customFormat="1" ht="49.5" customHeight="1">
      <c r="B6" s="134" t="s">
        <v>93</v>
      </c>
      <c r="C6" s="134"/>
      <c r="D6" s="134"/>
    </row>
    <row r="7" spans="2:33" s="39" customFormat="1" ht="9.75" customHeight="1">
      <c r="B7" s="48"/>
      <c r="C7" s="48"/>
      <c r="D7" s="48"/>
    </row>
    <row r="8" spans="2:33" s="40" customFormat="1">
      <c r="B8" s="151" t="s">
        <v>30</v>
      </c>
      <c r="C8" s="151"/>
      <c r="D8" s="151"/>
    </row>
    <row r="9" spans="2:33" s="40" customFormat="1" ht="11.25" customHeight="1">
      <c r="B9" s="36"/>
      <c r="D9" s="45"/>
    </row>
    <row r="10" spans="2:33">
      <c r="B10" s="41" t="s">
        <v>39</v>
      </c>
    </row>
    <row r="11" spans="2:33" ht="12.75" customHeight="1" thickBot="1">
      <c r="B11" s="41"/>
    </row>
    <row r="12" spans="2:33" ht="23.25" customHeight="1">
      <c r="B12" s="85" t="s">
        <v>40</v>
      </c>
      <c r="C12" s="152" t="s">
        <v>41</v>
      </c>
      <c r="D12" s="153"/>
    </row>
    <row r="13" spans="2:33" s="35" customFormat="1">
      <c r="B13" s="86" t="s">
        <v>52</v>
      </c>
      <c r="C13" s="154" t="s">
        <v>77</v>
      </c>
      <c r="D13" s="1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2:33" s="94" customFormat="1">
      <c r="B14" s="109"/>
      <c r="C14" s="112"/>
      <c r="D14" s="113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2:33" ht="18" thickBot="1">
      <c r="B15" s="142" t="s">
        <v>78</v>
      </c>
      <c r="C15" s="143"/>
      <c r="D15" s="123"/>
    </row>
    <row r="16" spans="2:33" ht="18" thickBot="1">
      <c r="B16" s="107"/>
      <c r="C16" s="108"/>
      <c r="D16" s="125"/>
    </row>
    <row r="17" spans="1:33" ht="69" customHeight="1">
      <c r="B17" s="100" t="s">
        <v>79</v>
      </c>
      <c r="C17" s="102" t="s">
        <v>52</v>
      </c>
      <c r="D17" s="98" t="s">
        <v>2</v>
      </c>
    </row>
    <row r="18" spans="1:33">
      <c r="B18" s="101" t="s">
        <v>43</v>
      </c>
      <c r="C18" s="99">
        <v>12005</v>
      </c>
      <c r="D18" s="95" t="s">
        <v>44</v>
      </c>
    </row>
    <row r="19" spans="1:33" s="44" customFormat="1" ht="27" customHeight="1">
      <c r="A19" s="97"/>
      <c r="B19" s="101" t="s">
        <v>42</v>
      </c>
      <c r="C19" s="52" t="s">
        <v>62</v>
      </c>
      <c r="D19" s="14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ht="108.75" customHeight="1">
      <c r="B20" s="101" t="s">
        <v>45</v>
      </c>
      <c r="C20" s="53" t="s">
        <v>74</v>
      </c>
      <c r="D20" s="144"/>
    </row>
    <row r="21" spans="1:33">
      <c r="B21" s="101" t="s">
        <v>46</v>
      </c>
      <c r="C21" s="54" t="s">
        <v>38</v>
      </c>
      <c r="D21" s="144"/>
    </row>
    <row r="22" spans="1:33" ht="41.25" customHeight="1">
      <c r="B22" s="101" t="s">
        <v>80</v>
      </c>
      <c r="C22" s="52" t="s">
        <v>64</v>
      </c>
      <c r="D22" s="144"/>
    </row>
    <row r="23" spans="1:33">
      <c r="B23" s="145" t="s">
        <v>47</v>
      </c>
      <c r="C23" s="146"/>
      <c r="D23" s="144"/>
    </row>
    <row r="24" spans="1:33" ht="18" thickBot="1">
      <c r="B24" s="147" t="s">
        <v>48</v>
      </c>
      <c r="C24" s="148"/>
      <c r="D24" s="117">
        <f>'havelvac-2'!H27</f>
        <v>1264256</v>
      </c>
    </row>
    <row r="25" spans="1:33" ht="18" thickBot="1">
      <c r="B25" s="87"/>
      <c r="C25" s="88"/>
      <c r="D25" s="89"/>
    </row>
    <row r="26" spans="1:33" ht="23.25" customHeight="1">
      <c r="B26" s="85" t="s">
        <v>40</v>
      </c>
      <c r="C26" s="152" t="s">
        <v>41</v>
      </c>
      <c r="D26" s="153"/>
    </row>
    <row r="27" spans="1:33" s="35" customFormat="1" ht="72" customHeight="1">
      <c r="B27" s="86" t="s">
        <v>67</v>
      </c>
      <c r="C27" s="105" t="s">
        <v>81</v>
      </c>
      <c r="D27" s="10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s="94" customFormat="1">
      <c r="B28" s="109"/>
      <c r="C28" s="110"/>
      <c r="D28" s="11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ht="18" thickBot="1">
      <c r="B29" s="142" t="s">
        <v>78</v>
      </c>
      <c r="C29" s="143"/>
      <c r="D29" s="123"/>
    </row>
    <row r="30" spans="1:33" s="94" customFormat="1" ht="18" thickBot="1">
      <c r="B30" s="142"/>
      <c r="C30" s="143"/>
      <c r="D30" s="125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ht="68.25" customHeight="1">
      <c r="B31" s="100" t="s">
        <v>79</v>
      </c>
      <c r="C31" s="103" t="s">
        <v>67</v>
      </c>
      <c r="D31" s="124" t="s">
        <v>65</v>
      </c>
    </row>
    <row r="32" spans="1:33">
      <c r="B32" s="101" t="s">
        <v>43</v>
      </c>
      <c r="C32" s="104" t="str">
        <f>'havelvac-1'!C34</f>
        <v>12013</v>
      </c>
      <c r="D32" s="95" t="s">
        <v>44</v>
      </c>
    </row>
    <row r="33" spans="1:33" s="44" customFormat="1" ht="109.5" customHeight="1">
      <c r="A33" s="97"/>
      <c r="B33" s="101" t="s">
        <v>42</v>
      </c>
      <c r="C33" s="52" t="s">
        <v>85</v>
      </c>
      <c r="D33" s="14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ht="99.75" customHeight="1">
      <c r="B34" s="101" t="s">
        <v>45</v>
      </c>
      <c r="C34" s="53" t="s">
        <v>88</v>
      </c>
      <c r="D34" s="144"/>
    </row>
    <row r="35" spans="1:33" ht="21.75" customHeight="1">
      <c r="B35" s="101" t="s">
        <v>46</v>
      </c>
      <c r="C35" s="54" t="str">
        <f>'havelvac-1'!D39</f>
        <v xml:space="preserve"> Տրանսֆերտների տրամադրում</v>
      </c>
      <c r="D35" s="144"/>
    </row>
    <row r="36" spans="1:33" ht="51" customHeight="1">
      <c r="B36" s="101" t="s">
        <v>80</v>
      </c>
      <c r="C36" s="52" t="s">
        <v>90</v>
      </c>
      <c r="D36" s="144"/>
    </row>
    <row r="37" spans="1:33">
      <c r="B37" s="145" t="s">
        <v>47</v>
      </c>
      <c r="C37" s="146"/>
      <c r="D37" s="144"/>
    </row>
    <row r="38" spans="1:33">
      <c r="B38" s="120" t="s">
        <v>91</v>
      </c>
      <c r="C38" s="121"/>
      <c r="D38" s="122">
        <f>+D39/68</f>
        <v>-6592</v>
      </c>
    </row>
    <row r="39" spans="1:33" ht="27" customHeight="1" thickBot="1">
      <c r="B39" s="147" t="s">
        <v>48</v>
      </c>
      <c r="C39" s="148"/>
      <c r="D39" s="117">
        <f>'havelvac-1'!E39</f>
        <v>-448256</v>
      </c>
    </row>
    <row r="40" spans="1:33" s="94" customFormat="1" ht="18" thickBot="1">
      <c r="B40" s="142"/>
      <c r="C40" s="143"/>
      <c r="D40" s="125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1:33" ht="68.25" customHeight="1">
      <c r="B41" s="100" t="s">
        <v>79</v>
      </c>
      <c r="C41" s="103" t="s">
        <v>67</v>
      </c>
      <c r="D41" s="124" t="s">
        <v>65</v>
      </c>
    </row>
    <row r="42" spans="1:33">
      <c r="B42" s="101" t="s">
        <v>43</v>
      </c>
      <c r="C42" s="104" t="str">
        <f>+'havelvac-1'!C41</f>
        <v>12014</v>
      </c>
      <c r="D42" s="118" t="s">
        <v>44</v>
      </c>
    </row>
    <row r="43" spans="1:33" s="44" customFormat="1" ht="109.5" customHeight="1">
      <c r="A43" s="97"/>
      <c r="B43" s="101" t="s">
        <v>42</v>
      </c>
      <c r="C43" s="52" t="str">
        <f>+'havelvac-1'!D42</f>
        <v>Աջակցություն կորոնավիրուսի (COVID-19) տարածման հետևանքով աշխատանքի շուկայում գոյացած դժվարությունների արդյունքում սոցիալական խնդիրների առջև կանգնած ՀՀ քաղաքացիներին (Կորոնավիրուսի տնտեսական հետևանքների չեզոքացման քսաներկուերորդ միջոցառում)</v>
      </c>
      <c r="D43" s="144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3" ht="99.75" customHeight="1">
      <c r="B44" s="101" t="s">
        <v>45</v>
      </c>
      <c r="C44" s="53" t="str">
        <f>+'havelvac-1'!D44</f>
        <v>Կորոնավիրուսի տարածման հետևանքով աշխատանքի շուկայում գոյացած դժվարությունների արդյունքում սոցիալական խնդիրների առջև կանգնած ՀՀ քաղաքացիներին միանվագ դրամական օժանդակության տրամադրում</v>
      </c>
      <c r="D44" s="144"/>
    </row>
    <row r="45" spans="1:33" ht="21.75" customHeight="1">
      <c r="B45" s="101" t="s">
        <v>46</v>
      </c>
      <c r="C45" s="54" t="str">
        <f>+'havelvac-1'!D46</f>
        <v xml:space="preserve"> Տրանսֆերտների տրամադրում</v>
      </c>
      <c r="D45" s="144"/>
    </row>
    <row r="46" spans="1:33" ht="48" customHeight="1">
      <c r="B46" s="101" t="s">
        <v>80</v>
      </c>
      <c r="C46" s="52" t="s">
        <v>92</v>
      </c>
      <c r="D46" s="144"/>
    </row>
    <row r="47" spans="1:33">
      <c r="B47" s="145" t="s">
        <v>47</v>
      </c>
      <c r="C47" s="146"/>
      <c r="D47" s="144"/>
    </row>
    <row r="48" spans="1:33">
      <c r="B48" s="120" t="s">
        <v>91</v>
      </c>
      <c r="C48" s="121"/>
      <c r="D48" s="122">
        <f>+D49/68</f>
        <v>-12000</v>
      </c>
    </row>
    <row r="49" spans="2:4" ht="27" customHeight="1" thickBot="1">
      <c r="B49" s="147" t="s">
        <v>48</v>
      </c>
      <c r="C49" s="148"/>
      <c r="D49" s="117">
        <f>+'havelvac-1'!E46</f>
        <v>-816000</v>
      </c>
    </row>
  </sheetData>
  <mergeCells count="21">
    <mergeCell ref="C12:D12"/>
    <mergeCell ref="C13:D13"/>
    <mergeCell ref="B39:C39"/>
    <mergeCell ref="D33:D37"/>
    <mergeCell ref="B24:C24"/>
    <mergeCell ref="B30:C30"/>
    <mergeCell ref="D19:D23"/>
    <mergeCell ref="B23:C23"/>
    <mergeCell ref="C26:D26"/>
    <mergeCell ref="B29:C29"/>
    <mergeCell ref="B37:C37"/>
    <mergeCell ref="B1:D1"/>
    <mergeCell ref="B2:D2"/>
    <mergeCell ref="B3:D3"/>
    <mergeCell ref="B6:D6"/>
    <mergeCell ref="B8:D8"/>
    <mergeCell ref="B40:C40"/>
    <mergeCell ref="D43:D47"/>
    <mergeCell ref="B47:C47"/>
    <mergeCell ref="B49:C49"/>
    <mergeCell ref="B15:C15"/>
  </mergeCells>
  <pageMargins left="0.15" right="0" top="0" bottom="0" header="0.31496062992126" footer="0.31496062992126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48"/>
  <sheetViews>
    <sheetView tabSelected="1" workbookViewId="0">
      <selection activeCell="D19" sqref="D19:D23"/>
    </sheetView>
  </sheetViews>
  <sheetFormatPr defaultRowHeight="17.25"/>
  <cols>
    <col min="1" max="1" width="4.28515625" style="36" customWidth="1"/>
    <col min="2" max="2" width="41.85546875" style="36" customWidth="1"/>
    <col min="3" max="3" width="67.7109375" style="36" customWidth="1"/>
    <col min="4" max="4" width="32.85546875" style="46" customWidth="1"/>
    <col min="5" max="5" width="12.42578125" style="36" bestFit="1" customWidth="1"/>
    <col min="6" max="16384" width="9.140625" style="36"/>
  </cols>
  <sheetData>
    <row r="1" spans="1:33">
      <c r="B1" s="156" t="s">
        <v>83</v>
      </c>
      <c r="C1" s="156"/>
      <c r="D1" s="156"/>
    </row>
    <row r="2" spans="1:33" s="37" customFormat="1">
      <c r="B2" s="150" t="s">
        <v>6</v>
      </c>
      <c r="C2" s="150"/>
      <c r="D2" s="150"/>
    </row>
    <row r="3" spans="1:33" s="38" customFormat="1">
      <c r="B3" s="150" t="s">
        <v>7</v>
      </c>
      <c r="C3" s="150"/>
      <c r="D3" s="150"/>
    </row>
    <row r="5" spans="1:33" s="39" customFormat="1">
      <c r="B5" s="36"/>
    </row>
    <row r="6" spans="1:33" s="39" customFormat="1" ht="49.5" customHeight="1">
      <c r="A6" s="134" t="s">
        <v>94</v>
      </c>
      <c r="B6" s="134"/>
      <c r="C6" s="134"/>
      <c r="D6" s="134"/>
    </row>
    <row r="7" spans="1:33" s="39" customFormat="1" ht="4.5" customHeight="1">
      <c r="A7" s="92"/>
      <c r="B7" s="92"/>
      <c r="C7" s="92"/>
      <c r="D7" s="92"/>
    </row>
    <row r="8" spans="1:33" s="40" customFormat="1">
      <c r="A8" s="151" t="s">
        <v>66</v>
      </c>
      <c r="B8" s="151"/>
      <c r="C8" s="151"/>
      <c r="D8" s="151"/>
    </row>
    <row r="9" spans="1:33" s="40" customFormat="1" ht="19.5" customHeight="1">
      <c r="B9" s="36"/>
      <c r="D9" s="45"/>
    </row>
    <row r="10" spans="1:33">
      <c r="B10" s="41" t="s">
        <v>39</v>
      </c>
    </row>
    <row r="11" spans="1:33" ht="6" customHeight="1" thickBot="1">
      <c r="B11" s="41"/>
    </row>
    <row r="12" spans="1:33" ht="23.25" customHeight="1">
      <c r="B12" s="85" t="s">
        <v>40</v>
      </c>
      <c r="C12" s="152" t="s">
        <v>41</v>
      </c>
      <c r="D12" s="153"/>
    </row>
    <row r="13" spans="1:33" s="35" customFormat="1">
      <c r="B13" s="86" t="s">
        <v>52</v>
      </c>
      <c r="C13" s="154" t="s">
        <v>77</v>
      </c>
      <c r="D13" s="1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3" s="94" customFormat="1" ht="11.25" customHeight="1">
      <c r="B14" s="109"/>
      <c r="C14" s="112"/>
      <c r="D14" s="113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18" thickBot="1">
      <c r="B15" s="142" t="s">
        <v>78</v>
      </c>
      <c r="C15" s="143"/>
      <c r="D15" s="123"/>
    </row>
    <row r="16" spans="1:33" ht="16.5" customHeight="1" thickBot="1">
      <c r="B16" s="107"/>
      <c r="C16" s="108"/>
      <c r="D16" s="125"/>
    </row>
    <row r="17" spans="1:33" ht="71.25" customHeight="1">
      <c r="B17" s="100" t="s">
        <v>79</v>
      </c>
      <c r="C17" s="102" t="s">
        <v>52</v>
      </c>
      <c r="D17" s="98" t="s">
        <v>2</v>
      </c>
    </row>
    <row r="18" spans="1:33" ht="24" customHeight="1">
      <c r="B18" s="101" t="s">
        <v>43</v>
      </c>
      <c r="C18" s="99">
        <v>12005</v>
      </c>
      <c r="D18" s="95" t="s">
        <v>44</v>
      </c>
    </row>
    <row r="19" spans="1:33" s="44" customFormat="1">
      <c r="A19" s="97"/>
      <c r="B19" s="101" t="s">
        <v>42</v>
      </c>
      <c r="C19" s="52" t="s">
        <v>62</v>
      </c>
      <c r="D19" s="14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ht="118.5" customHeight="1">
      <c r="B20" s="101" t="s">
        <v>45</v>
      </c>
      <c r="C20" s="53" t="s">
        <v>74</v>
      </c>
      <c r="D20" s="144"/>
    </row>
    <row r="21" spans="1:33">
      <c r="B21" s="101" t="s">
        <v>46</v>
      </c>
      <c r="C21" s="54" t="s">
        <v>38</v>
      </c>
      <c r="D21" s="144"/>
    </row>
    <row r="22" spans="1:33" ht="34.5">
      <c r="B22" s="101" t="s">
        <v>80</v>
      </c>
      <c r="C22" s="52" t="s">
        <v>64</v>
      </c>
      <c r="D22" s="144"/>
    </row>
    <row r="23" spans="1:33">
      <c r="B23" s="145" t="s">
        <v>47</v>
      </c>
      <c r="C23" s="146"/>
      <c r="D23" s="144"/>
    </row>
    <row r="24" spans="1:33" ht="18" thickBot="1">
      <c r="B24" s="147" t="s">
        <v>48</v>
      </c>
      <c r="C24" s="148"/>
      <c r="D24" s="117">
        <f>'havelvac-2'!H27</f>
        <v>1264256</v>
      </c>
    </row>
    <row r="25" spans="1:33" ht="16.5" customHeight="1" thickBot="1">
      <c r="B25" s="87"/>
      <c r="C25" s="88"/>
      <c r="D25" s="89"/>
    </row>
    <row r="26" spans="1:33" ht="23.25" customHeight="1">
      <c r="B26" s="85" t="s">
        <v>40</v>
      </c>
      <c r="C26" s="152" t="s">
        <v>41</v>
      </c>
      <c r="D26" s="153"/>
    </row>
    <row r="27" spans="1:33" s="35" customFormat="1" ht="72" customHeight="1">
      <c r="B27" s="86" t="s">
        <v>67</v>
      </c>
      <c r="C27" s="105" t="s">
        <v>81</v>
      </c>
      <c r="D27" s="10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ht="18" thickBot="1">
      <c r="B28" s="142" t="s">
        <v>78</v>
      </c>
      <c r="C28" s="143"/>
      <c r="D28" s="123"/>
    </row>
    <row r="29" spans="1:33" s="94" customFormat="1" ht="18" thickBot="1">
      <c r="B29" s="142"/>
      <c r="C29" s="143"/>
      <c r="D29" s="125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ht="68.25" customHeight="1">
      <c r="B30" s="100" t="s">
        <v>79</v>
      </c>
      <c r="C30" s="103" t="s">
        <v>67</v>
      </c>
      <c r="D30" s="124" t="s">
        <v>65</v>
      </c>
    </row>
    <row r="31" spans="1:33">
      <c r="B31" s="101" t="s">
        <v>43</v>
      </c>
      <c r="C31" s="104" t="str">
        <f>'havelvac-1'!C34</f>
        <v>12013</v>
      </c>
      <c r="D31" s="118" t="s">
        <v>44</v>
      </c>
    </row>
    <row r="32" spans="1:33" s="44" customFormat="1" ht="109.5" customHeight="1">
      <c r="A32" s="97"/>
      <c r="B32" s="101" t="s">
        <v>42</v>
      </c>
      <c r="C32" s="52" t="s">
        <v>85</v>
      </c>
      <c r="D32" s="144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ht="99.75" customHeight="1">
      <c r="B33" s="101" t="s">
        <v>45</v>
      </c>
      <c r="C33" s="53" t="s">
        <v>88</v>
      </c>
      <c r="D33" s="144"/>
    </row>
    <row r="34" spans="1:33" ht="21.75" customHeight="1">
      <c r="B34" s="101" t="s">
        <v>46</v>
      </c>
      <c r="C34" s="54" t="str">
        <f>'havelvac-1'!D39</f>
        <v xml:space="preserve"> Տրանսֆերտների տրամադրում</v>
      </c>
      <c r="D34" s="144"/>
    </row>
    <row r="35" spans="1:33" ht="51" customHeight="1">
      <c r="B35" s="101" t="s">
        <v>80</v>
      </c>
      <c r="C35" s="52" t="s">
        <v>90</v>
      </c>
      <c r="D35" s="144"/>
    </row>
    <row r="36" spans="1:33">
      <c r="B36" s="145" t="s">
        <v>47</v>
      </c>
      <c r="C36" s="146"/>
      <c r="D36" s="144"/>
    </row>
    <row r="37" spans="1:33">
      <c r="B37" s="120" t="s">
        <v>91</v>
      </c>
      <c r="C37" s="121"/>
      <c r="D37" s="122">
        <f>+'havelvac-3'!D38</f>
        <v>-6592</v>
      </c>
    </row>
    <row r="38" spans="1:33" ht="27" customHeight="1" thickBot="1">
      <c r="B38" s="147" t="s">
        <v>48</v>
      </c>
      <c r="C38" s="148"/>
      <c r="D38" s="117">
        <f>+'havelvac-3'!D39</f>
        <v>-448256</v>
      </c>
    </row>
    <row r="39" spans="1:33" s="94" customFormat="1" ht="18" thickBot="1">
      <c r="B39" s="142"/>
      <c r="C39" s="143"/>
      <c r="D39" s="125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1:33" ht="68.25" customHeight="1">
      <c r="B40" s="100" t="s">
        <v>79</v>
      </c>
      <c r="C40" s="103" t="s">
        <v>67</v>
      </c>
      <c r="D40" s="124" t="s">
        <v>65</v>
      </c>
    </row>
    <row r="41" spans="1:33">
      <c r="B41" s="101" t="s">
        <v>43</v>
      </c>
      <c r="C41" s="104" t="str">
        <f>+'havelvac-1'!C41</f>
        <v>12014</v>
      </c>
      <c r="D41" s="118" t="s">
        <v>44</v>
      </c>
    </row>
    <row r="42" spans="1:33" s="44" customFormat="1" ht="109.5" customHeight="1">
      <c r="A42" s="97"/>
      <c r="B42" s="101" t="s">
        <v>42</v>
      </c>
      <c r="C42" s="52" t="str">
        <f>+'havelvac-1'!D42</f>
        <v>Աջակցություն կորոնավիրուսի (COVID-19) տարածման հետևանքով աշխատանքի շուկայում գոյացած դժվարությունների արդյունքում սոցիալական խնդիրների առջև կանգնած ՀՀ քաղաքացիներին (Կորոնավիրուսի տնտեսական հետևանքների չեզոքացման քսաներկուերորդ միջոցառում)</v>
      </c>
      <c r="D42" s="144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1:33" ht="99.75" customHeight="1">
      <c r="B43" s="101" t="s">
        <v>45</v>
      </c>
      <c r="C43" s="53" t="str">
        <f>+'havelvac-1'!D44</f>
        <v>Կորոնավիրուսի տարածման հետևանքով աշխատանքի շուկայում գոյացած դժվարությունների արդյունքում սոցիալական խնդիրների առջև կանգնած ՀՀ քաղաքացիներին միանվագ դրամական օժանդակության տրամադրում</v>
      </c>
      <c r="D43" s="144"/>
    </row>
    <row r="44" spans="1:33" ht="21.75" customHeight="1">
      <c r="B44" s="101" t="s">
        <v>46</v>
      </c>
      <c r="C44" s="54" t="str">
        <f>+'havelvac-1'!D46</f>
        <v xml:space="preserve"> Տրանսֆերտների տրամադրում</v>
      </c>
      <c r="D44" s="144"/>
    </row>
    <row r="45" spans="1:33" ht="48" customHeight="1">
      <c r="B45" s="101" t="s">
        <v>80</v>
      </c>
      <c r="C45" s="52" t="s">
        <v>92</v>
      </c>
      <c r="D45" s="144"/>
    </row>
    <row r="46" spans="1:33">
      <c r="B46" s="145" t="s">
        <v>47</v>
      </c>
      <c r="C46" s="146"/>
      <c r="D46" s="144"/>
    </row>
    <row r="47" spans="1:33">
      <c r="B47" s="120" t="s">
        <v>91</v>
      </c>
      <c r="C47" s="121"/>
      <c r="D47" s="122">
        <f>+'havelvac-3'!D48</f>
        <v>-12000</v>
      </c>
    </row>
    <row r="48" spans="1:33" ht="27" customHeight="1" thickBot="1">
      <c r="B48" s="147" t="s">
        <v>48</v>
      </c>
      <c r="C48" s="148"/>
      <c r="D48" s="117">
        <f>+'havelvac-3'!D49</f>
        <v>-816000</v>
      </c>
    </row>
  </sheetData>
  <mergeCells count="21">
    <mergeCell ref="D32:D36"/>
    <mergeCell ref="B36:C36"/>
    <mergeCell ref="B29:C29"/>
    <mergeCell ref="B1:D1"/>
    <mergeCell ref="B2:D2"/>
    <mergeCell ref="B3:D3"/>
    <mergeCell ref="C13:D13"/>
    <mergeCell ref="A6:D6"/>
    <mergeCell ref="A8:D8"/>
    <mergeCell ref="C12:D12"/>
    <mergeCell ref="B24:C24"/>
    <mergeCell ref="C26:D26"/>
    <mergeCell ref="B28:C28"/>
    <mergeCell ref="B15:C15"/>
    <mergeCell ref="D19:D23"/>
    <mergeCell ref="B23:C23"/>
    <mergeCell ref="B38:C38"/>
    <mergeCell ref="B39:C39"/>
    <mergeCell ref="D42:D46"/>
    <mergeCell ref="B46:C46"/>
    <mergeCell ref="B48:C48"/>
  </mergeCells>
  <pageMargins left="0.21" right="0" top="0" bottom="0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6DB68D9CB34B8CCADBD43BDA74A4" ma:contentTypeVersion="2" ma:contentTypeDescription="Create a new document." ma:contentTypeScope="" ma:versionID="617a230b3197345759937d3df9d2f525">
  <xsd:schema xmlns:xsd="http://www.w3.org/2001/XMLSchema" xmlns:xs="http://www.w3.org/2001/XMLSchema" xmlns:p="http://schemas.microsoft.com/office/2006/metadata/properties" xmlns:ns2="c2bca379-09f6-41d4-987f-d252912ac904" targetNamespace="http://schemas.microsoft.com/office/2006/metadata/properties" ma:root="true" ma:fieldsID="42554f6a6b960a977e6ce095406d3390" ns2:_="">
    <xsd:import namespace="c2bca379-09f6-41d4-987f-d252912ac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ca379-09f6-41d4-987f-d252912a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5AB1-EBFE-4D9A-8AA5-81B825095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ca379-09f6-41d4-987f-d252912ac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3D1FE4-EBBC-4ED7-AC9A-6C4C892DA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7BFEF2-85B3-47DB-B2D1-226932CE793E}">
  <ds:schemaRefs>
    <ds:schemaRef ds:uri="c2bca379-09f6-41d4-987f-d252912ac904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havelvac-1</vt:lpstr>
      <vt:lpstr>havelvac-2</vt:lpstr>
      <vt:lpstr>havelvac-3</vt:lpstr>
      <vt:lpstr>havelvac-4</vt:lpstr>
      <vt:lpstr>'havelvac-3'!Область_печати</vt:lpstr>
      <vt:lpstr>'havelvac-4'!Область_печати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vahagn arshakyan</dc:creator>
  <cp:keywords>https://mul2.gov.am/tasks/361789/oneclick/Havelvacner.xlsx?token=8fff7bc9789d998716a17e654bb9c22e</cp:keywords>
  <cp:lastModifiedBy>User</cp:lastModifiedBy>
  <cp:revision/>
  <cp:lastPrinted>2020-11-09T08:32:05Z</cp:lastPrinted>
  <dcterms:created xsi:type="dcterms:W3CDTF">2020-04-07T09:23:19Z</dcterms:created>
  <dcterms:modified xsi:type="dcterms:W3CDTF">2020-12-02T13:46:20Z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0x010100307F6DB68D9CB34B8CCADBD43BDA74A4</vt:lpwstr>
  </property>
</Properties>
</file>