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hotpir\Desktop\ՊՆ - 4.6 մլրդ Վերաբաշխում - 14014\պ - 15054\"/>
    </mc:Choice>
  </mc:AlternateContent>
  <bookViews>
    <workbookView xWindow="0" yWindow="0" windowWidth="28800" windowHeight="11130"/>
  </bookViews>
  <sheets>
    <sheet name="1" sheetId="9" r:id="rId1"/>
    <sheet name="2" sheetId="8" r:id="rId2"/>
    <sheet name="3" sheetId="10" r:id="rId3"/>
    <sheet name="4" sheetId="7" r:id="rId4"/>
    <sheet name="Sheet1" sheetId="4" state="hidden" r:id="rId5"/>
  </sheets>
  <definedNames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_xlnm.Print_Area" localSheetId="2">'3'!$A$1:$K$22</definedName>
    <definedName name="_xlnm.Print_Titles" localSheetId="2">'3'!$7:$9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8" l="1"/>
  <c r="I54" i="8" l="1"/>
  <c r="H54" i="8"/>
  <c r="J54" i="8"/>
  <c r="J52" i="8"/>
  <c r="J51" i="8" s="1"/>
  <c r="I52" i="8"/>
  <c r="I51" i="8" s="1"/>
  <c r="H52" i="8"/>
  <c r="G54" i="8"/>
  <c r="G52" i="8"/>
  <c r="G51" i="8" s="1"/>
  <c r="J43" i="8"/>
  <c r="I43" i="8"/>
  <c r="H43" i="8"/>
  <c r="J39" i="8"/>
  <c r="J37" i="8"/>
  <c r="J35" i="8"/>
  <c r="J33" i="8"/>
  <c r="J30" i="8"/>
  <c r="I39" i="8"/>
  <c r="I37" i="8"/>
  <c r="I35" i="8"/>
  <c r="I33" i="8"/>
  <c r="I30" i="8"/>
  <c r="H39" i="8"/>
  <c r="H37" i="8"/>
  <c r="H35" i="8"/>
  <c r="H33" i="8"/>
  <c r="H30" i="8"/>
  <c r="G39" i="8"/>
  <c r="G37" i="8"/>
  <c r="G35" i="8"/>
  <c r="G33" i="8"/>
  <c r="G30" i="8"/>
  <c r="H51" i="8" l="1"/>
  <c r="H50" i="8" s="1"/>
  <c r="H49" i="8" s="1"/>
  <c r="H47" i="8" s="1"/>
  <c r="H45" i="8" s="1"/>
  <c r="H29" i="8"/>
  <c r="H28" i="8" s="1"/>
  <c r="J50" i="8"/>
  <c r="I50" i="8"/>
  <c r="I49" i="8" s="1"/>
  <c r="I47" i="8" s="1"/>
  <c r="I45" i="8" s="1"/>
  <c r="I29" i="8"/>
  <c r="I28" i="8" s="1"/>
  <c r="J29" i="8"/>
  <c r="J28" i="8" s="1"/>
  <c r="G50" i="8"/>
  <c r="G49" i="8" s="1"/>
  <c r="G47" i="8" s="1"/>
  <c r="G45" i="8" s="1"/>
  <c r="G29" i="8"/>
  <c r="G28" i="8" s="1"/>
  <c r="J49" i="8" l="1"/>
  <c r="J47" i="8" s="1"/>
  <c r="J45" i="8" s="1"/>
  <c r="G27" i="9"/>
  <c r="E16" i="10"/>
  <c r="E14" i="10" s="1"/>
  <c r="E12" i="10" s="1"/>
  <c r="E10" i="10" s="1"/>
  <c r="E27" i="9"/>
  <c r="D34" i="7"/>
  <c r="F27" i="9"/>
  <c r="E34" i="7"/>
  <c r="F16" i="10"/>
  <c r="F14" i="10" s="1"/>
  <c r="F12" i="10" s="1"/>
  <c r="F10" i="10" s="1"/>
  <c r="D16" i="10"/>
  <c r="D14" i="10" s="1"/>
  <c r="D12" i="10" s="1"/>
  <c r="D10" i="10" s="1"/>
  <c r="D27" i="9"/>
  <c r="C34" i="7"/>
  <c r="G21" i="9"/>
  <c r="G15" i="9" s="1"/>
  <c r="G27" i="8"/>
  <c r="G25" i="8" s="1"/>
  <c r="G23" i="8" s="1"/>
  <c r="H27" i="8"/>
  <c r="H25" i="8" s="1"/>
  <c r="H23" i="8" s="1"/>
  <c r="I27" i="8"/>
  <c r="I25" i="8" s="1"/>
  <c r="I23" i="8" s="1"/>
  <c r="G16" i="10" l="1"/>
  <c r="G14" i="10" s="1"/>
  <c r="G12" i="10" s="1"/>
  <c r="G10" i="10" s="1"/>
  <c r="F34" i="7"/>
  <c r="I22" i="8"/>
  <c r="I21" i="8" s="1"/>
  <c r="I19" i="8" s="1"/>
  <c r="I17" i="8" s="1"/>
  <c r="I15" i="8" s="1"/>
  <c r="I14" i="8" s="1"/>
  <c r="F21" i="9"/>
  <c r="F15" i="9" s="1"/>
  <c r="F13" i="9" s="1"/>
  <c r="F12" i="9" s="1"/>
  <c r="H22" i="8"/>
  <c r="H21" i="8" s="1"/>
  <c r="H19" i="8" s="1"/>
  <c r="H17" i="8" s="1"/>
  <c r="H15" i="8" s="1"/>
  <c r="H14" i="8" s="1"/>
  <c r="E21" i="9"/>
  <c r="E15" i="9" s="1"/>
  <c r="E13" i="9" s="1"/>
  <c r="E12" i="9" s="1"/>
  <c r="G22" i="8"/>
  <c r="G21" i="8" s="1"/>
  <c r="G19" i="8" s="1"/>
  <c r="G17" i="8" s="1"/>
  <c r="G15" i="8" s="1"/>
  <c r="G14" i="8" s="1"/>
  <c r="D21" i="9"/>
  <c r="D15" i="9" s="1"/>
  <c r="D13" i="9" s="1"/>
  <c r="D12" i="9" s="1"/>
  <c r="E22" i="7"/>
  <c r="D22" i="7"/>
  <c r="C22" i="7"/>
  <c r="J27" i="8" l="1"/>
  <c r="J25" i="8" s="1"/>
  <c r="J23" i="8" s="1"/>
  <c r="F22" i="7" l="1"/>
  <c r="J22" i="8"/>
  <c r="J21" i="8" s="1"/>
  <c r="J19" i="8" s="1"/>
  <c r="G13" i="9" l="1"/>
  <c r="G12" i="9" s="1"/>
  <c r="J17" i="8"/>
  <c r="J15" i="8" s="1"/>
  <c r="J14" i="8" s="1"/>
</calcChain>
</file>

<file path=xl/sharedStrings.xml><?xml version="1.0" encoding="utf-8"?>
<sst xmlns="http://schemas.openxmlformats.org/spreadsheetml/2006/main" count="174" uniqueCount="122">
  <si>
    <t>ՀՀ պաշտպանության նախարարություն</t>
  </si>
  <si>
    <t xml:space="preserve"> Ռազմական պաշտպանություն</t>
  </si>
  <si>
    <t xml:space="preserve"> Ռազմական կարիքների բավարարում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</si>
  <si>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</si>
  <si>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</si>
  <si>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</si>
  <si>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</si>
  <si>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</si>
  <si>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</si>
  <si>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</si>
  <si>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</si>
  <si>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</si>
  <si>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</si>
  <si>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</si>
  <si>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</si>
  <si>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</si>
  <si>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</si>
  <si>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</si>
  <si>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</si>
  <si>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Ընթացիկ գործունեության ապահովման գործողություններ </t>
  </si>
  <si>
    <t xml:space="preserve"> Ռազմական կարիքների բավարարում </t>
  </si>
  <si>
    <t xml:space="preserve"> 11001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</si>
  <si>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</si>
  <si>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</si>
  <si>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</si>
  <si>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</si>
  <si>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</si>
  <si>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</si>
  <si>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</si>
  <si>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</si>
  <si>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ԸՆԹԱՑԻԿ ԾԱԽՍԵՐ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</si>
  <si>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</si>
  <si>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</si>
  <si>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</si>
  <si>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</si>
  <si>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</si>
  <si>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</si>
  <si>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r>
      <t xml:space="preserve"> ԸՆԴԱՄԵՆԸ ԾԱԽՍԵՐ
</t>
    </r>
    <r>
      <rPr>
        <sz val="10"/>
        <rFont val="GHEA Grapalat"/>
        <family val="3"/>
      </rPr>
      <t>այդ թվում՝</t>
    </r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</si>
  <si>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</si>
  <si>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</si>
  <si>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</si>
  <si>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</si>
  <si>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</si>
  <si>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</si>
  <si>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</si>
  <si>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</si>
  <si>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</si>
  <si>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</si>
  <si>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Ծառայությունների մատուցում</t>
  </si>
  <si>
    <t xml:space="preserve"> Ընթացիկ գործունեության ապահովման գործողություններ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</si>
  <si>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</si>
  <si>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</si>
  <si>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</si>
  <si>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</si>
  <si>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</si>
  <si>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</si>
  <si>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</si>
  <si>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</si>
  <si>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</si>
  <si>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/Միջոցառում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</si>
  <si>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</si>
  <si>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</si>
  <si>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</si>
  <si>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ԱՅԼ  ԾԱԽՍԵՐ</t>
  </si>
  <si>
    <t xml:space="preserve"> - Այլ ծախսեր</t>
  </si>
  <si>
    <t xml:space="preserve"> Ծառայությունների մատուցում</t>
  </si>
  <si>
    <t>(հազ.դրամ)</t>
  </si>
  <si>
    <t>Հավելված  N 1</t>
  </si>
  <si>
    <t xml:space="preserve"> Առաջին եռամսյակ</t>
  </si>
  <si>
    <t xml:space="preserve"> Առաջին կիսամյակ</t>
  </si>
  <si>
    <t xml:space="preserve"> Ինն ամիս</t>
  </si>
  <si>
    <t xml:space="preserve">ՀՀ կառավարության 2021 թվականի </t>
  </si>
  <si>
    <t>ՀԱՅԱՍՏԱՆԻ ՀԱՆՐԱՊԵՏՈՒԹՅԱՆ ԿԱՌԱՎԱՐՈՒԹՅԱՆ 2020 ԹՎԱԿԱՆԻ ԴԵԿՏԵՄԲԵՐԻ 30-Ի N 2215-Ն ՈՐՈՇՄԱՆ N 3 և 4 ՀԱՎԵԼՎԱԾՆԵՐՈՒՄ  ԿԱՏԱՐՎՈՂ ՓՈՓՈԽՈՒԹՅՈՒՆՆԵՐԸ</t>
  </si>
  <si>
    <t>Հավելված  N 2</t>
  </si>
  <si>
    <t>Հավելված N 3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</si>
  <si>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</si>
  <si>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9 ՀԱՎԵԼՎԱԾԻ N 9.15 ԵՎ N 9.1 ՀԱՎԵԼՎԱԾԻ N 9.1.15 ԱՂՅՈՒՍԱԿՆԵՐՈՒՄ ԿԱՏԱՐՎՈՂ ՓՈՓՈԽՈՒԹՅՈՒՆՆԵՐ </t>
  </si>
  <si>
    <t>Ինն ամիս</t>
  </si>
  <si>
    <t xml:space="preserve"> ԾԱՌԱՅՈՒԹՅՈՒՆՆԵՐԻ ԵՎ ԱՊՐԱՆՔՆԵՐԻ ՁԵՌՔ ԲԵՐՈՒՄ</t>
  </si>
  <si>
    <t>Շարունակական ծախսեր</t>
  </si>
  <si>
    <t xml:space="preserve"> - Էներգետիկ ծառայություններ</t>
  </si>
  <si>
    <t xml:space="preserve"> - Կոմունալ ծառայություններ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</si>
  <si>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</si>
  <si>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</si>
  <si>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</si>
  <si>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</si>
  <si>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</si>
  <si>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</si>
  <si>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</si>
  <si>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</si>
  <si>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</si>
  <si>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- Հատուկ նպատակային այլ նյութեր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</si>
  <si>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</si>
  <si>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</si>
  <si>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</si>
  <si>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</si>
  <si>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</si>
  <si>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 xml:space="preserve"> ՄԵՔԵՆԱՆԵՐ  ԵՎ  ՍԱՐՔԱՎՈՐՈՒՄՆԵՐ</t>
  </si>
  <si>
    <t xml:space="preserve"> - Տրանսպորտային սարքավորումներ</t>
  </si>
  <si>
    <t xml:space="preserve"> - Վարչական սարքավորումներ</t>
  </si>
  <si>
    <t xml:space="preserve"> - Այլ մեքենաներ և սարքավորումներ</t>
  </si>
  <si>
    <t>Պաշտպանության կարիքների համար բնակելի, գրասենյակային և այլ նշանակության շենքերի և շինությունների կառուցում</t>
  </si>
  <si>
    <t xml:space="preserve"> Պետական մարմինների կողմից օգտագործվող ոչ ֆինանսական ակտիվների հետ գործառնություններ</t>
  </si>
  <si>
    <t>ՀՀ պաշտպանության նախարարության շենքային պայմանների բարելավում</t>
  </si>
  <si>
    <t xml:space="preserve"> 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</si>
  <si>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</si>
  <si>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Հավելված N 4</t>
  </si>
  <si>
    <t>Ծրագրային դասիչ</t>
  </si>
  <si>
    <t xml:space="preserve">ԸՆԴԱՄԵՆԸ </t>
  </si>
  <si>
    <t xml:space="preserve">այդ թվում՝ </t>
  </si>
  <si>
    <t>ՀՀ ՊԱՇՏՊԱՆՈՒԹՅԱՆ ՆԱԽԱՐԱՐՈՒԹՅՈՒՆ</t>
  </si>
  <si>
    <t>այդ թվում`</t>
  </si>
  <si>
    <t>ՀՀ պաշտպանության նախարարության շենքային պայմաններ բարելավում</t>
  </si>
  <si>
    <t>այդ թվում` ըստ կատարողների</t>
  </si>
  <si>
    <t>ՀՀ  պաշտպանության  նախարարություն</t>
  </si>
  <si>
    <t>Հայաստանի Հանրապետության կառավարության 2020 թվականի դեկտեմբերի 30-ի N 2215-Ն որոշման N 5 հավելվածի N 2 աղյուսակում կատարվող փոփոխությունները</t>
  </si>
  <si>
    <t>Բյուջետային գլխավոր կարգադրիչների, ծրագրերի, միջոցառումների և ուղղությունների անվանումները</t>
  </si>
  <si>
    <t>«ՀԱՅԱՍՏԱՆԻ  ՀԱՆՐԱՊԵՏՈՒԹՅԱՆ  2021 ԹՎԱԿԱՆԻ 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2020 ԹՎԱԿԱՆԻ ԴԵԿՏԵՄԲԵՐԻ 30-Ի  N 2215-Ն ՈՐՈՇՄԱՆ N 5 ՀԱՎԵԼՎԱԾԻ N 1 ԱՂՅՈՒՍԱԿՈՒՄ ԿԱՏԱՐՎՈՂ  ՓՈՓՈԽՈՒԹՅՈՒՆՆԵՐԸ</t>
  </si>
  <si>
    <t>Ցուցանիշների փոփոխությունը
(ավելացումները նշված են դրական նշանով)</t>
  </si>
  <si>
    <t xml:space="preserve"> Ցուցանիշների փոփոխությունը (ավելացումները նշված են դրական նշանով, իսկ նվազեցումները` փակագծերում)</t>
  </si>
  <si>
    <t xml:space="preserve"> Ցուցանիշների փոփոխությունը (ավելավումները նշված են դրական նշանով)</t>
  </si>
  <si>
    <t xml:space="preserve"> 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</si>
</sst>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##,##0.0;\(##,##0.0\);\-"/>
  </numFmts>
  <fonts count="34" x14ac:knownFonts="1">
    <font>
      <sz val="11"/>
      <color theme="1"/>
      <name val="Calibri"/>
      <family val="2"/>
      <scheme val="minor"/>
    </font>
    <font>
      <sz val="12"/>
      <name val="Times LatArm"/>
    </font>
    <font>
      <sz val="12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i/>
      <sz val="10"/>
      <color theme="1"/>
      <name val="GHEA Grapalat"/>
      <family val="3"/>
    </font>
    <font>
      <sz val="9"/>
      <color theme="1"/>
      <name val="GHEA Grapalat"/>
      <family val="3"/>
    </font>
    <font>
      <i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GHEA Grapalat"/>
      <family val="2"/>
    </font>
    <font>
      <sz val="9"/>
      <name val="GHEA Grapalat"/>
      <family val="3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name val="Arial"/>
      <charset val="204"/>
    </font>
    <font>
      <b/>
      <sz val="12"/>
      <color indexed="8"/>
      <name val="GHEA Grapalat"/>
      <family val="3"/>
    </font>
    <font>
      <b/>
      <sz val="10"/>
      <color indexed="8"/>
      <name val="GHEA Grapalat"/>
      <family val="3"/>
    </font>
    <font>
      <b/>
      <sz val="12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1" fillId="0" borderId="0"/>
    <xf numFmtId="0" fontId="3" fillId="0" borderId="0"/>
    <xf numFmtId="0" fontId="4" fillId="0" borderId="0"/>
    <xf numFmtId="0" fontId="3" fillId="0" borderId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8" fillId="0" borderId="0"/>
    <xf numFmtId="0" fontId="19" fillId="0" borderId="0"/>
    <xf numFmtId="0" fontId="20" fillId="0" borderId="0">
      <alignment horizontal="left" vertical="top" wrapText="1"/>
    </xf>
    <xf numFmtId="9" fontId="7" fillId="0" borderId="0" applyFont="0" applyFill="0" applyBorder="0" applyAlignment="0" applyProtection="0"/>
    <xf numFmtId="168" fontId="20" fillId="0" borderId="0" applyFill="0" applyBorder="0" applyProtection="0">
      <alignment horizontal="right" vertical="top"/>
    </xf>
    <xf numFmtId="0" fontId="28" fillId="0" borderId="0"/>
    <xf numFmtId="167" fontId="28" fillId="0" borderId="0" applyFont="0" applyFill="0" applyBorder="0" applyAlignment="0" applyProtection="0"/>
    <xf numFmtId="0" fontId="28" fillId="0" borderId="0"/>
  </cellStyleXfs>
  <cellXfs count="203">
    <xf numFmtId="0" fontId="0" fillId="0" borderId="0" xfId="0"/>
    <xf numFmtId="0" fontId="5" fillId="2" borderId="0" xfId="2" applyFont="1" applyFill="1" applyAlignment="1">
      <alignment horizontal="center" vertical="center" wrapText="1"/>
    </xf>
    <xf numFmtId="166" fontId="5" fillId="2" borderId="0" xfId="6" applyNumberFormat="1" applyFont="1" applyFill="1" applyAlignment="1">
      <alignment horizontal="center" vertical="center" wrapText="1"/>
    </xf>
    <xf numFmtId="0" fontId="11" fillId="0" borderId="0" xfId="3" applyFont="1"/>
    <xf numFmtId="0" fontId="11" fillId="0" borderId="10" xfId="3" applyFont="1" applyBorder="1"/>
    <xf numFmtId="0" fontId="11" fillId="0" borderId="11" xfId="3" applyFont="1" applyBorder="1"/>
    <xf numFmtId="37" fontId="12" fillId="0" borderId="12" xfId="9" applyNumberFormat="1" applyFont="1" applyFill="1" applyBorder="1" applyAlignment="1">
      <alignment horizontal="center" vertical="center" wrapText="1"/>
    </xf>
    <xf numFmtId="0" fontId="11" fillId="2" borderId="6" xfId="3" applyFont="1" applyFill="1" applyBorder="1" applyAlignment="1">
      <alignment horizontal="left" vertical="top"/>
    </xf>
    <xf numFmtId="0" fontId="11" fillId="2" borderId="13" xfId="3" applyFont="1" applyFill="1" applyBorder="1" applyAlignment="1">
      <alignment horizontal="left" vertical="top"/>
    </xf>
    <xf numFmtId="0" fontId="11" fillId="2" borderId="14" xfId="3" applyFont="1" applyFill="1" applyBorder="1" applyAlignment="1">
      <alignment vertical="top" wrapText="1"/>
    </xf>
    <xf numFmtId="0" fontId="13" fillId="2" borderId="6" xfId="3" applyFont="1" applyFill="1" applyBorder="1" applyAlignment="1">
      <alignment vertical="top" wrapText="1"/>
    </xf>
    <xf numFmtId="0" fontId="11" fillId="2" borderId="13" xfId="3" applyFont="1" applyFill="1" applyBorder="1" applyAlignment="1">
      <alignment vertical="center" wrapText="1"/>
    </xf>
    <xf numFmtId="0" fontId="11" fillId="2" borderId="15" xfId="3" applyFont="1" applyFill="1" applyBorder="1" applyAlignment="1">
      <alignment vertical="top" wrapText="1"/>
    </xf>
    <xf numFmtId="0" fontId="12" fillId="2" borderId="1" xfId="3" applyFont="1" applyFill="1" applyBorder="1" applyAlignment="1">
      <alignment vertical="center" wrapText="1"/>
    </xf>
    <xf numFmtId="0" fontId="11" fillId="2" borderId="17" xfId="3" applyFont="1" applyFill="1" applyBorder="1" applyAlignment="1">
      <alignment horizontal="left" vertical="top" wrapText="1"/>
    </xf>
    <xf numFmtId="0" fontId="11" fillId="2" borderId="18" xfId="3" applyFont="1" applyFill="1" applyBorder="1" applyAlignment="1">
      <alignment horizontal="left" vertical="center" wrapText="1"/>
    </xf>
    <xf numFmtId="0" fontId="14" fillId="0" borderId="1" xfId="7" applyFont="1" applyBorder="1" applyAlignment="1">
      <alignment vertical="center" wrapText="1"/>
    </xf>
    <xf numFmtId="0" fontId="11" fillId="2" borderId="1" xfId="3" applyFont="1" applyFill="1" applyBorder="1" applyAlignment="1">
      <alignment horizontal="left" vertical="center" wrapText="1"/>
    </xf>
    <xf numFmtId="0" fontId="16" fillId="2" borderId="1" xfId="3" applyFont="1" applyFill="1" applyBorder="1" applyAlignment="1">
      <alignment horizontal="left" vertical="center" wrapText="1"/>
    </xf>
    <xf numFmtId="0" fontId="11" fillId="2" borderId="20" xfId="3" applyFont="1" applyFill="1" applyBorder="1" applyAlignment="1">
      <alignment horizontal="left" vertical="center" wrapText="1"/>
    </xf>
    <xf numFmtId="0" fontId="11" fillId="0" borderId="0" xfId="3" applyFont="1" applyAlignment="1">
      <alignment horizontal="justify"/>
    </xf>
    <xf numFmtId="0" fontId="9" fillId="0" borderId="0" xfId="3" applyFont="1" applyFill="1" applyBorder="1" applyAlignment="1">
      <alignment vertical="top"/>
    </xf>
    <xf numFmtId="0" fontId="14" fillId="0" borderId="1" xfId="3" applyFont="1" applyBorder="1" applyAlignment="1">
      <alignment vertical="center" wrapText="1"/>
    </xf>
    <xf numFmtId="0" fontId="14" fillId="0" borderId="1" xfId="3" applyFont="1" applyBorder="1" applyAlignment="1">
      <alignment horizontal="center" vertical="center" wrapText="1"/>
    </xf>
    <xf numFmtId="0" fontId="17" fillId="2" borderId="1" xfId="3" applyFont="1" applyFill="1" applyBorder="1" applyAlignment="1">
      <alignment vertical="top" wrapText="1"/>
    </xf>
    <xf numFmtId="0" fontId="11" fillId="0" borderId="0" xfId="3" applyFont="1" applyAlignment="1">
      <alignment horizontal="center" vertical="center"/>
    </xf>
    <xf numFmtId="0" fontId="21" fillId="2" borderId="0" xfId="18" applyFont="1" applyFill="1">
      <alignment horizontal="left" vertical="top" wrapText="1"/>
    </xf>
    <xf numFmtId="0" fontId="21" fillId="2" borderId="0" xfId="18" applyFont="1" applyFill="1" applyAlignment="1">
      <alignment horizontal="left" vertical="top" wrapText="1"/>
    </xf>
    <xf numFmtId="0" fontId="11" fillId="2" borderId="10" xfId="3" applyFont="1" applyFill="1" applyBorder="1" applyAlignment="1">
      <alignment vertical="center" wrapText="1"/>
    </xf>
    <xf numFmtId="0" fontId="21" fillId="2" borderId="10" xfId="18" applyFont="1" applyFill="1" applyBorder="1">
      <alignment horizontal="left" vertical="top" wrapText="1"/>
    </xf>
    <xf numFmtId="0" fontId="21" fillId="2" borderId="11" xfId="18" applyFont="1" applyFill="1" applyBorder="1">
      <alignment horizontal="left" vertical="top" wrapText="1"/>
    </xf>
    <xf numFmtId="0" fontId="21" fillId="2" borderId="1" xfId="18" applyFont="1" applyFill="1" applyBorder="1" applyAlignment="1">
      <alignment horizontal="left" vertical="top" wrapText="1"/>
    </xf>
    <xf numFmtId="0" fontId="11" fillId="2" borderId="1" xfId="3" applyFont="1" applyFill="1" applyBorder="1" applyAlignment="1">
      <alignment vertical="center" wrapText="1"/>
    </xf>
    <xf numFmtId="0" fontId="21" fillId="2" borderId="1" xfId="18" applyFont="1" applyFill="1" applyBorder="1">
      <alignment horizontal="left" vertical="top" wrapText="1"/>
    </xf>
    <xf numFmtId="0" fontId="21" fillId="2" borderId="18" xfId="18" applyFont="1" applyFill="1" applyBorder="1">
      <alignment horizontal="left" vertical="top" wrapText="1"/>
    </xf>
    <xf numFmtId="0" fontId="21" fillId="2" borderId="18" xfId="18" applyFont="1" applyFill="1" applyBorder="1" applyAlignment="1">
      <alignment horizontal="left" vertical="top" wrapText="1"/>
    </xf>
    <xf numFmtId="0" fontId="22" fillId="0" borderId="1" xfId="3" applyFont="1" applyBorder="1" applyAlignment="1">
      <alignment horizontal="left" vertical="center" wrapText="1"/>
    </xf>
    <xf numFmtId="0" fontId="21" fillId="2" borderId="1" xfId="18" applyFont="1" applyFill="1" applyBorder="1" applyAlignment="1">
      <alignment horizontal="center" vertical="top" wrapText="1"/>
    </xf>
    <xf numFmtId="0" fontId="21" fillId="2" borderId="18" xfId="18" applyFont="1" applyFill="1" applyBorder="1" applyAlignment="1">
      <alignment horizontal="center" vertical="top" wrapText="1"/>
    </xf>
    <xf numFmtId="0" fontId="23" fillId="2" borderId="1" xfId="18" applyFont="1" applyFill="1" applyBorder="1" applyAlignment="1">
      <alignment horizontal="center" vertical="center" wrapText="1"/>
    </xf>
    <xf numFmtId="0" fontId="23" fillId="2" borderId="18" xfId="18" applyFont="1" applyFill="1" applyBorder="1" applyAlignment="1">
      <alignment horizontal="center" vertical="center" wrapText="1"/>
    </xf>
    <xf numFmtId="0" fontId="13" fillId="0" borderId="0" xfId="3" applyFont="1"/>
    <xf numFmtId="0" fontId="13" fillId="0" borderId="0" xfId="3" applyFont="1" applyFill="1" applyAlignment="1">
      <alignment horizontal="right"/>
    </xf>
    <xf numFmtId="0" fontId="26" fillId="0" borderId="0" xfId="3" applyFont="1"/>
    <xf numFmtId="0" fontId="26" fillId="0" borderId="0" xfId="3" applyFont="1" applyBorder="1"/>
    <xf numFmtId="0" fontId="26" fillId="0" borderId="0" xfId="3" applyFont="1" applyFill="1" applyAlignment="1"/>
    <xf numFmtId="0" fontId="13" fillId="0" borderId="0" xfId="3" applyFont="1" applyFill="1"/>
    <xf numFmtId="0" fontId="11" fillId="2" borderId="1" xfId="3" applyFont="1" applyFill="1" applyBorder="1"/>
    <xf numFmtId="0" fontId="11" fillId="2" borderId="1" xfId="3" applyFont="1" applyFill="1" applyBorder="1" applyAlignment="1">
      <alignment wrapText="1"/>
    </xf>
    <xf numFmtId="0" fontId="11" fillId="0" borderId="0" xfId="3" applyFont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0" borderId="16" xfId="3" applyFont="1" applyBorder="1" applyAlignment="1"/>
    <xf numFmtId="0" fontId="11" fillId="0" borderId="1" xfId="3" applyFont="1" applyBorder="1" applyAlignment="1"/>
    <xf numFmtId="0" fontId="11" fillId="0" borderId="18" xfId="3" applyFont="1" applyBorder="1" applyAlignment="1">
      <alignment vertical="center"/>
    </xf>
    <xf numFmtId="0" fontId="17" fillId="0" borderId="1" xfId="3" applyFont="1" applyBorder="1" applyAlignment="1">
      <alignment vertical="center"/>
    </xf>
    <xf numFmtId="0" fontId="10" fillId="0" borderId="8" xfId="3" applyFont="1" applyBorder="1" applyAlignment="1">
      <alignment horizontal="center" vertical="center" wrapText="1"/>
    </xf>
    <xf numFmtId="0" fontId="11" fillId="0" borderId="6" xfId="3" applyFont="1" applyBorder="1" applyAlignment="1">
      <alignment vertical="center"/>
    </xf>
    <xf numFmtId="0" fontId="11" fillId="0" borderId="13" xfId="3" applyFont="1" applyBorder="1" applyAlignment="1">
      <alignment vertical="center"/>
    </xf>
    <xf numFmtId="0" fontId="11" fillId="0" borderId="1" xfId="3" applyFont="1" applyBorder="1" applyAlignment="1">
      <alignment vertical="center"/>
    </xf>
    <xf numFmtId="0" fontId="10" fillId="0" borderId="0" xfId="3" applyFont="1" applyFill="1" applyAlignment="1">
      <alignment horizontal="center" wrapText="1"/>
    </xf>
    <xf numFmtId="0" fontId="27" fillId="0" borderId="0" xfId="3" applyFont="1" applyFill="1" applyAlignment="1">
      <alignment horizontal="right"/>
    </xf>
    <xf numFmtId="0" fontId="9" fillId="0" borderId="0" xfId="3" applyFont="1" applyAlignment="1">
      <alignment horizontal="right"/>
    </xf>
    <xf numFmtId="0" fontId="9" fillId="2" borderId="0" xfId="3" applyFont="1" applyFill="1" applyBorder="1" applyAlignment="1">
      <alignment horizontal="right"/>
    </xf>
    <xf numFmtId="166" fontId="9" fillId="0" borderId="0" xfId="15" applyNumberFormat="1" applyFont="1" applyFill="1" applyBorder="1" applyAlignment="1">
      <alignment horizontal="right" vertical="center"/>
    </xf>
    <xf numFmtId="165" fontId="2" fillId="2" borderId="12" xfId="9" applyNumberFormat="1" applyFont="1" applyFill="1" applyBorder="1" applyAlignment="1">
      <alignment horizontal="right" vertical="top" wrapText="1"/>
    </xf>
    <xf numFmtId="164" fontId="2" fillId="2" borderId="12" xfId="6" applyFont="1" applyFill="1" applyBorder="1" applyAlignment="1">
      <alignment horizontal="right" vertical="top" wrapText="1"/>
    </xf>
    <xf numFmtId="165" fontId="11" fillId="0" borderId="9" xfId="9" applyNumberFormat="1" applyFont="1" applyBorder="1" applyAlignment="1">
      <alignment horizontal="right"/>
    </xf>
    <xf numFmtId="166" fontId="11" fillId="0" borderId="8" xfId="6" applyNumberFormat="1" applyFont="1" applyBorder="1" applyAlignment="1">
      <alignment horizontal="right" vertical="center" wrapText="1"/>
    </xf>
    <xf numFmtId="166" fontId="11" fillId="0" borderId="22" xfId="6" applyNumberFormat="1" applyFont="1" applyBorder="1" applyAlignment="1">
      <alignment horizontal="right" vertical="center" indent="1"/>
    </xf>
    <xf numFmtId="166" fontId="11" fillId="0" borderId="12" xfId="6" applyNumberFormat="1" applyFont="1" applyBorder="1" applyAlignment="1">
      <alignment horizontal="right"/>
    </xf>
    <xf numFmtId="166" fontId="2" fillId="2" borderId="12" xfId="6" applyNumberFormat="1" applyFont="1" applyFill="1" applyBorder="1" applyAlignment="1">
      <alignment horizontal="right" vertical="top" wrapText="1"/>
    </xf>
    <xf numFmtId="0" fontId="13" fillId="0" borderId="0" xfId="3" applyFont="1" applyFill="1" applyAlignment="1">
      <alignment horizontal="right"/>
    </xf>
    <xf numFmtId="0" fontId="10" fillId="0" borderId="0" xfId="3" applyFont="1" applyFill="1" applyAlignment="1">
      <alignment horizontal="center" wrapText="1"/>
    </xf>
    <xf numFmtId="0" fontId="25" fillId="2" borderId="0" xfId="18" applyFont="1" applyFill="1" applyAlignment="1">
      <alignment horizontal="right" vertical="top"/>
    </xf>
    <xf numFmtId="0" fontId="11" fillId="2" borderId="5" xfId="3" applyFont="1" applyFill="1" applyBorder="1" applyAlignment="1">
      <alignment horizontal="center" vertical="center"/>
    </xf>
    <xf numFmtId="0" fontId="22" fillId="2" borderId="0" xfId="18" applyFont="1" applyFill="1" applyBorder="1" applyAlignment="1">
      <alignment horizontal="center" vertical="top" wrapText="1"/>
    </xf>
    <xf numFmtId="0" fontId="13" fillId="0" borderId="0" xfId="3" applyFont="1" applyFill="1" applyAlignment="1">
      <alignment horizontal="right"/>
    </xf>
    <xf numFmtId="0" fontId="10" fillId="0" borderId="0" xfId="3" applyFont="1" applyFill="1" applyAlignment="1">
      <alignment horizontal="center" wrapText="1"/>
    </xf>
    <xf numFmtId="0" fontId="11" fillId="2" borderId="35" xfId="3" applyFont="1" applyFill="1" applyBorder="1" applyAlignment="1">
      <alignment vertical="center"/>
    </xf>
    <xf numFmtId="166" fontId="11" fillId="0" borderId="14" xfId="6" applyNumberFormat="1" applyFont="1" applyBorder="1" applyAlignment="1">
      <alignment horizontal="right" vertical="center" wrapText="1"/>
    </xf>
    <xf numFmtId="168" fontId="2" fillId="2" borderId="12" xfId="20" applyNumberFormat="1" applyFont="1" applyFill="1" applyBorder="1" applyAlignment="1">
      <alignment horizontal="right" vertical="top"/>
    </xf>
    <xf numFmtId="0" fontId="17" fillId="2" borderId="0" xfId="3" applyFont="1" applyFill="1" applyBorder="1" applyAlignment="1">
      <alignment vertical="top" wrapText="1"/>
    </xf>
    <xf numFmtId="0" fontId="14" fillId="0" borderId="0" xfId="3" applyFont="1" applyBorder="1" applyAlignment="1">
      <alignment vertical="center" wrapText="1"/>
    </xf>
    <xf numFmtId="0" fontId="11" fillId="2" borderId="5" xfId="3" applyFont="1" applyFill="1" applyBorder="1" applyAlignment="1">
      <alignment horizontal="left" vertical="top"/>
    </xf>
    <xf numFmtId="0" fontId="15" fillId="2" borderId="1" xfId="3" applyFont="1" applyFill="1" applyBorder="1" applyAlignment="1">
      <alignment horizontal="center" vertical="center" wrapText="1"/>
    </xf>
    <xf numFmtId="0" fontId="16" fillId="2" borderId="19" xfId="3" applyFont="1" applyFill="1" applyBorder="1" applyAlignment="1">
      <alignment horizontal="left" vertical="top" wrapText="1"/>
    </xf>
    <xf numFmtId="0" fontId="15" fillId="2" borderId="12" xfId="3" applyFont="1" applyFill="1" applyBorder="1" applyAlignment="1">
      <alignment horizontal="center" vertical="center" wrapText="1"/>
    </xf>
    <xf numFmtId="49" fontId="11" fillId="2" borderId="10" xfId="3" applyNumberFormat="1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166" fontId="2" fillId="0" borderId="1" xfId="9" applyNumberFormat="1" applyFont="1" applyFill="1" applyBorder="1" applyAlignment="1">
      <alignment horizontal="right" vertical="top" wrapText="1"/>
    </xf>
    <xf numFmtId="0" fontId="11" fillId="0" borderId="1" xfId="3" applyFont="1" applyFill="1" applyBorder="1" applyAlignment="1">
      <alignment vertical="center" wrapText="1"/>
    </xf>
    <xf numFmtId="166" fontId="2" fillId="0" borderId="12" xfId="9" applyNumberFormat="1" applyFont="1" applyFill="1" applyBorder="1" applyAlignment="1">
      <alignment horizontal="right" vertical="top" wrapText="1"/>
    </xf>
    <xf numFmtId="164" fontId="2" fillId="0" borderId="1" xfId="6" applyFont="1" applyFill="1" applyBorder="1" applyAlignment="1">
      <alignment horizontal="right" vertical="top" wrapText="1"/>
    </xf>
    <xf numFmtId="164" fontId="2" fillId="0" borderId="12" xfId="6" applyFont="1" applyFill="1" applyBorder="1" applyAlignment="1">
      <alignment horizontal="right" vertical="top" wrapText="1"/>
    </xf>
    <xf numFmtId="0" fontId="16" fillId="2" borderId="37" xfId="3" applyFont="1" applyFill="1" applyBorder="1" applyAlignment="1">
      <alignment horizontal="left" vertical="top" wrapText="1"/>
    </xf>
    <xf numFmtId="0" fontId="16" fillId="2" borderId="8" xfId="0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 wrapText="1"/>
    </xf>
    <xf numFmtId="164" fontId="11" fillId="0" borderId="9" xfId="6" applyFont="1" applyBorder="1" applyAlignment="1">
      <alignment horizontal="right"/>
    </xf>
    <xf numFmtId="0" fontId="11" fillId="0" borderId="0" xfId="3" applyFont="1" applyBorder="1"/>
    <xf numFmtId="165" fontId="11" fillId="0" borderId="0" xfId="9" applyNumberFormat="1" applyFont="1" applyBorder="1" applyAlignment="1">
      <alignment horizontal="right"/>
    </xf>
    <xf numFmtId="0" fontId="11" fillId="0" borderId="10" xfId="3" applyFont="1" applyBorder="1" applyAlignment="1">
      <alignment wrapText="1"/>
    </xf>
    <xf numFmtId="0" fontId="2" fillId="0" borderId="0" xfId="7" applyFont="1" applyAlignment="1">
      <alignment vertical="center" wrapText="1"/>
    </xf>
    <xf numFmtId="164" fontId="2" fillId="0" borderId="0" xfId="8" applyFont="1" applyAlignment="1">
      <alignment vertical="center" wrapText="1"/>
    </xf>
    <xf numFmtId="49" fontId="9" fillId="0" borderId="0" xfId="7" applyNumberFormat="1" applyFont="1" applyFill="1" applyAlignment="1">
      <alignment horizontal="center" vertical="center" wrapText="1"/>
    </xf>
    <xf numFmtId="0" fontId="5" fillId="0" borderId="0" xfId="7" applyNumberFormat="1" applyFont="1" applyFill="1" applyAlignment="1">
      <alignment horizontal="center" vertical="center" wrapText="1"/>
    </xf>
    <xf numFmtId="165" fontId="8" fillId="0" borderId="0" xfId="7" applyNumberFormat="1" applyFont="1" applyFill="1" applyBorder="1" applyAlignment="1">
      <alignment horizontal="right" vertical="center" wrapText="1"/>
    </xf>
    <xf numFmtId="0" fontId="8" fillId="0" borderId="0" xfId="7" applyFont="1" applyAlignment="1">
      <alignment horizontal="center" vertical="center" wrapText="1"/>
    </xf>
    <xf numFmtId="164" fontId="8" fillId="0" borderId="0" xfId="8" applyFont="1" applyAlignment="1">
      <alignment horizontal="center" vertical="center" wrapText="1"/>
    </xf>
    <xf numFmtId="49" fontId="29" fillId="0" borderId="18" xfId="7" applyNumberFormat="1" applyFont="1" applyFill="1" applyBorder="1" applyAlignment="1">
      <alignment horizontal="center" vertical="center" textRotation="90" wrapText="1"/>
    </xf>
    <xf numFmtId="49" fontId="29" fillId="0" borderId="1" xfId="7" applyNumberFormat="1" applyFont="1" applyFill="1" applyBorder="1" applyAlignment="1">
      <alignment horizontal="center" vertical="center" textRotation="90" wrapText="1"/>
    </xf>
    <xf numFmtId="0" fontId="29" fillId="0" borderId="1" xfId="7" applyNumberFormat="1" applyFont="1" applyFill="1" applyBorder="1" applyAlignment="1">
      <alignment horizontal="center" vertical="center" wrapText="1"/>
    </xf>
    <xf numFmtId="166" fontId="31" fillId="0" borderId="12" xfId="8" applyNumberFormat="1" applyFont="1" applyBorder="1" applyAlignment="1">
      <alignment horizontal="right" vertical="center" wrapText="1"/>
    </xf>
    <xf numFmtId="0" fontId="2" fillId="0" borderId="0" xfId="7" applyFont="1" applyAlignment="1">
      <alignment horizontal="center" vertical="center" wrapText="1"/>
    </xf>
    <xf numFmtId="164" fontId="2" fillId="0" borderId="0" xfId="8" applyFont="1" applyAlignment="1">
      <alignment horizontal="center" vertical="center" wrapText="1"/>
    </xf>
    <xf numFmtId="166" fontId="29" fillId="0" borderId="12" xfId="8" applyNumberFormat="1" applyFont="1" applyFill="1" applyBorder="1" applyAlignment="1">
      <alignment horizontal="right" vertical="center" wrapText="1"/>
    </xf>
    <xf numFmtId="0" fontId="2" fillId="0" borderId="18" xfId="7" applyFont="1" applyBorder="1" applyAlignment="1">
      <alignment horizontal="center" vertical="center" wrapText="1"/>
    </xf>
    <xf numFmtId="0" fontId="32" fillId="0" borderId="1" xfId="7" applyFont="1" applyBorder="1" applyAlignment="1">
      <alignment horizontal="center" vertical="center" wrapText="1"/>
    </xf>
    <xf numFmtId="0" fontId="2" fillId="0" borderId="1" xfId="7" applyFont="1" applyBorder="1" applyAlignment="1">
      <alignment horizontal="center" vertical="center" wrapText="1"/>
    </xf>
    <xf numFmtId="166" fontId="2" fillId="0" borderId="12" xfId="8" applyNumberFormat="1" applyFont="1" applyBorder="1" applyAlignment="1">
      <alignment horizontal="right" vertical="center" wrapText="1"/>
    </xf>
    <xf numFmtId="0" fontId="31" fillId="0" borderId="18" xfId="7" applyFont="1" applyBorder="1" applyAlignment="1">
      <alignment horizontal="center" vertical="center" wrapText="1"/>
    </xf>
    <xf numFmtId="0" fontId="31" fillId="0" borderId="1" xfId="7" applyFont="1" applyBorder="1" applyAlignment="1">
      <alignment horizontal="center" vertical="center" wrapText="1"/>
    </xf>
    <xf numFmtId="0" fontId="31" fillId="0" borderId="1" xfId="7" applyFont="1" applyBorder="1" applyAlignment="1">
      <alignment horizontal="left" vertical="center" wrapText="1"/>
    </xf>
    <xf numFmtId="0" fontId="31" fillId="0" borderId="0" xfId="7" applyFont="1" applyAlignment="1">
      <alignment vertical="center" wrapText="1"/>
    </xf>
    <xf numFmtId="164" fontId="31" fillId="0" borderId="0" xfId="8" applyFont="1" applyAlignment="1">
      <alignment vertical="center" wrapText="1"/>
    </xf>
    <xf numFmtId="0" fontId="33" fillId="0" borderId="18" xfId="7" applyFont="1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0" fontId="33" fillId="0" borderId="1" xfId="7" applyFont="1" applyBorder="1" applyAlignment="1">
      <alignment horizontal="left" vertical="center" wrapText="1"/>
    </xf>
    <xf numFmtId="0" fontId="33" fillId="0" borderId="0" xfId="7" applyFont="1" applyAlignment="1">
      <alignment vertical="center" wrapText="1"/>
    </xf>
    <xf numFmtId="164" fontId="33" fillId="0" borderId="0" xfId="8" applyFont="1" applyAlignment="1">
      <alignment vertical="center" wrapText="1"/>
    </xf>
    <xf numFmtId="0" fontId="2" fillId="0" borderId="11" xfId="7" applyFont="1" applyBorder="1" applyAlignment="1">
      <alignment horizontal="center" vertical="center" wrapText="1"/>
    </xf>
    <xf numFmtId="0" fontId="2" fillId="0" borderId="10" xfId="7" applyFont="1" applyBorder="1" applyAlignment="1">
      <alignment horizontal="center" vertical="center" wrapText="1"/>
    </xf>
    <xf numFmtId="0" fontId="2" fillId="0" borderId="10" xfId="7" applyFont="1" applyBorder="1" applyAlignment="1">
      <alignment horizontal="left" vertical="center" wrapText="1"/>
    </xf>
    <xf numFmtId="164" fontId="2" fillId="0" borderId="9" xfId="8" applyFont="1" applyBorder="1" applyAlignment="1">
      <alignment horizontal="center" vertical="center" wrapText="1"/>
    </xf>
    <xf numFmtId="165" fontId="2" fillId="0" borderId="0" xfId="7" applyNumberFormat="1" applyFont="1" applyAlignment="1">
      <alignment vertical="center" wrapText="1"/>
    </xf>
    <xf numFmtId="0" fontId="29" fillId="0" borderId="35" xfId="7" applyNumberFormat="1" applyFont="1" applyFill="1" applyBorder="1" applyAlignment="1">
      <alignment horizontal="center" vertical="center" wrapText="1"/>
    </xf>
    <xf numFmtId="0" fontId="2" fillId="0" borderId="35" xfId="7" applyFont="1" applyBorder="1" applyAlignment="1">
      <alignment horizontal="center" vertical="center" wrapText="1"/>
    </xf>
    <xf numFmtId="0" fontId="2" fillId="0" borderId="38" xfId="7" applyFont="1" applyBorder="1" applyAlignment="1">
      <alignment horizontal="left" vertical="center" wrapText="1"/>
    </xf>
    <xf numFmtId="166" fontId="11" fillId="0" borderId="7" xfId="6" applyNumberFormat="1" applyFont="1" applyBorder="1" applyAlignment="1">
      <alignment horizontal="right" vertical="center"/>
    </xf>
    <xf numFmtId="166" fontId="11" fillId="0" borderId="16" xfId="6" applyNumberFormat="1" applyFont="1" applyBorder="1" applyAlignment="1">
      <alignment horizontal="right" vertical="center"/>
    </xf>
    <xf numFmtId="166" fontId="11" fillId="0" borderId="30" xfId="6" applyNumberFormat="1" applyFont="1" applyBorder="1" applyAlignment="1">
      <alignment horizontal="right" vertical="center"/>
    </xf>
    <xf numFmtId="0" fontId="11" fillId="2" borderId="13" xfId="3" applyFont="1" applyFill="1" applyBorder="1" applyAlignment="1">
      <alignment horizontal="center" vertical="center"/>
    </xf>
    <xf numFmtId="0" fontId="11" fillId="2" borderId="5" xfId="3" applyFont="1" applyFill="1" applyBorder="1" applyAlignment="1">
      <alignment horizontal="center" vertical="center"/>
    </xf>
    <xf numFmtId="0" fontId="11" fillId="2" borderId="6" xfId="3" applyFont="1" applyFill="1" applyBorder="1" applyAlignment="1">
      <alignment horizontal="center" vertical="center"/>
    </xf>
    <xf numFmtId="0" fontId="11" fillId="0" borderId="21" xfId="3" applyFont="1" applyBorder="1" applyAlignment="1">
      <alignment horizontal="center"/>
    </xf>
    <xf numFmtId="0" fontId="11" fillId="0" borderId="32" xfId="3" applyFont="1" applyBorder="1" applyAlignment="1">
      <alignment horizontal="center"/>
    </xf>
    <xf numFmtId="0" fontId="11" fillId="0" borderId="31" xfId="3" applyFont="1" applyBorder="1" applyAlignment="1">
      <alignment horizontal="center"/>
    </xf>
    <xf numFmtId="0" fontId="11" fillId="0" borderId="7" xfId="3" applyFont="1" applyBorder="1" applyAlignment="1">
      <alignment horizontal="center" vertical="top"/>
    </xf>
    <xf numFmtId="0" fontId="11" fillId="0" borderId="16" xfId="3" applyFont="1" applyBorder="1" applyAlignment="1">
      <alignment horizontal="center" vertical="top"/>
    </xf>
    <xf numFmtId="0" fontId="11" fillId="0" borderId="30" xfId="3" applyFont="1" applyBorder="1" applyAlignment="1">
      <alignment horizontal="center" vertical="top"/>
    </xf>
    <xf numFmtId="0" fontId="10" fillId="0" borderId="0" xfId="3" applyFont="1" applyFill="1" applyAlignment="1">
      <alignment horizontal="center" vertical="center" wrapText="1"/>
    </xf>
    <xf numFmtId="0" fontId="11" fillId="0" borderId="22" xfId="3" applyFont="1" applyBorder="1" applyAlignment="1">
      <alignment horizontal="center" vertical="center" wrapText="1"/>
    </xf>
    <xf numFmtId="0" fontId="11" fillId="0" borderId="14" xfId="3" applyFont="1" applyBorder="1" applyAlignment="1">
      <alignment horizontal="center" vertical="center" wrapText="1"/>
    </xf>
    <xf numFmtId="0" fontId="11" fillId="0" borderId="13" xfId="3" applyFont="1" applyBorder="1" applyAlignment="1">
      <alignment horizontal="center"/>
    </xf>
    <xf numFmtId="0" fontId="11" fillId="0" borderId="6" xfId="3" applyFont="1" applyBorder="1" applyAlignment="1">
      <alignment horizontal="center"/>
    </xf>
    <xf numFmtId="0" fontId="11" fillId="0" borderId="21" xfId="3" applyFont="1" applyBorder="1" applyAlignment="1">
      <alignment horizontal="center" vertical="top"/>
    </xf>
    <xf numFmtId="0" fontId="11" fillId="0" borderId="32" xfId="3" applyFont="1" applyBorder="1" applyAlignment="1">
      <alignment horizontal="center" vertical="top"/>
    </xf>
    <xf numFmtId="0" fontId="11" fillId="0" borderId="33" xfId="3" applyFont="1" applyBorder="1" applyAlignment="1">
      <alignment horizontal="center" vertical="top"/>
    </xf>
    <xf numFmtId="0" fontId="11" fillId="0" borderId="16" xfId="3" applyFont="1" applyBorder="1" applyAlignment="1">
      <alignment horizontal="center"/>
    </xf>
    <xf numFmtId="0" fontId="11" fillId="0" borderId="8" xfId="3" applyFont="1" applyBorder="1" applyAlignment="1">
      <alignment horizontal="center"/>
    </xf>
    <xf numFmtId="0" fontId="11" fillId="0" borderId="25" xfId="3" applyFont="1" applyBorder="1" applyAlignment="1">
      <alignment horizontal="center" vertical="center" wrapText="1"/>
    </xf>
    <xf numFmtId="0" fontId="11" fillId="0" borderId="16" xfId="3" applyFont="1" applyBorder="1" applyAlignment="1">
      <alignment horizontal="center" vertical="center" wrapText="1"/>
    </xf>
    <xf numFmtId="0" fontId="11" fillId="0" borderId="8" xfId="3" applyFont="1" applyBorder="1" applyAlignment="1">
      <alignment horizontal="center" vertical="center" wrapText="1"/>
    </xf>
    <xf numFmtId="0" fontId="11" fillId="0" borderId="29" xfId="3" applyFont="1" applyBorder="1" applyAlignment="1">
      <alignment horizontal="center" vertical="center"/>
    </xf>
    <xf numFmtId="0" fontId="11" fillId="0" borderId="26" xfId="3" applyFont="1" applyBorder="1" applyAlignment="1">
      <alignment horizontal="center" vertical="center"/>
    </xf>
    <xf numFmtId="0" fontId="11" fillId="0" borderId="23" xfId="3" applyFont="1" applyBorder="1" applyAlignment="1">
      <alignment horizontal="center" vertical="center"/>
    </xf>
    <xf numFmtId="0" fontId="11" fillId="0" borderId="4" xfId="3" applyFont="1" applyBorder="1" applyAlignment="1">
      <alignment horizontal="center" vertical="center"/>
    </xf>
    <xf numFmtId="0" fontId="27" fillId="0" borderId="27" xfId="3" applyFont="1" applyFill="1" applyBorder="1" applyAlignment="1">
      <alignment horizontal="center" vertical="center" wrapText="1"/>
    </xf>
    <xf numFmtId="0" fontId="27" fillId="0" borderId="28" xfId="3" applyFont="1" applyFill="1" applyBorder="1" applyAlignment="1">
      <alignment horizontal="center" vertical="center" wrapText="1"/>
    </xf>
    <xf numFmtId="0" fontId="27" fillId="0" borderId="36" xfId="3" applyFont="1" applyFill="1" applyBorder="1" applyAlignment="1">
      <alignment horizontal="center" vertical="center" wrapText="1"/>
    </xf>
    <xf numFmtId="0" fontId="22" fillId="2" borderId="0" xfId="18" applyFont="1" applyFill="1" applyBorder="1" applyAlignment="1">
      <alignment horizontal="center" vertical="top" wrapText="1"/>
    </xf>
    <xf numFmtId="0" fontId="23" fillId="2" borderId="29" xfId="18" applyFont="1" applyFill="1" applyBorder="1" applyAlignment="1">
      <alignment horizontal="center" vertical="center" wrapText="1"/>
    </xf>
    <xf numFmtId="0" fontId="23" fillId="2" borderId="28" xfId="18" applyFont="1" applyFill="1" applyBorder="1" applyAlignment="1">
      <alignment horizontal="center" vertical="center" wrapText="1"/>
    </xf>
    <xf numFmtId="0" fontId="23" fillId="2" borderId="26" xfId="18" applyFont="1" applyFill="1" applyBorder="1" applyAlignment="1">
      <alignment horizontal="center" vertical="center" wrapText="1"/>
    </xf>
    <xf numFmtId="0" fontId="23" fillId="2" borderId="23" xfId="18" applyFont="1" applyFill="1" applyBorder="1" applyAlignment="1">
      <alignment horizontal="center" vertical="center" wrapText="1"/>
    </xf>
    <xf numFmtId="0" fontId="23" fillId="2" borderId="3" xfId="18" applyFont="1" applyFill="1" applyBorder="1" applyAlignment="1">
      <alignment horizontal="center" vertical="center" wrapText="1"/>
    </xf>
    <xf numFmtId="0" fontId="23" fillId="2" borderId="4" xfId="18" applyFont="1" applyFill="1" applyBorder="1" applyAlignment="1">
      <alignment horizontal="center" vertical="center" wrapText="1"/>
    </xf>
    <xf numFmtId="0" fontId="23" fillId="2" borderId="27" xfId="18" applyFont="1" applyFill="1" applyBorder="1" applyAlignment="1">
      <alignment horizontal="center" vertical="center" wrapText="1"/>
    </xf>
    <xf numFmtId="0" fontId="23" fillId="2" borderId="2" xfId="18" applyFont="1" applyFill="1" applyBorder="1" applyAlignment="1">
      <alignment horizontal="center" vertical="center" wrapText="1"/>
    </xf>
    <xf numFmtId="0" fontId="23" fillId="2" borderId="34" xfId="18" applyFont="1" applyFill="1" applyBorder="1" applyAlignment="1">
      <alignment horizontal="center" vertical="center" wrapText="1"/>
    </xf>
    <xf numFmtId="0" fontId="24" fillId="2" borderId="19" xfId="18" applyFont="1" applyFill="1" applyBorder="1" applyAlignment="1">
      <alignment horizontal="center" vertical="center" wrapText="1"/>
    </xf>
    <xf numFmtId="0" fontId="24" fillId="2" borderId="24" xfId="18" applyFont="1" applyFill="1" applyBorder="1" applyAlignment="1">
      <alignment horizontal="center" vertical="center" wrapText="1"/>
    </xf>
    <xf numFmtId="0" fontId="26" fillId="0" borderId="0" xfId="3" applyFont="1" applyFill="1" applyAlignment="1">
      <alignment horizontal="right"/>
    </xf>
    <xf numFmtId="0" fontId="13" fillId="0" borderId="0" xfId="3" applyFont="1" applyFill="1" applyAlignment="1">
      <alignment horizontal="right"/>
    </xf>
    <xf numFmtId="0" fontId="9" fillId="0" borderId="19" xfId="0" applyNumberFormat="1" applyFont="1" applyFill="1" applyBorder="1" applyAlignment="1">
      <alignment horizontal="center" vertical="center" wrapText="1"/>
    </xf>
    <xf numFmtId="0" fontId="9" fillId="0" borderId="24" xfId="0" applyNumberFormat="1" applyFont="1" applyFill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165" fontId="9" fillId="0" borderId="0" xfId="7" applyNumberFormat="1" applyFont="1" applyFill="1" applyAlignment="1">
      <alignment horizontal="right" vertical="center" wrapText="1"/>
    </xf>
    <xf numFmtId="0" fontId="5" fillId="0" borderId="0" xfId="7" applyNumberFormat="1" applyFont="1" applyFill="1" applyAlignment="1">
      <alignment horizontal="center" vertical="center" wrapText="1"/>
    </xf>
    <xf numFmtId="49" fontId="29" fillId="0" borderId="20" xfId="7" applyNumberFormat="1" applyFont="1" applyFill="1" applyBorder="1" applyAlignment="1">
      <alignment horizontal="center" vertical="center" wrapText="1"/>
    </xf>
    <xf numFmtId="49" fontId="29" fillId="0" borderId="19" xfId="7" applyNumberFormat="1" applyFont="1" applyFill="1" applyBorder="1" applyAlignment="1">
      <alignment horizontal="center" vertical="center" wrapText="1"/>
    </xf>
    <xf numFmtId="0" fontId="29" fillId="0" borderId="37" xfId="7" applyNumberFormat="1" applyFont="1" applyFill="1" applyBorder="1" applyAlignment="1">
      <alignment horizontal="center" vertical="center" wrapText="1"/>
    </xf>
    <xf numFmtId="0" fontId="29" fillId="0" borderId="1" xfId="7" applyNumberFormat="1" applyFont="1" applyFill="1" applyBorder="1" applyAlignment="1">
      <alignment horizontal="center" vertical="center" wrapText="1"/>
    </xf>
    <xf numFmtId="49" fontId="30" fillId="0" borderId="21" xfId="7" applyNumberFormat="1" applyFont="1" applyFill="1" applyBorder="1" applyAlignment="1">
      <alignment horizontal="center" vertical="center" textRotation="90" wrapText="1"/>
    </xf>
    <xf numFmtId="49" fontId="30" fillId="0" borderId="33" xfId="7" applyNumberFormat="1" applyFont="1" applyFill="1" applyBorder="1" applyAlignment="1">
      <alignment horizontal="center" vertical="center" textRotation="90" wrapText="1"/>
    </xf>
    <xf numFmtId="49" fontId="30" fillId="0" borderId="7" xfId="7" applyNumberFormat="1" applyFont="1" applyFill="1" applyBorder="1" applyAlignment="1">
      <alignment horizontal="center" vertical="center" textRotation="90" wrapText="1"/>
    </xf>
    <xf numFmtId="49" fontId="30" fillId="0" borderId="8" xfId="7" applyNumberFormat="1" applyFont="1" applyFill="1" applyBorder="1" applyAlignment="1">
      <alignment horizontal="center" vertical="center" textRotation="90" wrapText="1"/>
    </xf>
    <xf numFmtId="0" fontId="11" fillId="2" borderId="19" xfId="3" applyFont="1" applyFill="1" applyBorder="1" applyAlignment="1">
      <alignment horizontal="center" vertical="center" wrapText="1"/>
    </xf>
    <xf numFmtId="0" fontId="11" fillId="2" borderId="24" xfId="3" applyFont="1" applyFill="1" applyBorder="1" applyAlignment="1">
      <alignment horizontal="center" vertical="center" wrapText="1"/>
    </xf>
    <xf numFmtId="0" fontId="11" fillId="0" borderId="0" xfId="3" applyFont="1" applyAlignment="1">
      <alignment horizontal="right"/>
    </xf>
    <xf numFmtId="0" fontId="10" fillId="0" borderId="0" xfId="3" applyFont="1" applyAlignment="1">
      <alignment horizontal="center" vertical="center" wrapText="1"/>
    </xf>
  </cellXfs>
  <cellStyles count="24">
    <cellStyle name="_artabyuje" xfId="10"/>
    <cellStyle name="Comma" xfId="6" builtinId="3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6 2" xfId="23"/>
    <cellStyle name="Normal 8" xfId="18"/>
    <cellStyle name="Normal 9 3_հավ1-3" xfId="4"/>
    <cellStyle name="Normal_2017 PLAN VERJNAKAN.23.12.16" xfId="2"/>
    <cellStyle name="Percent 2" xfId="19"/>
    <cellStyle name="SN_24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2"/>
  <sheetViews>
    <sheetView tabSelected="1" workbookViewId="0">
      <selection activeCell="Q10" sqref="Q10"/>
    </sheetView>
  </sheetViews>
  <sheetFormatPr defaultColWidth="9.140625" defaultRowHeight="17.25" x14ac:dyDescent="0.3"/>
  <cols>
    <col min="1" max="1" width="9.140625" style="41" customWidth="1"/>
    <col min="2" max="2" width="13.85546875" style="41" customWidth="1"/>
    <col min="3" max="3" width="57.85546875" style="41" customWidth="1"/>
    <col min="4" max="7" width="16.5703125" style="41" customWidth="1"/>
    <col min="8" max="16384" width="9.140625" style="41"/>
  </cols>
  <sheetData>
    <row r="1" spans="1:43" ht="20.25" customHeight="1" x14ac:dyDescent="0.3">
      <c r="G1" s="63" t="s">
        <v>67</v>
      </c>
      <c r="H1" s="42"/>
    </row>
    <row r="2" spans="1:43" s="43" customFormat="1" ht="16.5" x14ac:dyDescent="0.3">
      <c r="G2" s="62" t="s">
        <v>71</v>
      </c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</row>
    <row r="3" spans="1:43" s="43" customFormat="1" ht="19.5" customHeight="1" x14ac:dyDescent="0.3">
      <c r="G3" s="61" t="s">
        <v>44</v>
      </c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</row>
    <row r="4" spans="1:43" ht="17.25" hidden="1" customHeight="1" x14ac:dyDescent="0.3">
      <c r="G4" s="42"/>
      <c r="H4" s="42"/>
    </row>
    <row r="5" spans="1:43" ht="15.75" hidden="1" customHeight="1" x14ac:dyDescent="0.3">
      <c r="G5" s="42"/>
      <c r="H5" s="42"/>
    </row>
    <row r="6" spans="1:43" ht="15.75" customHeight="1" x14ac:dyDescent="0.3">
      <c r="G6" s="42"/>
      <c r="H6" s="42"/>
    </row>
    <row r="7" spans="1:43" ht="73.5" customHeight="1" x14ac:dyDescent="0.3">
      <c r="A7" s="151" t="s">
        <v>117</v>
      </c>
      <c r="B7" s="151"/>
      <c r="C7" s="151"/>
      <c r="D7" s="151"/>
      <c r="E7" s="151"/>
      <c r="F7" s="151"/>
      <c r="G7" s="151"/>
      <c r="H7" s="59"/>
    </row>
    <row r="8" spans="1:43" ht="22.5" customHeight="1" thickBot="1" x14ac:dyDescent="0.35">
      <c r="B8" s="59"/>
      <c r="C8" s="59"/>
      <c r="D8" s="77"/>
      <c r="E8" s="77"/>
      <c r="F8" s="77"/>
      <c r="G8" s="60" t="s">
        <v>66</v>
      </c>
      <c r="H8" s="59"/>
    </row>
    <row r="9" spans="1:43" ht="38.25" customHeight="1" x14ac:dyDescent="0.3">
      <c r="A9" s="164" t="s">
        <v>62</v>
      </c>
      <c r="B9" s="165"/>
      <c r="C9" s="161" t="s">
        <v>61</v>
      </c>
      <c r="D9" s="168" t="s">
        <v>119</v>
      </c>
      <c r="E9" s="169"/>
      <c r="F9" s="169"/>
      <c r="G9" s="170"/>
      <c r="H9" s="59"/>
    </row>
    <row r="10" spans="1:43" s="3" customFormat="1" ht="17.25" customHeight="1" x14ac:dyDescent="0.25">
      <c r="A10" s="166"/>
      <c r="B10" s="167"/>
      <c r="C10" s="162"/>
      <c r="D10" s="152" t="s">
        <v>68</v>
      </c>
      <c r="E10" s="152" t="s">
        <v>69</v>
      </c>
      <c r="F10" s="152" t="s">
        <v>70</v>
      </c>
      <c r="G10" s="152" t="s">
        <v>60</v>
      </c>
    </row>
    <row r="11" spans="1:43" s="3" customFormat="1" ht="17.25" customHeight="1" x14ac:dyDescent="0.25">
      <c r="A11" s="53" t="s">
        <v>4</v>
      </c>
      <c r="B11" s="58" t="s">
        <v>59</v>
      </c>
      <c r="C11" s="163"/>
      <c r="D11" s="153"/>
      <c r="E11" s="153"/>
      <c r="F11" s="153"/>
      <c r="G11" s="153"/>
    </row>
    <row r="12" spans="1:43" s="3" customFormat="1" ht="23.25" customHeight="1" x14ac:dyDescent="0.25">
      <c r="A12" s="57"/>
      <c r="B12" s="56"/>
      <c r="C12" s="55" t="s">
        <v>58</v>
      </c>
      <c r="D12" s="67">
        <f>(D13)</f>
        <v>0</v>
      </c>
      <c r="E12" s="67">
        <f>(E13)</f>
        <v>0</v>
      </c>
      <c r="F12" s="67">
        <f>(F13)</f>
        <v>0</v>
      </c>
      <c r="G12" s="79">
        <f>(G13)</f>
        <v>0</v>
      </c>
    </row>
    <row r="13" spans="1:43" s="3" customFormat="1" ht="39.75" customHeight="1" x14ac:dyDescent="0.25">
      <c r="A13" s="154" t="s">
        <v>57</v>
      </c>
      <c r="B13" s="155"/>
      <c r="C13" s="54" t="s">
        <v>0</v>
      </c>
      <c r="D13" s="68">
        <f>+D15</f>
        <v>0</v>
      </c>
      <c r="E13" s="68">
        <f>+E15</f>
        <v>0</v>
      </c>
      <c r="F13" s="68">
        <f>+F15</f>
        <v>0</v>
      </c>
      <c r="G13" s="68">
        <f>+G15</f>
        <v>0</v>
      </c>
    </row>
    <row r="14" spans="1:43" s="3" customFormat="1" ht="20.25" customHeight="1" x14ac:dyDescent="0.25">
      <c r="A14" s="53"/>
      <c r="B14" s="52"/>
      <c r="C14" s="50" t="s">
        <v>56</v>
      </c>
      <c r="D14" s="78"/>
      <c r="E14" s="78"/>
      <c r="F14" s="78"/>
      <c r="G14" s="69"/>
    </row>
    <row r="15" spans="1:43" s="3" customFormat="1" ht="19.899999999999999" customHeight="1" x14ac:dyDescent="0.25">
      <c r="A15" s="156">
        <v>1169</v>
      </c>
      <c r="B15" s="51"/>
      <c r="C15" s="32" t="s">
        <v>55</v>
      </c>
      <c r="D15" s="139">
        <f>+D21+D27</f>
        <v>0</v>
      </c>
      <c r="E15" s="139">
        <f>+E21+E27</f>
        <v>0</v>
      </c>
      <c r="F15" s="139">
        <f>+F21+F27</f>
        <v>0</v>
      </c>
      <c r="G15" s="139">
        <f>+G21+G27</f>
        <v>0</v>
      </c>
    </row>
    <row r="16" spans="1:43" s="3" customFormat="1" ht="19.899999999999999" customHeight="1" x14ac:dyDescent="0.25">
      <c r="A16" s="157"/>
      <c r="B16" s="159"/>
      <c r="C16" s="32" t="s">
        <v>54</v>
      </c>
      <c r="D16" s="140"/>
      <c r="E16" s="140"/>
      <c r="F16" s="140"/>
      <c r="G16" s="140"/>
    </row>
    <row r="17" spans="1:7" s="3" customFormat="1" ht="49.5" customHeight="1" x14ac:dyDescent="0.25">
      <c r="A17" s="157"/>
      <c r="B17" s="159"/>
      <c r="C17" s="17" t="s">
        <v>53</v>
      </c>
      <c r="D17" s="140"/>
      <c r="E17" s="140"/>
      <c r="F17" s="140"/>
      <c r="G17" s="140"/>
    </row>
    <row r="18" spans="1:7" s="3" customFormat="1" ht="13.5" x14ac:dyDescent="0.25">
      <c r="A18" s="157"/>
      <c r="B18" s="159"/>
      <c r="C18" s="47" t="s">
        <v>52</v>
      </c>
      <c r="D18" s="140"/>
      <c r="E18" s="140"/>
      <c r="F18" s="140"/>
      <c r="G18" s="140"/>
    </row>
    <row r="19" spans="1:7" s="3" customFormat="1" ht="41.25" customHeight="1" x14ac:dyDescent="0.25">
      <c r="A19" s="158"/>
      <c r="B19" s="160"/>
      <c r="C19" s="48" t="s">
        <v>51</v>
      </c>
      <c r="D19" s="140"/>
      <c r="E19" s="140"/>
      <c r="F19" s="140"/>
      <c r="G19" s="140"/>
    </row>
    <row r="20" spans="1:7" s="3" customFormat="1" ht="21" customHeight="1" x14ac:dyDescent="0.25">
      <c r="A20" s="142" t="s">
        <v>50</v>
      </c>
      <c r="B20" s="143"/>
      <c r="C20" s="144"/>
      <c r="D20" s="74"/>
      <c r="E20" s="74"/>
      <c r="F20" s="74"/>
      <c r="G20" s="69"/>
    </row>
    <row r="21" spans="1:7" s="49" customFormat="1" ht="20.25" customHeight="1" x14ac:dyDescent="0.25">
      <c r="A21" s="145"/>
      <c r="B21" s="148">
        <v>11001</v>
      </c>
      <c r="C21" s="50" t="s">
        <v>47</v>
      </c>
      <c r="D21" s="139">
        <f>+'2'!G23</f>
        <v>-4616509.8</v>
      </c>
      <c r="E21" s="139">
        <f>+'2'!H23</f>
        <v>-4528084.8</v>
      </c>
      <c r="F21" s="139">
        <f>+'2'!I23</f>
        <v>-4558128.9000000004</v>
      </c>
      <c r="G21" s="139">
        <f>+'2'!J44</f>
        <v>0</v>
      </c>
    </row>
    <row r="22" spans="1:7" s="3" customFormat="1" ht="23.25" customHeight="1" x14ac:dyDescent="0.25">
      <c r="A22" s="146"/>
      <c r="B22" s="149"/>
      <c r="C22" s="47" t="s">
        <v>2</v>
      </c>
      <c r="D22" s="140"/>
      <c r="E22" s="140"/>
      <c r="F22" s="140"/>
      <c r="G22" s="140"/>
    </row>
    <row r="23" spans="1:7" s="3" customFormat="1" ht="14.25" customHeight="1" x14ac:dyDescent="0.25">
      <c r="A23" s="146"/>
      <c r="B23" s="149"/>
      <c r="C23" s="47" t="s">
        <v>46</v>
      </c>
      <c r="D23" s="140"/>
      <c r="E23" s="140"/>
      <c r="F23" s="140"/>
      <c r="G23" s="140"/>
    </row>
    <row r="24" spans="1:7" s="3" customFormat="1" ht="21" customHeight="1" x14ac:dyDescent="0.25">
      <c r="A24" s="146"/>
      <c r="B24" s="149"/>
      <c r="C24" s="47" t="s">
        <v>49</v>
      </c>
      <c r="D24" s="140"/>
      <c r="E24" s="140"/>
      <c r="F24" s="140"/>
      <c r="G24" s="140"/>
    </row>
    <row r="25" spans="1:7" s="3" customFormat="1" ht="15.75" customHeight="1" x14ac:dyDescent="0.25">
      <c r="A25" s="146"/>
      <c r="B25" s="149"/>
      <c r="C25" s="47" t="s">
        <v>45</v>
      </c>
      <c r="D25" s="140"/>
      <c r="E25" s="140"/>
      <c r="F25" s="140"/>
      <c r="G25" s="140"/>
    </row>
    <row r="26" spans="1:7" s="3" customFormat="1" ht="19.5" customHeight="1" thickBot="1" x14ac:dyDescent="0.3">
      <c r="A26" s="147"/>
      <c r="B26" s="150"/>
      <c r="C26" s="4" t="s">
        <v>48</v>
      </c>
      <c r="D26" s="141"/>
      <c r="E26" s="141"/>
      <c r="F26" s="141"/>
      <c r="G26" s="141"/>
    </row>
    <row r="27" spans="1:7" s="49" customFormat="1" ht="20.25" customHeight="1" x14ac:dyDescent="0.25">
      <c r="A27" s="145"/>
      <c r="B27" s="148">
        <v>31001</v>
      </c>
      <c r="C27" s="50" t="s">
        <v>47</v>
      </c>
      <c r="D27" s="139">
        <f>+'2'!G45</f>
        <v>4616509.8000000007</v>
      </c>
      <c r="E27" s="139">
        <f>+'2'!H45</f>
        <v>4528084.8000000007</v>
      </c>
      <c r="F27" s="139">
        <f>+'2'!I45</f>
        <v>4558128.9000000004</v>
      </c>
      <c r="G27" s="139">
        <f>+'2'!J50</f>
        <v>0</v>
      </c>
    </row>
    <row r="28" spans="1:7" s="3" customFormat="1" ht="30" customHeight="1" x14ac:dyDescent="0.25">
      <c r="A28" s="146"/>
      <c r="B28" s="149"/>
      <c r="C28" s="48" t="s">
        <v>103</v>
      </c>
      <c r="D28" s="140"/>
      <c r="E28" s="140"/>
      <c r="F28" s="140"/>
      <c r="G28" s="140"/>
    </row>
    <row r="29" spans="1:7" s="3" customFormat="1" ht="14.25" customHeight="1" x14ac:dyDescent="0.25">
      <c r="A29" s="146"/>
      <c r="B29" s="149"/>
      <c r="C29" s="47" t="s">
        <v>46</v>
      </c>
      <c r="D29" s="140"/>
      <c r="E29" s="140"/>
      <c r="F29" s="140"/>
      <c r="G29" s="140"/>
    </row>
    <row r="30" spans="1:7" s="3" customFormat="1" ht="33" customHeight="1" x14ac:dyDescent="0.25">
      <c r="A30" s="146"/>
      <c r="B30" s="149"/>
      <c r="C30" s="48" t="s">
        <v>104</v>
      </c>
      <c r="D30" s="140"/>
      <c r="E30" s="140"/>
      <c r="F30" s="140"/>
      <c r="G30" s="140"/>
    </row>
    <row r="31" spans="1:7" s="3" customFormat="1" ht="15.75" customHeight="1" x14ac:dyDescent="0.25">
      <c r="A31" s="146"/>
      <c r="B31" s="149"/>
      <c r="C31" s="47" t="s">
        <v>45</v>
      </c>
      <c r="D31" s="140"/>
      <c r="E31" s="140"/>
      <c r="F31" s="140"/>
      <c r="G31" s="140"/>
    </row>
    <row r="32" spans="1:7" s="3" customFormat="1" ht="35.25" customHeight="1" thickBot="1" x14ac:dyDescent="0.3">
      <c r="A32" s="147"/>
      <c r="B32" s="150"/>
      <c r="C32" s="102" t="s">
        <v>105</v>
      </c>
      <c r="D32" s="141"/>
      <c r="E32" s="141"/>
      <c r="F32" s="141"/>
      <c r="G32" s="141"/>
    </row>
  </sheetData>
  <mergeCells count="28">
    <mergeCell ref="G27:G32"/>
    <mergeCell ref="A27:A32"/>
    <mergeCell ref="B27:B32"/>
    <mergeCell ref="D27:D32"/>
    <mergeCell ref="E27:E32"/>
    <mergeCell ref="F27:F32"/>
    <mergeCell ref="A20:C20"/>
    <mergeCell ref="A21:A26"/>
    <mergeCell ref="B21:B26"/>
    <mergeCell ref="G21:G26"/>
    <mergeCell ref="A7:G7"/>
    <mergeCell ref="G10:G11"/>
    <mergeCell ref="A13:B13"/>
    <mergeCell ref="A15:A19"/>
    <mergeCell ref="B16:B19"/>
    <mergeCell ref="C9:C11"/>
    <mergeCell ref="A9:B10"/>
    <mergeCell ref="G15:G19"/>
    <mergeCell ref="D9:G9"/>
    <mergeCell ref="D10:D11"/>
    <mergeCell ref="E10:E11"/>
    <mergeCell ref="F10:F11"/>
    <mergeCell ref="D21:D26"/>
    <mergeCell ref="E21:E26"/>
    <mergeCell ref="F21:F26"/>
    <mergeCell ref="F15:F19"/>
    <mergeCell ref="E15:E19"/>
    <mergeCell ref="D15:D19"/>
  </mergeCells>
  <pageMargins left="0.53" right="0" top="0.5" bottom="0.4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opLeftCell="A36" workbookViewId="0">
      <selection activeCell="G19" sqref="G19"/>
    </sheetView>
  </sheetViews>
  <sheetFormatPr defaultColWidth="9.140625" defaultRowHeight="17.25" x14ac:dyDescent="0.25"/>
  <cols>
    <col min="1" max="1" width="7" style="26" customWidth="1"/>
    <col min="2" max="2" width="6.5703125" style="26" customWidth="1"/>
    <col min="3" max="3" width="6.28515625" style="26" customWidth="1"/>
    <col min="4" max="4" width="8.140625" style="26" customWidth="1"/>
    <col min="5" max="5" width="10.7109375" style="26" customWidth="1"/>
    <col min="6" max="6" width="41.140625" style="27" customWidth="1"/>
    <col min="7" max="10" width="18.42578125" style="27" customWidth="1"/>
    <col min="11" max="16384" width="9.140625" style="26"/>
  </cols>
  <sheetData>
    <row r="1" spans="1:10" s="41" customFormat="1" ht="24" customHeight="1" x14ac:dyDescent="0.3">
      <c r="D1" s="46"/>
      <c r="E1" s="46"/>
      <c r="J1" s="49" t="s">
        <v>73</v>
      </c>
    </row>
    <row r="2" spans="1:10" s="43" customFormat="1" ht="16.5" x14ac:dyDescent="0.3">
      <c r="E2" s="45"/>
      <c r="F2" s="183" t="s">
        <v>71</v>
      </c>
      <c r="G2" s="183"/>
      <c r="H2" s="183"/>
      <c r="I2" s="183"/>
      <c r="J2" s="183"/>
    </row>
    <row r="3" spans="1:10" s="43" customFormat="1" ht="15.75" customHeight="1" x14ac:dyDescent="0.3">
      <c r="E3" s="45"/>
      <c r="F3" s="183" t="s">
        <v>44</v>
      </c>
      <c r="G3" s="183"/>
      <c r="H3" s="183"/>
      <c r="I3" s="183"/>
      <c r="J3" s="183"/>
    </row>
    <row r="4" spans="1:10" s="41" customFormat="1" hidden="1" x14ac:dyDescent="0.3">
      <c r="D4" s="184"/>
      <c r="E4" s="184"/>
      <c r="F4" s="184"/>
      <c r="G4" s="76"/>
      <c r="H4" s="76"/>
      <c r="I4" s="76"/>
    </row>
    <row r="5" spans="1:10" s="41" customFormat="1" ht="15.75" hidden="1" customHeight="1" x14ac:dyDescent="0.3">
      <c r="D5" s="184"/>
      <c r="E5" s="184"/>
      <c r="F5" s="184"/>
      <c r="G5" s="76"/>
      <c r="H5" s="76"/>
      <c r="I5" s="76"/>
    </row>
    <row r="6" spans="1:10" s="41" customFormat="1" ht="15.75" customHeight="1" x14ac:dyDescent="0.3">
      <c r="D6" s="71"/>
      <c r="E6" s="71"/>
      <c r="F6" s="71"/>
      <c r="G6" s="76"/>
      <c r="H6" s="76"/>
      <c r="I6" s="76"/>
    </row>
    <row r="7" spans="1:10" s="41" customFormat="1" ht="47.25" customHeight="1" x14ac:dyDescent="0.3">
      <c r="A7" s="151" t="s">
        <v>72</v>
      </c>
      <c r="B7" s="151"/>
      <c r="C7" s="151"/>
      <c r="D7" s="151"/>
      <c r="E7" s="151"/>
      <c r="F7" s="151"/>
      <c r="G7" s="151"/>
      <c r="H7" s="151"/>
      <c r="I7" s="151"/>
      <c r="J7" s="151"/>
    </row>
    <row r="8" spans="1:10" s="41" customFormat="1" x14ac:dyDescent="0.3">
      <c r="A8" s="72"/>
      <c r="B8" s="72"/>
      <c r="C8" s="72"/>
      <c r="D8" s="72"/>
      <c r="E8" s="72"/>
      <c r="F8" s="72"/>
      <c r="G8" s="77"/>
      <c r="H8" s="77"/>
      <c r="I8" s="77"/>
      <c r="J8" s="72"/>
    </row>
    <row r="9" spans="1:10" ht="14.25" customHeight="1" x14ac:dyDescent="0.25">
      <c r="J9" s="73" t="s">
        <v>66</v>
      </c>
    </row>
    <row r="10" spans="1:10" ht="12" customHeight="1" thickBot="1" x14ac:dyDescent="0.3">
      <c r="A10" s="171"/>
      <c r="B10" s="171"/>
      <c r="C10" s="171"/>
      <c r="D10" s="171"/>
      <c r="E10" s="171"/>
      <c r="F10" s="171"/>
      <c r="G10" s="75"/>
      <c r="H10" s="75"/>
      <c r="I10" s="75"/>
    </row>
    <row r="11" spans="1:10" ht="44.25" customHeight="1" x14ac:dyDescent="0.25">
      <c r="A11" s="172" t="s">
        <v>43</v>
      </c>
      <c r="B11" s="173"/>
      <c r="C11" s="174"/>
      <c r="D11" s="178" t="s">
        <v>42</v>
      </c>
      <c r="E11" s="174"/>
      <c r="F11" s="178" t="s">
        <v>41</v>
      </c>
      <c r="G11" s="181" t="s">
        <v>119</v>
      </c>
      <c r="H11" s="181"/>
      <c r="I11" s="181"/>
      <c r="J11" s="182"/>
    </row>
    <row r="12" spans="1:10" ht="6.6" customHeight="1" x14ac:dyDescent="0.25">
      <c r="A12" s="175"/>
      <c r="B12" s="176"/>
      <c r="C12" s="177"/>
      <c r="D12" s="179"/>
      <c r="E12" s="177"/>
      <c r="F12" s="180"/>
      <c r="G12" s="152" t="s">
        <v>68</v>
      </c>
      <c r="H12" s="152" t="s">
        <v>69</v>
      </c>
      <c r="I12" s="152" t="s">
        <v>70</v>
      </c>
      <c r="J12" s="152" t="s">
        <v>60</v>
      </c>
    </row>
    <row r="13" spans="1:10" ht="31.5" customHeight="1" x14ac:dyDescent="0.25">
      <c r="A13" s="40" t="s">
        <v>40</v>
      </c>
      <c r="B13" s="39" t="s">
        <v>39</v>
      </c>
      <c r="C13" s="39" t="s">
        <v>38</v>
      </c>
      <c r="D13" s="39" t="s">
        <v>4</v>
      </c>
      <c r="E13" s="39" t="s">
        <v>3</v>
      </c>
      <c r="F13" s="179"/>
      <c r="G13" s="153"/>
      <c r="H13" s="153"/>
      <c r="I13" s="153"/>
      <c r="J13" s="153"/>
    </row>
    <row r="14" spans="1:10" ht="29.25" customHeight="1" x14ac:dyDescent="0.25">
      <c r="A14" s="38"/>
      <c r="B14" s="37"/>
      <c r="C14" s="37"/>
      <c r="D14" s="37"/>
      <c r="E14" s="37"/>
      <c r="F14" s="36" t="s">
        <v>37</v>
      </c>
      <c r="G14" s="70">
        <f>SUM(G15)</f>
        <v>0</v>
      </c>
      <c r="H14" s="70">
        <f>SUM(H15)</f>
        <v>0</v>
      </c>
      <c r="I14" s="70">
        <f>SUM(I15)</f>
        <v>0</v>
      </c>
      <c r="J14" s="70">
        <f>SUM(J15)</f>
        <v>0</v>
      </c>
    </row>
    <row r="15" spans="1:10" x14ac:dyDescent="0.25">
      <c r="A15" s="35" t="s">
        <v>36</v>
      </c>
      <c r="B15" s="31"/>
      <c r="C15" s="31"/>
      <c r="D15" s="31"/>
      <c r="E15" s="31"/>
      <c r="F15" s="32" t="s">
        <v>35</v>
      </c>
      <c r="G15" s="70">
        <f>+G17</f>
        <v>0</v>
      </c>
      <c r="H15" s="70">
        <f>+H17</f>
        <v>0</v>
      </c>
      <c r="I15" s="70">
        <f>+I17</f>
        <v>0</v>
      </c>
      <c r="J15" s="70">
        <f>+J17</f>
        <v>0</v>
      </c>
    </row>
    <row r="16" spans="1:10" x14ac:dyDescent="0.25">
      <c r="A16" s="35"/>
      <c r="B16" s="31"/>
      <c r="C16" s="31"/>
      <c r="D16" s="31"/>
      <c r="E16" s="31"/>
      <c r="F16" s="32" t="s">
        <v>33</v>
      </c>
      <c r="G16" s="70"/>
      <c r="H16" s="70"/>
      <c r="I16" s="70"/>
      <c r="J16" s="70"/>
    </row>
    <row r="17" spans="1:10" ht="18" customHeight="1" x14ac:dyDescent="0.25">
      <c r="A17" s="35"/>
      <c r="B17" s="31" t="s">
        <v>34</v>
      </c>
      <c r="C17" s="31"/>
      <c r="D17" s="31"/>
      <c r="E17" s="31"/>
      <c r="F17" s="32" t="s">
        <v>1</v>
      </c>
      <c r="G17" s="70">
        <f>+G19</f>
        <v>0</v>
      </c>
      <c r="H17" s="70">
        <f>+H19</f>
        <v>0</v>
      </c>
      <c r="I17" s="70">
        <f>+I19</f>
        <v>0</v>
      </c>
      <c r="J17" s="70">
        <f>+J19</f>
        <v>0</v>
      </c>
    </row>
    <row r="18" spans="1:10" x14ac:dyDescent="0.25">
      <c r="A18" s="35"/>
      <c r="B18" s="31"/>
      <c r="C18" s="31"/>
      <c r="D18" s="31"/>
      <c r="E18" s="31"/>
      <c r="F18" s="32" t="s">
        <v>33</v>
      </c>
      <c r="G18" s="70"/>
      <c r="H18" s="70"/>
      <c r="I18" s="70"/>
      <c r="J18" s="70"/>
    </row>
    <row r="19" spans="1:10" ht="20.25" customHeight="1" x14ac:dyDescent="0.25">
      <c r="A19" s="35"/>
      <c r="B19" s="31"/>
      <c r="C19" s="31" t="s">
        <v>34</v>
      </c>
      <c r="D19" s="31"/>
      <c r="E19" s="31"/>
      <c r="F19" s="32" t="s">
        <v>1</v>
      </c>
      <c r="G19" s="70">
        <f>+G21</f>
        <v>0</v>
      </c>
      <c r="H19" s="70">
        <f>+H21</f>
        <v>0</v>
      </c>
      <c r="I19" s="70">
        <f>+I21</f>
        <v>0</v>
      </c>
      <c r="J19" s="70">
        <f>+J21</f>
        <v>0</v>
      </c>
    </row>
    <row r="20" spans="1:10" x14ac:dyDescent="0.25">
      <c r="A20" s="35"/>
      <c r="B20" s="31"/>
      <c r="C20" s="31"/>
      <c r="D20" s="31"/>
      <c r="E20" s="31"/>
      <c r="F20" s="32" t="s">
        <v>33</v>
      </c>
      <c r="G20" s="65"/>
      <c r="H20" s="65"/>
      <c r="I20" s="65"/>
      <c r="J20" s="65"/>
    </row>
    <row r="21" spans="1:10" x14ac:dyDescent="0.25">
      <c r="A21" s="35"/>
      <c r="B21" s="31"/>
      <c r="C21" s="31"/>
      <c r="D21" s="31"/>
      <c r="E21" s="32"/>
      <c r="F21" s="32" t="s">
        <v>28</v>
      </c>
      <c r="G21" s="80">
        <f>+G22+G45</f>
        <v>0</v>
      </c>
      <c r="H21" s="80">
        <f>+H22+H45</f>
        <v>0</v>
      </c>
      <c r="I21" s="80">
        <f>+I22+I45</f>
        <v>0</v>
      </c>
      <c r="J21" s="80">
        <f>+J22+J45</f>
        <v>0</v>
      </c>
    </row>
    <row r="22" spans="1:10" x14ac:dyDescent="0.25">
      <c r="A22" s="35"/>
      <c r="B22" s="31"/>
      <c r="C22" s="31"/>
      <c r="D22" s="31" t="s">
        <v>32</v>
      </c>
      <c r="E22" s="31"/>
      <c r="F22" s="32" t="s">
        <v>55</v>
      </c>
      <c r="G22" s="80">
        <f t="shared" ref="G22:J22" si="0">+G23</f>
        <v>-4616509.8</v>
      </c>
      <c r="H22" s="80">
        <f t="shared" si="0"/>
        <v>-4528084.8</v>
      </c>
      <c r="I22" s="80">
        <f t="shared" si="0"/>
        <v>-4558128.9000000004</v>
      </c>
      <c r="J22" s="80">
        <f t="shared" si="0"/>
        <v>0</v>
      </c>
    </row>
    <row r="23" spans="1:10" x14ac:dyDescent="0.25">
      <c r="A23" s="35"/>
      <c r="B23" s="31"/>
      <c r="C23" s="31"/>
      <c r="D23" s="31"/>
      <c r="E23" s="32">
        <v>11001</v>
      </c>
      <c r="F23" s="32" t="s">
        <v>2</v>
      </c>
      <c r="G23" s="64">
        <f>+G25</f>
        <v>-4616509.8</v>
      </c>
      <c r="H23" s="64">
        <f>+H25</f>
        <v>-4528084.8</v>
      </c>
      <c r="I23" s="64">
        <f>+I25</f>
        <v>-4558128.9000000004</v>
      </c>
      <c r="J23" s="65">
        <f>+J25</f>
        <v>0</v>
      </c>
    </row>
    <row r="24" spans="1:10" x14ac:dyDescent="0.25">
      <c r="A24" s="35"/>
      <c r="B24" s="31"/>
      <c r="C24" s="31"/>
      <c r="D24" s="31"/>
      <c r="E24" s="32"/>
      <c r="F24" s="32" t="s">
        <v>29</v>
      </c>
      <c r="G24" s="64"/>
      <c r="H24" s="64"/>
      <c r="I24" s="64"/>
      <c r="J24" s="65"/>
    </row>
    <row r="25" spans="1:10" x14ac:dyDescent="0.25">
      <c r="A25" s="35"/>
      <c r="B25" s="31"/>
      <c r="C25" s="31"/>
      <c r="D25" s="31"/>
      <c r="E25" s="32"/>
      <c r="F25" s="32" t="s">
        <v>28</v>
      </c>
      <c r="G25" s="64">
        <f>G27</f>
        <v>-4616509.8</v>
      </c>
      <c r="H25" s="64">
        <f>H27</f>
        <v>-4528084.8</v>
      </c>
      <c r="I25" s="64">
        <f>I27</f>
        <v>-4558128.9000000004</v>
      </c>
      <c r="J25" s="65">
        <f>J27</f>
        <v>0</v>
      </c>
    </row>
    <row r="26" spans="1:10" ht="40.5" x14ac:dyDescent="0.25">
      <c r="A26" s="35"/>
      <c r="B26" s="31"/>
      <c r="C26" s="31"/>
      <c r="D26" s="31"/>
      <c r="E26" s="32"/>
      <c r="F26" s="32" t="s">
        <v>27</v>
      </c>
      <c r="G26" s="64"/>
      <c r="H26" s="64"/>
      <c r="I26" s="64"/>
      <c r="J26" s="65"/>
    </row>
    <row r="27" spans="1:10" x14ac:dyDescent="0.25">
      <c r="A27" s="34"/>
      <c r="B27" s="33"/>
      <c r="C27" s="33"/>
      <c r="D27" s="33"/>
      <c r="E27" s="32"/>
      <c r="F27" s="32" t="s">
        <v>31</v>
      </c>
      <c r="G27" s="64">
        <f t="shared" ref="G27:J27" si="1">G28</f>
        <v>-4616509.8</v>
      </c>
      <c r="H27" s="64">
        <f t="shared" si="1"/>
        <v>-4528084.8</v>
      </c>
      <c r="I27" s="64">
        <f t="shared" si="1"/>
        <v>-4558128.9000000004</v>
      </c>
      <c r="J27" s="65">
        <f t="shared" si="1"/>
        <v>0</v>
      </c>
    </row>
    <row r="28" spans="1:10" x14ac:dyDescent="0.25">
      <c r="A28" s="34"/>
      <c r="B28" s="33"/>
      <c r="C28" s="33"/>
      <c r="D28" s="33"/>
      <c r="E28" s="32"/>
      <c r="F28" s="32" t="s">
        <v>30</v>
      </c>
      <c r="G28" s="64">
        <f>G43+G29</f>
        <v>-4616509.8</v>
      </c>
      <c r="H28" s="64">
        <f>H43+H29</f>
        <v>-4528084.8</v>
      </c>
      <c r="I28" s="64">
        <f>I43+I29</f>
        <v>-4558128.9000000004</v>
      </c>
      <c r="J28" s="65">
        <f>J43+J29</f>
        <v>0</v>
      </c>
    </row>
    <row r="29" spans="1:10" ht="27" x14ac:dyDescent="0.25">
      <c r="A29" s="34"/>
      <c r="B29" s="33"/>
      <c r="C29" s="33"/>
      <c r="D29" s="33"/>
      <c r="E29" s="32"/>
      <c r="F29" s="32" t="s">
        <v>78</v>
      </c>
      <c r="G29" s="64">
        <f>G35+G37+G39+G30+G33</f>
        <v>-1957095.5000000002</v>
      </c>
      <c r="H29" s="64">
        <f>H35+H37+H39+H30+H33</f>
        <v>-1957095.5000000002</v>
      </c>
      <c r="I29" s="64">
        <f>I35+I37+I39+I30+I33</f>
        <v>-1957095.5000000002</v>
      </c>
      <c r="J29" s="65">
        <f>J35+J37+J39+J30+J33</f>
        <v>0</v>
      </c>
    </row>
    <row r="30" spans="1:10" x14ac:dyDescent="0.25">
      <c r="A30" s="34"/>
      <c r="B30" s="33"/>
      <c r="C30" s="33"/>
      <c r="D30" s="33"/>
      <c r="E30" s="32"/>
      <c r="F30" s="32" t="s">
        <v>79</v>
      </c>
      <c r="G30" s="64">
        <f>SUM(G31:G32)</f>
        <v>-230500</v>
      </c>
      <c r="H30" s="64">
        <f>SUM(H31:H32)</f>
        <v>-230500</v>
      </c>
      <c r="I30" s="64">
        <f>SUM(I31:I32)</f>
        <v>-230500</v>
      </c>
      <c r="J30" s="65">
        <f>SUM(J31:J32)</f>
        <v>0</v>
      </c>
    </row>
    <row r="31" spans="1:10" ht="18" thickBot="1" x14ac:dyDescent="0.3">
      <c r="A31" s="34"/>
      <c r="B31" s="33"/>
      <c r="C31" s="33"/>
      <c r="D31" s="33"/>
      <c r="E31" s="32"/>
      <c r="F31" s="28" t="s">
        <v>80</v>
      </c>
      <c r="G31" s="64">
        <v>-200500</v>
      </c>
      <c r="H31" s="64">
        <v>-200500</v>
      </c>
      <c r="I31" s="64">
        <v>-200500</v>
      </c>
      <c r="J31" s="65">
        <v>0</v>
      </c>
    </row>
    <row r="32" spans="1:10" ht="18" thickBot="1" x14ac:dyDescent="0.3">
      <c r="A32" s="34"/>
      <c r="B32" s="33"/>
      <c r="C32" s="33"/>
      <c r="D32" s="33"/>
      <c r="E32" s="32"/>
      <c r="F32" s="28" t="s">
        <v>81</v>
      </c>
      <c r="G32" s="64">
        <v>-30000</v>
      </c>
      <c r="H32" s="64">
        <v>-30000</v>
      </c>
      <c r="I32" s="64">
        <v>-30000</v>
      </c>
      <c r="J32" s="65">
        <v>0</v>
      </c>
    </row>
    <row r="33" spans="1:10" ht="27" x14ac:dyDescent="0.25">
      <c r="A33" s="34"/>
      <c r="B33" s="33"/>
      <c r="C33" s="33"/>
      <c r="D33" s="33"/>
      <c r="E33" s="32"/>
      <c r="F33" s="32" t="s">
        <v>82</v>
      </c>
      <c r="G33" s="64">
        <f>SUM(G34:G34)</f>
        <v>-25902</v>
      </c>
      <c r="H33" s="64">
        <f>SUM(H34:H34)</f>
        <v>-25902</v>
      </c>
      <c r="I33" s="64">
        <f>SUM(I34:I34)</f>
        <v>-25902</v>
      </c>
      <c r="J33" s="65">
        <f>SUM(J34:J34)</f>
        <v>0</v>
      </c>
    </row>
    <row r="34" spans="1:10" ht="27.75" thickBot="1" x14ac:dyDescent="0.3">
      <c r="A34" s="34"/>
      <c r="B34" s="33"/>
      <c r="C34" s="33"/>
      <c r="D34" s="33"/>
      <c r="E34" s="32"/>
      <c r="F34" s="28" t="s">
        <v>83</v>
      </c>
      <c r="G34" s="64">
        <v>-25902</v>
      </c>
      <c r="H34" s="64">
        <v>-25902</v>
      </c>
      <c r="I34" s="64">
        <v>-25902</v>
      </c>
      <c r="J34" s="65">
        <v>0</v>
      </c>
    </row>
    <row r="35" spans="1:10" ht="27" x14ac:dyDescent="0.25">
      <c r="A35" s="34"/>
      <c r="B35" s="33"/>
      <c r="C35" s="33"/>
      <c r="D35" s="33"/>
      <c r="E35" s="32"/>
      <c r="F35" s="32" t="s">
        <v>84</v>
      </c>
      <c r="G35" s="64">
        <f>SUM(G36:G36)</f>
        <v>-231493.80000000002</v>
      </c>
      <c r="H35" s="64">
        <f>SUM(H36:H36)</f>
        <v>-231493.80000000002</v>
      </c>
      <c r="I35" s="64">
        <f>SUM(I36:I36)</f>
        <v>-231493.80000000002</v>
      </c>
      <c r="J35" s="65">
        <f>SUM(J36:J36)</f>
        <v>0</v>
      </c>
    </row>
    <row r="36" spans="1:10" ht="18" thickBot="1" x14ac:dyDescent="0.3">
      <c r="A36" s="34"/>
      <c r="B36" s="33"/>
      <c r="C36" s="33"/>
      <c r="D36" s="33"/>
      <c r="E36" s="32"/>
      <c r="F36" s="28" t="s">
        <v>85</v>
      </c>
      <c r="G36" s="64">
        <v>-231493.80000000002</v>
      </c>
      <c r="H36" s="64">
        <v>-231493.80000000002</v>
      </c>
      <c r="I36" s="64">
        <v>-231493.80000000002</v>
      </c>
      <c r="J36" s="65">
        <v>0</v>
      </c>
    </row>
    <row r="37" spans="1:10" ht="27" x14ac:dyDescent="0.25">
      <c r="A37" s="34"/>
      <c r="B37" s="33"/>
      <c r="C37" s="33"/>
      <c r="D37" s="33"/>
      <c r="E37" s="32"/>
      <c r="F37" s="32" t="s">
        <v>86</v>
      </c>
      <c r="G37" s="64">
        <f>SUM(G38:G38)</f>
        <v>-28485.500000000007</v>
      </c>
      <c r="H37" s="64">
        <f>SUM(H38:H38)</f>
        <v>-28485.500000000007</v>
      </c>
      <c r="I37" s="64">
        <f>SUM(I38:I38)</f>
        <v>-28485.500000000007</v>
      </c>
      <c r="J37" s="65">
        <f>SUM(J38:J38)</f>
        <v>0</v>
      </c>
    </row>
    <row r="38" spans="1:10" ht="27.75" thickBot="1" x14ac:dyDescent="0.3">
      <c r="A38" s="34"/>
      <c r="B38" s="33"/>
      <c r="C38" s="33"/>
      <c r="D38" s="33"/>
      <c r="E38" s="32"/>
      <c r="F38" s="87" t="s">
        <v>87</v>
      </c>
      <c r="G38" s="64">
        <v>-28485.500000000007</v>
      </c>
      <c r="H38" s="64">
        <v>-28485.500000000007</v>
      </c>
      <c r="I38" s="64">
        <v>-28485.500000000007</v>
      </c>
      <c r="J38" s="65">
        <v>0</v>
      </c>
    </row>
    <row r="39" spans="1:10" x14ac:dyDescent="0.25">
      <c r="A39" s="34"/>
      <c r="B39" s="33"/>
      <c r="C39" s="33"/>
      <c r="D39" s="33"/>
      <c r="E39" s="32"/>
      <c r="F39" s="32" t="s">
        <v>88</v>
      </c>
      <c r="G39" s="64">
        <f>SUM(G40:G42)</f>
        <v>-1440714.2000000002</v>
      </c>
      <c r="H39" s="64">
        <f>SUM(H40:H42)</f>
        <v>-1440714.2000000002</v>
      </c>
      <c r="I39" s="64">
        <f>SUM(I40:I42)</f>
        <v>-1440714.2000000002</v>
      </c>
      <c r="J39" s="65">
        <f>SUM(J40:J42)</f>
        <v>0</v>
      </c>
    </row>
    <row r="40" spans="1:10" ht="18" thickBot="1" x14ac:dyDescent="0.3">
      <c r="A40" s="34"/>
      <c r="B40" s="33"/>
      <c r="C40" s="33"/>
      <c r="D40" s="33"/>
      <c r="E40" s="32"/>
      <c r="F40" s="28" t="s">
        <v>89</v>
      </c>
      <c r="G40" s="64">
        <v>-63325.099999999991</v>
      </c>
      <c r="H40" s="64">
        <v>-63325.099999999991</v>
      </c>
      <c r="I40" s="64">
        <v>-63325.099999999991</v>
      </c>
      <c r="J40" s="65">
        <v>0</v>
      </c>
    </row>
    <row r="41" spans="1:10" ht="18" thickBot="1" x14ac:dyDescent="0.3">
      <c r="A41" s="34"/>
      <c r="B41" s="33"/>
      <c r="C41" s="33"/>
      <c r="D41" s="33"/>
      <c r="E41" s="32"/>
      <c r="F41" s="28" t="s">
        <v>90</v>
      </c>
      <c r="G41" s="64">
        <v>-1243860.6000000001</v>
      </c>
      <c r="H41" s="64">
        <v>-1243860.6000000001</v>
      </c>
      <c r="I41" s="64">
        <v>-1243860.6000000001</v>
      </c>
      <c r="J41" s="65">
        <v>0</v>
      </c>
    </row>
    <row r="42" spans="1:10" ht="18" thickBot="1" x14ac:dyDescent="0.3">
      <c r="A42" s="34"/>
      <c r="B42" s="33"/>
      <c r="C42" s="33"/>
      <c r="D42" s="33"/>
      <c r="E42" s="32"/>
      <c r="F42" s="28" t="s">
        <v>91</v>
      </c>
      <c r="G42" s="64">
        <v>-133528.5</v>
      </c>
      <c r="H42" s="64">
        <v>-133528.5</v>
      </c>
      <c r="I42" s="64">
        <v>-133528.5</v>
      </c>
      <c r="J42" s="65">
        <v>0</v>
      </c>
    </row>
    <row r="43" spans="1:10" ht="16.899999999999999" customHeight="1" thickBot="1" x14ac:dyDescent="0.3">
      <c r="A43" s="30"/>
      <c r="B43" s="29"/>
      <c r="C43" s="29"/>
      <c r="D43" s="29"/>
      <c r="E43" s="28"/>
      <c r="F43" s="28" t="s">
        <v>63</v>
      </c>
      <c r="G43" s="64">
        <f>SUM(G44:G44)</f>
        <v>-2659414.2999999998</v>
      </c>
      <c r="H43" s="64">
        <f>SUM(H44:H44)</f>
        <v>-2570989.2999999998</v>
      </c>
      <c r="I43" s="64">
        <f>SUM(I44:I44)</f>
        <v>-2601033.4</v>
      </c>
      <c r="J43" s="65">
        <f>SUM(J44:J44)</f>
        <v>0</v>
      </c>
    </row>
    <row r="44" spans="1:10" ht="16.899999999999999" customHeight="1" thickBot="1" x14ac:dyDescent="0.3">
      <c r="A44" s="30"/>
      <c r="B44" s="29"/>
      <c r="C44" s="29"/>
      <c r="D44" s="29"/>
      <c r="E44" s="28"/>
      <c r="F44" s="28" t="s">
        <v>64</v>
      </c>
      <c r="G44" s="64">
        <v>-2659414.2999999998</v>
      </c>
      <c r="H44" s="64">
        <v>-2570989.2999999998</v>
      </c>
      <c r="I44" s="64">
        <v>-2601033.4</v>
      </c>
      <c r="J44" s="65">
        <v>0</v>
      </c>
    </row>
    <row r="45" spans="1:10" ht="27" x14ac:dyDescent="0.25">
      <c r="A45" s="34"/>
      <c r="B45" s="33"/>
      <c r="C45" s="33"/>
      <c r="D45" s="33"/>
      <c r="E45" s="88">
        <v>31001</v>
      </c>
      <c r="F45" s="88" t="s">
        <v>92</v>
      </c>
      <c r="G45" s="89">
        <f>+G47</f>
        <v>4616509.8000000007</v>
      </c>
      <c r="H45" s="89">
        <f>+H47</f>
        <v>4528084.8000000007</v>
      </c>
      <c r="I45" s="89">
        <f>+I47</f>
        <v>4558128.9000000004</v>
      </c>
      <c r="J45" s="92">
        <f>+J47</f>
        <v>0</v>
      </c>
    </row>
    <row r="46" spans="1:10" x14ac:dyDescent="0.25">
      <c r="A46" s="34"/>
      <c r="B46" s="33"/>
      <c r="C46" s="33"/>
      <c r="D46" s="33"/>
      <c r="E46" s="90"/>
      <c r="F46" s="90" t="s">
        <v>29</v>
      </c>
      <c r="G46" s="91"/>
      <c r="H46" s="91"/>
      <c r="I46" s="91"/>
      <c r="J46" s="93"/>
    </row>
    <row r="47" spans="1:10" x14ac:dyDescent="0.25">
      <c r="A47" s="34"/>
      <c r="B47" s="33"/>
      <c r="C47" s="33"/>
      <c r="D47" s="33"/>
      <c r="E47" s="90"/>
      <c r="F47" s="90" t="s">
        <v>28</v>
      </c>
      <c r="G47" s="91">
        <f>+G49</f>
        <v>4616509.8000000007</v>
      </c>
      <c r="H47" s="91">
        <f>+H49</f>
        <v>4528084.8000000007</v>
      </c>
      <c r="I47" s="91">
        <f>+I49</f>
        <v>4558128.9000000004</v>
      </c>
      <c r="J47" s="93">
        <f>+J49</f>
        <v>0</v>
      </c>
    </row>
    <row r="48" spans="1:10" ht="40.5" x14ac:dyDescent="0.25">
      <c r="A48" s="34"/>
      <c r="B48" s="33"/>
      <c r="C48" s="33"/>
      <c r="D48" s="33"/>
      <c r="E48" s="90"/>
      <c r="F48" s="90" t="s">
        <v>27</v>
      </c>
      <c r="G48" s="91"/>
      <c r="H48" s="91"/>
      <c r="I48" s="91"/>
      <c r="J48" s="93"/>
    </row>
    <row r="49" spans="1:10" x14ac:dyDescent="0.25">
      <c r="A49" s="34"/>
      <c r="B49" s="33"/>
      <c r="C49" s="33"/>
      <c r="D49" s="33"/>
      <c r="E49" s="90"/>
      <c r="F49" s="90" t="s">
        <v>31</v>
      </c>
      <c r="G49" s="91">
        <f>+G50</f>
        <v>4616509.8000000007</v>
      </c>
      <c r="H49" s="91">
        <f>+H50</f>
        <v>4528084.8000000007</v>
      </c>
      <c r="I49" s="91">
        <f>+I50</f>
        <v>4558128.9000000004</v>
      </c>
      <c r="J49" s="93">
        <f>+J50</f>
        <v>0</v>
      </c>
    </row>
    <row r="50" spans="1:10" ht="27" x14ac:dyDescent="0.25">
      <c r="A50" s="34"/>
      <c r="B50" s="33"/>
      <c r="C50" s="33"/>
      <c r="D50" s="33"/>
      <c r="E50" s="90"/>
      <c r="F50" s="88" t="s">
        <v>93</v>
      </c>
      <c r="G50" s="91">
        <f t="shared" ref="G50:J50" si="2">+G51</f>
        <v>4616509.8000000007</v>
      </c>
      <c r="H50" s="91">
        <f t="shared" si="2"/>
        <v>4528084.8000000007</v>
      </c>
      <c r="I50" s="91">
        <f t="shared" si="2"/>
        <v>4558128.9000000004</v>
      </c>
      <c r="J50" s="93">
        <f t="shared" si="2"/>
        <v>0</v>
      </c>
    </row>
    <row r="51" spans="1:10" x14ac:dyDescent="0.25">
      <c r="A51" s="34"/>
      <c r="B51" s="33"/>
      <c r="C51" s="33"/>
      <c r="D51" s="33"/>
      <c r="E51" s="90"/>
      <c r="F51" s="88" t="s">
        <v>94</v>
      </c>
      <c r="G51" s="91">
        <f>G52+G54</f>
        <v>4616509.8000000007</v>
      </c>
      <c r="H51" s="91">
        <f>H52+H54</f>
        <v>4528084.8000000007</v>
      </c>
      <c r="I51" s="91">
        <f>I52+I54</f>
        <v>4558128.9000000004</v>
      </c>
      <c r="J51" s="91">
        <f>J52+J54</f>
        <v>0</v>
      </c>
    </row>
    <row r="52" spans="1:10" x14ac:dyDescent="0.25">
      <c r="A52" s="34"/>
      <c r="B52" s="33"/>
      <c r="C52" s="33"/>
      <c r="D52" s="33"/>
      <c r="E52" s="90"/>
      <c r="F52" s="88" t="s">
        <v>95</v>
      </c>
      <c r="G52" s="91">
        <f>G53</f>
        <v>4940392.9000000004</v>
      </c>
      <c r="H52" s="91">
        <f>H53</f>
        <v>4851967.9000000004</v>
      </c>
      <c r="I52" s="91">
        <f>I53</f>
        <v>4882012</v>
      </c>
      <c r="J52" s="93">
        <f>J53</f>
        <v>0</v>
      </c>
    </row>
    <row r="53" spans="1:10" x14ac:dyDescent="0.25">
      <c r="A53" s="34"/>
      <c r="B53" s="33"/>
      <c r="C53" s="33"/>
      <c r="D53" s="33"/>
      <c r="E53" s="90"/>
      <c r="F53" s="88" t="s">
        <v>96</v>
      </c>
      <c r="G53" s="91">
        <v>4940392.9000000004</v>
      </c>
      <c r="H53" s="91">
        <v>4851967.9000000004</v>
      </c>
      <c r="I53" s="91">
        <v>4882012</v>
      </c>
      <c r="J53" s="93"/>
    </row>
    <row r="54" spans="1:10" x14ac:dyDescent="0.25">
      <c r="A54" s="34"/>
      <c r="B54" s="33"/>
      <c r="C54" s="33"/>
      <c r="D54" s="33"/>
      <c r="E54" s="90"/>
      <c r="F54" s="88" t="s">
        <v>97</v>
      </c>
      <c r="G54" s="91">
        <f>SUM(G55:G57)</f>
        <v>-323883.09999999998</v>
      </c>
      <c r="H54" s="91">
        <f>SUM(H55:H57)</f>
        <v>-323883.09999999998</v>
      </c>
      <c r="I54" s="91">
        <f>SUM(I55:I57)</f>
        <v>-323883.09999999998</v>
      </c>
      <c r="J54" s="93">
        <f>SUM(J55:J57)</f>
        <v>0</v>
      </c>
    </row>
    <row r="55" spans="1:10" x14ac:dyDescent="0.25">
      <c r="A55" s="34"/>
      <c r="B55" s="33"/>
      <c r="C55" s="33"/>
      <c r="D55" s="33"/>
      <c r="E55" s="90"/>
      <c r="F55" s="88" t="s">
        <v>98</v>
      </c>
      <c r="G55" s="91">
        <v>-67500</v>
      </c>
      <c r="H55" s="91">
        <v>-67500</v>
      </c>
      <c r="I55" s="91">
        <v>-67500</v>
      </c>
      <c r="J55" s="93">
        <v>0</v>
      </c>
    </row>
    <row r="56" spans="1:10" x14ac:dyDescent="0.25">
      <c r="A56" s="34"/>
      <c r="B56" s="33"/>
      <c r="C56" s="33"/>
      <c r="D56" s="33"/>
      <c r="E56" s="90"/>
      <c r="F56" s="88" t="s">
        <v>99</v>
      </c>
      <c r="G56" s="91">
        <v>-96983.1</v>
      </c>
      <c r="H56" s="91">
        <v>-96983.1</v>
      </c>
      <c r="I56" s="91">
        <v>-96983.1</v>
      </c>
      <c r="J56" s="93">
        <v>0</v>
      </c>
    </row>
    <row r="57" spans="1:10" x14ac:dyDescent="0.25">
      <c r="A57" s="34"/>
      <c r="B57" s="33"/>
      <c r="C57" s="33"/>
      <c r="D57" s="33"/>
      <c r="E57" s="90"/>
      <c r="F57" s="88" t="s">
        <v>100</v>
      </c>
      <c r="G57" s="91">
        <v>-159400</v>
      </c>
      <c r="H57" s="91">
        <v>-159400</v>
      </c>
      <c r="I57" s="91">
        <v>-159400</v>
      </c>
      <c r="J57" s="93"/>
    </row>
    <row r="58" spans="1:10" ht="18" thickBot="1" x14ac:dyDescent="0.3">
      <c r="A58" s="34"/>
      <c r="B58" s="33"/>
      <c r="C58" s="33"/>
      <c r="D58" s="33"/>
      <c r="E58" s="32"/>
      <c r="F58" s="28"/>
      <c r="G58" s="64"/>
      <c r="H58" s="64"/>
      <c r="I58" s="64"/>
      <c r="J58" s="64"/>
    </row>
  </sheetData>
  <mergeCells count="14">
    <mergeCell ref="F2:J2"/>
    <mergeCell ref="F3:J3"/>
    <mergeCell ref="D5:F5"/>
    <mergeCell ref="D4:F4"/>
    <mergeCell ref="A7:J7"/>
    <mergeCell ref="A10:F10"/>
    <mergeCell ref="A11:C12"/>
    <mergeCell ref="J12:J13"/>
    <mergeCell ref="D11:E12"/>
    <mergeCell ref="F11:F13"/>
    <mergeCell ref="G11:J11"/>
    <mergeCell ref="G12:G13"/>
    <mergeCell ref="H12:H13"/>
    <mergeCell ref="I12:I13"/>
  </mergeCells>
  <pageMargins left="0.41" right="0" top="0.37" bottom="0.4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zoomScaleSheetLayoutView="115" workbookViewId="0">
      <selection activeCell="A5" sqref="A5:G5"/>
    </sheetView>
  </sheetViews>
  <sheetFormatPr defaultColWidth="9.140625" defaultRowHeight="17.25" x14ac:dyDescent="0.25"/>
  <cols>
    <col min="1" max="1" width="7.42578125" style="114" customWidth="1"/>
    <col min="2" max="2" width="8.7109375" style="114" customWidth="1"/>
    <col min="3" max="3" width="53" style="103" customWidth="1"/>
    <col min="4" max="6" width="20.85546875" style="103" customWidth="1"/>
    <col min="7" max="7" width="20.85546875" style="135" customWidth="1"/>
    <col min="8" max="8" width="9.5703125" style="103" customWidth="1"/>
    <col min="9" max="9" width="16.42578125" style="104" bestFit="1" customWidth="1"/>
    <col min="10" max="11" width="18.28515625" style="104" bestFit="1" customWidth="1"/>
    <col min="12" max="12" width="18.5703125" style="104" bestFit="1" customWidth="1"/>
    <col min="13" max="13" width="16.42578125" style="103" customWidth="1"/>
    <col min="14" max="16384" width="9.140625" style="103"/>
  </cols>
  <sheetData>
    <row r="1" spans="1:12" ht="17.25" customHeight="1" x14ac:dyDescent="0.25">
      <c r="A1" s="189" t="s">
        <v>74</v>
      </c>
      <c r="B1" s="189"/>
      <c r="C1" s="189"/>
      <c r="D1" s="189"/>
      <c r="E1" s="189"/>
      <c r="F1" s="189"/>
      <c r="G1" s="189"/>
    </row>
    <row r="2" spans="1:12" x14ac:dyDescent="0.25">
      <c r="A2" s="189" t="s">
        <v>75</v>
      </c>
      <c r="B2" s="189"/>
      <c r="C2" s="189"/>
      <c r="D2" s="189"/>
      <c r="E2" s="189"/>
      <c r="F2" s="189"/>
      <c r="G2" s="189"/>
    </row>
    <row r="3" spans="1:12" x14ac:dyDescent="0.25">
      <c r="A3" s="189" t="s">
        <v>5</v>
      </c>
      <c r="B3" s="189"/>
      <c r="C3" s="189"/>
      <c r="D3" s="189"/>
      <c r="E3" s="189"/>
      <c r="F3" s="189"/>
      <c r="G3" s="189"/>
    </row>
    <row r="4" spans="1:12" x14ac:dyDescent="0.25">
      <c r="A4" s="189"/>
      <c r="B4" s="189"/>
      <c r="C4" s="189"/>
      <c r="D4" s="189"/>
      <c r="E4" s="189"/>
      <c r="F4" s="189"/>
      <c r="G4" s="189"/>
    </row>
    <row r="5" spans="1:12" ht="44.25" customHeight="1" x14ac:dyDescent="0.25">
      <c r="A5" s="190" t="s">
        <v>115</v>
      </c>
      <c r="B5" s="190"/>
      <c r="C5" s="190"/>
      <c r="D5" s="190"/>
      <c r="E5" s="190"/>
      <c r="F5" s="190"/>
      <c r="G5" s="190"/>
    </row>
    <row r="6" spans="1:12" ht="18" thickBot="1" x14ac:dyDescent="0.3">
      <c r="A6" s="105"/>
      <c r="B6" s="105"/>
      <c r="C6" s="106"/>
      <c r="D6" s="106"/>
      <c r="E6" s="106"/>
      <c r="F6" s="106"/>
      <c r="G6" s="107" t="s">
        <v>66</v>
      </c>
    </row>
    <row r="7" spans="1:12" s="108" customFormat="1" ht="54.75" customHeight="1" x14ac:dyDescent="0.25">
      <c r="A7" s="191" t="s">
        <v>107</v>
      </c>
      <c r="B7" s="192"/>
      <c r="C7" s="193" t="s">
        <v>116</v>
      </c>
      <c r="D7" s="185" t="s">
        <v>118</v>
      </c>
      <c r="E7" s="185"/>
      <c r="F7" s="185"/>
      <c r="G7" s="186"/>
      <c r="I7" s="109"/>
      <c r="J7" s="109"/>
      <c r="K7" s="109"/>
      <c r="L7" s="109"/>
    </row>
    <row r="8" spans="1:12" s="108" customFormat="1" ht="26.25" customHeight="1" x14ac:dyDescent="0.25">
      <c r="A8" s="195" t="s">
        <v>4</v>
      </c>
      <c r="B8" s="197" t="s">
        <v>3</v>
      </c>
      <c r="C8" s="194"/>
      <c r="D8" s="187" t="s">
        <v>68</v>
      </c>
      <c r="E8" s="187" t="s">
        <v>69</v>
      </c>
      <c r="F8" s="187" t="s">
        <v>70</v>
      </c>
      <c r="G8" s="187" t="s">
        <v>60</v>
      </c>
      <c r="I8" s="109"/>
      <c r="J8" s="109"/>
      <c r="K8" s="109"/>
      <c r="L8" s="109"/>
    </row>
    <row r="9" spans="1:12" s="108" customFormat="1" ht="40.5" customHeight="1" x14ac:dyDescent="0.25">
      <c r="A9" s="196"/>
      <c r="B9" s="198"/>
      <c r="C9" s="194"/>
      <c r="D9" s="188"/>
      <c r="E9" s="188"/>
      <c r="F9" s="188"/>
      <c r="G9" s="188"/>
      <c r="I9" s="109"/>
      <c r="J9" s="109"/>
      <c r="K9" s="109"/>
      <c r="L9" s="109"/>
    </row>
    <row r="10" spans="1:12" s="114" customFormat="1" ht="30.75" customHeight="1" x14ac:dyDescent="0.25">
      <c r="A10" s="110"/>
      <c r="B10" s="111"/>
      <c r="C10" s="112" t="s">
        <v>108</v>
      </c>
      <c r="D10" s="113">
        <f>+D12</f>
        <v>4616509.8000000007</v>
      </c>
      <c r="E10" s="113">
        <f>+E12</f>
        <v>4528084.8000000007</v>
      </c>
      <c r="F10" s="113">
        <f>+F12</f>
        <v>4558128.9000000004</v>
      </c>
      <c r="G10" s="113">
        <f>+G12</f>
        <v>0</v>
      </c>
      <c r="I10" s="115"/>
      <c r="J10" s="115"/>
      <c r="K10" s="115"/>
      <c r="L10" s="115"/>
    </row>
    <row r="11" spans="1:12" x14ac:dyDescent="0.25">
      <c r="A11" s="110"/>
      <c r="B11" s="111"/>
      <c r="C11" s="112" t="s">
        <v>109</v>
      </c>
      <c r="D11" s="136"/>
      <c r="E11" s="136"/>
      <c r="F11" s="136"/>
      <c r="G11" s="116"/>
    </row>
    <row r="12" spans="1:12" s="114" customFormat="1" ht="22.5" customHeight="1" x14ac:dyDescent="0.25">
      <c r="A12" s="117"/>
      <c r="B12" s="118"/>
      <c r="C12" s="118" t="s">
        <v>110</v>
      </c>
      <c r="D12" s="113">
        <f>+D14</f>
        <v>4616509.8000000007</v>
      </c>
      <c r="E12" s="113">
        <f>+E14</f>
        <v>4528084.8000000007</v>
      </c>
      <c r="F12" s="113">
        <f>+F14</f>
        <v>4558128.9000000004</v>
      </c>
      <c r="G12" s="113">
        <f>+G14</f>
        <v>0</v>
      </c>
      <c r="I12" s="115"/>
      <c r="J12" s="115"/>
      <c r="K12" s="115"/>
      <c r="L12" s="115"/>
    </row>
    <row r="13" spans="1:12" s="114" customFormat="1" x14ac:dyDescent="0.25">
      <c r="A13" s="117"/>
      <c r="B13" s="119"/>
      <c r="C13" s="119" t="s">
        <v>111</v>
      </c>
      <c r="D13" s="137"/>
      <c r="E13" s="137"/>
      <c r="F13" s="137"/>
      <c r="G13" s="120"/>
      <c r="I13" s="115"/>
      <c r="J13" s="115"/>
      <c r="K13" s="115"/>
      <c r="L13" s="115"/>
    </row>
    <row r="14" spans="1:12" s="124" customFormat="1" ht="42" customHeight="1" x14ac:dyDescent="0.25">
      <c r="A14" s="121">
        <v>1169</v>
      </c>
      <c r="B14" s="122">
        <v>31001</v>
      </c>
      <c r="C14" s="123" t="s">
        <v>112</v>
      </c>
      <c r="D14" s="113">
        <f>D16</f>
        <v>4616509.8000000007</v>
      </c>
      <c r="E14" s="113">
        <f>E16</f>
        <v>4528084.8000000007</v>
      </c>
      <c r="F14" s="113">
        <f>F16</f>
        <v>4558128.9000000004</v>
      </c>
      <c r="G14" s="113">
        <f>G16</f>
        <v>0</v>
      </c>
      <c r="I14" s="125"/>
      <c r="J14" s="125"/>
      <c r="K14" s="125"/>
      <c r="L14" s="125"/>
    </row>
    <row r="15" spans="1:12" s="124" customFormat="1" ht="33.75" customHeight="1" x14ac:dyDescent="0.25">
      <c r="A15" s="121"/>
      <c r="B15" s="122"/>
      <c r="C15" s="119" t="s">
        <v>113</v>
      </c>
      <c r="D15" s="137"/>
      <c r="E15" s="137"/>
      <c r="F15" s="137"/>
      <c r="G15" s="113"/>
      <c r="I15" s="125"/>
      <c r="J15" s="125"/>
      <c r="K15" s="125"/>
      <c r="L15" s="125"/>
    </row>
    <row r="16" spans="1:12" s="129" customFormat="1" ht="21" customHeight="1" x14ac:dyDescent="0.25">
      <c r="A16" s="126"/>
      <c r="B16" s="127"/>
      <c r="C16" s="128" t="s">
        <v>114</v>
      </c>
      <c r="D16" s="113">
        <f>+'2'!G45</f>
        <v>4616509.8000000007</v>
      </c>
      <c r="E16" s="113">
        <f>+'2'!H45</f>
        <v>4528084.8000000007</v>
      </c>
      <c r="F16" s="113">
        <f>+'2'!I45</f>
        <v>4558128.9000000004</v>
      </c>
      <c r="G16" s="113">
        <f>+'2'!J45</f>
        <v>0</v>
      </c>
      <c r="I16" s="130"/>
      <c r="J16" s="130"/>
      <c r="K16" s="130"/>
      <c r="L16" s="130"/>
    </row>
    <row r="17" spans="1:7" ht="18" thickBot="1" x14ac:dyDescent="0.3">
      <c r="A17" s="131"/>
      <c r="B17" s="132"/>
      <c r="C17" s="133"/>
      <c r="D17" s="138"/>
      <c r="E17" s="138"/>
      <c r="F17" s="138"/>
      <c r="G17" s="134"/>
    </row>
  </sheetData>
  <mergeCells count="14">
    <mergeCell ref="D7:G7"/>
    <mergeCell ref="D8:D9"/>
    <mergeCell ref="E8:E9"/>
    <mergeCell ref="F8:F9"/>
    <mergeCell ref="A1:G1"/>
    <mergeCell ref="A2:G2"/>
    <mergeCell ref="A3:G3"/>
    <mergeCell ref="A4:G4"/>
    <mergeCell ref="A5:G5"/>
    <mergeCell ref="A7:B7"/>
    <mergeCell ref="C7:C9"/>
    <mergeCell ref="A8:A9"/>
    <mergeCell ref="B8:B9"/>
    <mergeCell ref="G8:G9"/>
  </mergeCells>
  <printOptions horizontalCentered="1"/>
  <pageMargins left="0.17" right="0.35433070866141703" top="0.69" bottom="0.39370078740157499" header="0.15748031496063" footer="0.15748031496063"/>
  <pageSetup paperSize="9" scale="90" firstPageNumber="104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32" workbookViewId="0">
      <selection activeCell="H18" sqref="H18"/>
    </sheetView>
  </sheetViews>
  <sheetFormatPr defaultColWidth="9.140625" defaultRowHeight="13.5" x14ac:dyDescent="0.25"/>
  <cols>
    <col min="1" max="1" width="24" style="3" customWidth="1"/>
    <col min="2" max="2" width="57" style="3" customWidth="1"/>
    <col min="3" max="6" width="17.42578125" style="3" customWidth="1"/>
    <col min="7" max="7" width="9.140625" style="3"/>
    <col min="8" max="8" width="49.85546875" style="3" customWidth="1"/>
    <col min="9" max="16384" width="9.140625" style="3"/>
  </cols>
  <sheetData>
    <row r="1" spans="1:6" ht="23.25" customHeight="1" x14ac:dyDescent="0.25">
      <c r="F1" s="25" t="s">
        <v>106</v>
      </c>
    </row>
    <row r="2" spans="1:6" x14ac:dyDescent="0.25">
      <c r="B2" s="201" t="s">
        <v>75</v>
      </c>
      <c r="C2" s="201"/>
      <c r="D2" s="201"/>
      <c r="E2" s="201"/>
      <c r="F2" s="201"/>
    </row>
    <row r="3" spans="1:6" x14ac:dyDescent="0.25">
      <c r="B3" s="201" t="s">
        <v>5</v>
      </c>
      <c r="C3" s="201"/>
      <c r="D3" s="201"/>
      <c r="E3" s="201"/>
      <c r="F3" s="201"/>
    </row>
    <row r="4" spans="1:6" hidden="1" x14ac:dyDescent="0.25"/>
    <row r="6" spans="1:6" ht="56.25" customHeight="1" x14ac:dyDescent="0.25">
      <c r="A6" s="202" t="s">
        <v>76</v>
      </c>
      <c r="B6" s="202"/>
      <c r="C6" s="202"/>
      <c r="D6" s="202"/>
      <c r="E6" s="202"/>
      <c r="F6" s="202"/>
    </row>
    <row r="7" spans="1:6" ht="17.25" customHeight="1" x14ac:dyDescent="0.25">
      <c r="A7" s="202" t="s">
        <v>26</v>
      </c>
      <c r="B7" s="202"/>
      <c r="C7" s="202"/>
      <c r="D7" s="202"/>
      <c r="E7" s="202"/>
      <c r="F7" s="202"/>
    </row>
    <row r="9" spans="1:6" ht="19.5" customHeight="1" x14ac:dyDescent="0.25">
      <c r="A9" s="24" t="s">
        <v>25</v>
      </c>
      <c r="B9" s="24" t="s">
        <v>24</v>
      </c>
      <c r="C9" s="81"/>
      <c r="D9" s="81"/>
      <c r="E9" s="81"/>
    </row>
    <row r="10" spans="1:6" ht="18" customHeight="1" x14ac:dyDescent="0.25">
      <c r="A10" s="23" t="s">
        <v>17</v>
      </c>
      <c r="B10" s="22" t="s">
        <v>23</v>
      </c>
      <c r="C10" s="82"/>
      <c r="D10" s="82"/>
      <c r="E10" s="82"/>
    </row>
    <row r="11" spans="1:6" x14ac:dyDescent="0.25">
      <c r="A11" s="20"/>
    </row>
    <row r="12" spans="1:6" ht="13.5" customHeight="1" x14ac:dyDescent="0.25">
      <c r="A12" s="21" t="s">
        <v>22</v>
      </c>
    </row>
    <row r="13" spans="1:6" ht="9.6" customHeight="1" thickBot="1" x14ac:dyDescent="0.3">
      <c r="A13" s="20"/>
    </row>
    <row r="14" spans="1:6" ht="17.25" x14ac:dyDescent="0.25">
      <c r="A14" s="19" t="s">
        <v>18</v>
      </c>
      <c r="B14" s="85" t="s">
        <v>17</v>
      </c>
      <c r="C14" s="199" t="s">
        <v>121</v>
      </c>
      <c r="D14" s="199"/>
      <c r="E14" s="199"/>
      <c r="F14" s="200"/>
    </row>
    <row r="15" spans="1:6" ht="27" customHeight="1" x14ac:dyDescent="0.25">
      <c r="A15" s="15" t="s">
        <v>16</v>
      </c>
      <c r="B15" s="18" t="s">
        <v>21</v>
      </c>
      <c r="C15" s="84" t="s">
        <v>68</v>
      </c>
      <c r="D15" s="84" t="s">
        <v>69</v>
      </c>
      <c r="E15" s="84" t="s">
        <v>77</v>
      </c>
      <c r="F15" s="86" t="s">
        <v>15</v>
      </c>
    </row>
    <row r="16" spans="1:6" ht="27" x14ac:dyDescent="0.25">
      <c r="A16" s="15" t="s">
        <v>14</v>
      </c>
      <c r="B16" s="17" t="s">
        <v>20</v>
      </c>
      <c r="C16" s="12"/>
      <c r="D16" s="12"/>
      <c r="E16" s="12"/>
      <c r="F16" s="12"/>
    </row>
    <row r="17" spans="1:6" ht="21" customHeight="1" x14ac:dyDescent="0.25">
      <c r="A17" s="15" t="s">
        <v>13</v>
      </c>
      <c r="B17" s="16" t="s">
        <v>19</v>
      </c>
      <c r="C17" s="12"/>
      <c r="D17" s="12"/>
      <c r="E17" s="12"/>
      <c r="F17" s="12"/>
    </row>
    <row r="18" spans="1:6" ht="21.75" customHeight="1" x14ac:dyDescent="0.25">
      <c r="A18" s="15" t="s">
        <v>12</v>
      </c>
      <c r="B18" s="13" t="s">
        <v>65</v>
      </c>
      <c r="C18" s="12"/>
      <c r="D18" s="12"/>
      <c r="E18" s="12"/>
      <c r="F18" s="12"/>
    </row>
    <row r="19" spans="1:6" ht="40.5" x14ac:dyDescent="0.25">
      <c r="A19" s="14" t="s">
        <v>11</v>
      </c>
      <c r="B19" s="13" t="s">
        <v>10</v>
      </c>
      <c r="C19" s="12"/>
      <c r="D19" s="12"/>
      <c r="E19" s="12"/>
      <c r="F19" s="12"/>
    </row>
    <row r="20" spans="1:6" ht="16.899999999999999" customHeight="1" x14ac:dyDescent="0.25">
      <c r="A20" s="11" t="s">
        <v>9</v>
      </c>
      <c r="B20" s="10"/>
      <c r="C20" s="9"/>
      <c r="D20" s="9"/>
      <c r="E20" s="9"/>
      <c r="F20" s="9"/>
    </row>
    <row r="21" spans="1:6" ht="15" customHeight="1" x14ac:dyDescent="0.25">
      <c r="A21" s="8" t="s">
        <v>8</v>
      </c>
      <c r="B21" s="7"/>
      <c r="C21" s="83"/>
      <c r="D21" s="83"/>
      <c r="E21" s="83"/>
      <c r="F21" s="6" t="s">
        <v>7</v>
      </c>
    </row>
    <row r="22" spans="1:6" ht="17.25" customHeight="1" thickBot="1" x14ac:dyDescent="0.3">
      <c r="A22" s="5" t="s">
        <v>6</v>
      </c>
      <c r="B22" s="4"/>
      <c r="C22" s="66">
        <f>+'2'!G23</f>
        <v>-4616509.8</v>
      </c>
      <c r="D22" s="66">
        <f>+'2'!H23</f>
        <v>-4528084.8</v>
      </c>
      <c r="E22" s="66">
        <f>+'2'!I23</f>
        <v>-4558128.9000000004</v>
      </c>
      <c r="F22" s="99">
        <f>+'2'!J23</f>
        <v>0</v>
      </c>
    </row>
    <row r="23" spans="1:6" ht="17.25" customHeight="1" x14ac:dyDescent="0.25">
      <c r="A23" s="100"/>
      <c r="B23" s="100"/>
      <c r="C23" s="101"/>
      <c r="D23" s="101"/>
      <c r="E23" s="101"/>
      <c r="F23" s="101"/>
    </row>
    <row r="24" spans="1:6" ht="17.25" customHeight="1" x14ac:dyDescent="0.25">
      <c r="A24" s="100"/>
      <c r="B24" s="100"/>
      <c r="C24" s="101"/>
      <c r="D24" s="101"/>
      <c r="E24" s="101"/>
      <c r="F24" s="101"/>
    </row>
    <row r="25" spans="1:6" ht="14.25" thickBot="1" x14ac:dyDescent="0.3"/>
    <row r="26" spans="1:6" ht="17.25" x14ac:dyDescent="0.25">
      <c r="A26" s="19" t="s">
        <v>18</v>
      </c>
      <c r="B26" s="94" t="s">
        <v>17</v>
      </c>
      <c r="C26" s="199" t="s">
        <v>120</v>
      </c>
      <c r="D26" s="199"/>
      <c r="E26" s="199"/>
      <c r="F26" s="200"/>
    </row>
    <row r="27" spans="1:6" ht="27" customHeight="1" x14ac:dyDescent="0.25">
      <c r="A27" s="15" t="s">
        <v>16</v>
      </c>
      <c r="B27" s="95">
        <v>31001</v>
      </c>
      <c r="C27" s="84" t="s">
        <v>68</v>
      </c>
      <c r="D27" s="84" t="s">
        <v>69</v>
      </c>
      <c r="E27" s="84" t="s">
        <v>77</v>
      </c>
      <c r="F27" s="86" t="s">
        <v>15</v>
      </c>
    </row>
    <row r="28" spans="1:6" ht="30.75" customHeight="1" x14ac:dyDescent="0.25">
      <c r="A28" s="15" t="s">
        <v>14</v>
      </c>
      <c r="B28" s="96" t="s">
        <v>92</v>
      </c>
      <c r="C28" s="12"/>
      <c r="D28" s="12"/>
      <c r="E28" s="12"/>
      <c r="F28" s="12"/>
    </row>
    <row r="29" spans="1:6" ht="40.5" x14ac:dyDescent="0.25">
      <c r="A29" s="15" t="s">
        <v>13</v>
      </c>
      <c r="B29" s="97" t="s">
        <v>101</v>
      </c>
      <c r="C29" s="12"/>
      <c r="D29" s="12"/>
      <c r="E29" s="12"/>
      <c r="F29" s="12"/>
    </row>
    <row r="30" spans="1:6" ht="31.5" customHeight="1" x14ac:dyDescent="0.25">
      <c r="A30" s="15" t="s">
        <v>12</v>
      </c>
      <c r="B30" s="16" t="s">
        <v>102</v>
      </c>
      <c r="C30" s="12"/>
      <c r="D30" s="12"/>
      <c r="E30" s="12"/>
      <c r="F30" s="12"/>
    </row>
    <row r="31" spans="1:6" ht="40.5" x14ac:dyDescent="0.25">
      <c r="A31" s="14" t="s">
        <v>11</v>
      </c>
      <c r="B31" s="98" t="s">
        <v>10</v>
      </c>
      <c r="C31" s="12"/>
      <c r="D31" s="12"/>
      <c r="E31" s="12"/>
      <c r="F31" s="12"/>
    </row>
    <row r="32" spans="1:6" ht="16.899999999999999" customHeight="1" x14ac:dyDescent="0.25">
      <c r="A32" s="11" t="s">
        <v>9</v>
      </c>
      <c r="B32" s="98"/>
      <c r="C32" s="9"/>
      <c r="D32" s="9"/>
      <c r="E32" s="9"/>
      <c r="F32" s="9"/>
    </row>
    <row r="33" spans="1:6" ht="15" customHeight="1" x14ac:dyDescent="0.25">
      <c r="A33" s="8" t="s">
        <v>8</v>
      </c>
      <c r="B33" s="7"/>
      <c r="C33" s="83"/>
      <c r="D33" s="83"/>
      <c r="E33" s="83"/>
      <c r="F33" s="6" t="s">
        <v>7</v>
      </c>
    </row>
    <row r="34" spans="1:6" ht="17.25" customHeight="1" thickBot="1" x14ac:dyDescent="0.3">
      <c r="A34" s="5" t="s">
        <v>6</v>
      </c>
      <c r="B34" s="4"/>
      <c r="C34" s="66">
        <f>+'2'!G45</f>
        <v>4616509.8000000007</v>
      </c>
      <c r="D34" s="66">
        <f>+'2'!H45</f>
        <v>4528084.8000000007</v>
      </c>
      <c r="E34" s="66">
        <f>+'2'!I45</f>
        <v>4558128.9000000004</v>
      </c>
      <c r="F34" s="99">
        <f>+'2'!J45</f>
        <v>0</v>
      </c>
    </row>
  </sheetData>
  <mergeCells count="6">
    <mergeCell ref="C26:F26"/>
    <mergeCell ref="B2:F2"/>
    <mergeCell ref="B3:F3"/>
    <mergeCell ref="A6:F6"/>
    <mergeCell ref="A7:F7"/>
    <mergeCell ref="C14:F14"/>
  </mergeCells>
  <pageMargins left="0.45" right="0.24" top="0.75" bottom="0.7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Sheet1</vt:lpstr>
      <vt:lpstr>'3'!Print_Area</vt:lpstr>
      <vt:lpstr>'3'!Print_Titles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Ashot Pirumyan</cp:lastModifiedBy>
  <cp:lastPrinted>2021-03-16T14:40:23Z</cp:lastPrinted>
  <dcterms:created xsi:type="dcterms:W3CDTF">2019-11-26T09:27:58Z</dcterms:created>
  <dcterms:modified xsi:type="dcterms:W3CDTF">2021-03-17T13:26:36Z</dcterms:modified>
</cp:coreProperties>
</file>