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Z-Margaryan\Desktop\DOC\karavrutyan voroshum\qaxshin\2021\"/>
    </mc:Choice>
  </mc:AlternateContent>
  <bookViews>
    <workbookView xWindow="0" yWindow="0" windowWidth="21570" windowHeight="8085" activeTab="6"/>
  </bookViews>
  <sheets>
    <sheet name="1" sheetId="31" r:id="rId1"/>
    <sheet name="2" sheetId="45" r:id="rId2"/>
    <sheet name="3" sheetId="38" r:id="rId3"/>
    <sheet name="4" sheetId="46" r:id="rId4"/>
    <sheet name="5" sheetId="27" r:id="rId5"/>
    <sheet name="6" sheetId="44" r:id="rId6"/>
    <sheet name="7" sheetId="42" r:id="rId7"/>
  </sheets>
  <definedNames>
    <definedName name="AgencyCode" localSheetId="2">#REF!</definedName>
    <definedName name="AgencyCode" localSheetId="5">#REF!</definedName>
    <definedName name="AgencyCode">#REF!</definedName>
    <definedName name="AgencyName" localSheetId="2">#REF!</definedName>
    <definedName name="AgencyName" localSheetId="5">#REF!</definedName>
    <definedName name="AgencyName">#REF!</definedName>
    <definedName name="davit" localSheetId="5">#REF!</definedName>
    <definedName name="davit">#REF!</definedName>
    <definedName name="Functional1" localSheetId="2">#REF!</definedName>
    <definedName name="Functional1" localSheetId="5">#REF!</definedName>
    <definedName name="Functional1">#REF!</definedName>
    <definedName name="ggg" localSheetId="2">#REF!</definedName>
    <definedName name="ggg" localSheetId="5">#REF!</definedName>
    <definedName name="ggg">#REF!</definedName>
    <definedName name="PANature" localSheetId="2">#REF!</definedName>
    <definedName name="PANature" localSheetId="5">#REF!</definedName>
    <definedName name="PANature">#REF!</definedName>
    <definedName name="PAType" localSheetId="2">#REF!</definedName>
    <definedName name="PAType" localSheetId="5">#REF!</definedName>
    <definedName name="PAType">#REF!</definedName>
    <definedName name="Performance2" localSheetId="2">#REF!</definedName>
    <definedName name="Performance2" localSheetId="5">#REF!</definedName>
    <definedName name="Performance2">#REF!</definedName>
    <definedName name="PerformanceType" localSheetId="2">#REF!</definedName>
    <definedName name="PerformanceType" localSheetId="5">#REF!</definedName>
    <definedName name="PerformanceType">#REF!</definedName>
    <definedName name="_xlnm.Print_Area" localSheetId="2">'3'!$A$1:$I$83</definedName>
    <definedName name="Հավելված" localSheetId="5">#REF!</definedName>
    <definedName name="Հավելված">#REF!</definedName>
    <definedName name="Մաս" localSheetId="5">#REF!</definedName>
    <definedName name="Մաս">#REF!</definedName>
    <definedName name="շախմատիստ" localSheetId="2">#REF!</definedName>
    <definedName name="շախմատիստ" localSheetId="5">#REF!</definedName>
    <definedName name="շախմատիստ">#REF!</definedName>
  </definedNames>
  <calcPr calcId="162913"/>
</workbook>
</file>

<file path=xl/calcChain.xml><?xml version="1.0" encoding="utf-8"?>
<calcChain xmlns="http://schemas.openxmlformats.org/spreadsheetml/2006/main">
  <c r="D28" i="44" l="1"/>
  <c r="G33" i="42"/>
  <c r="H14" i="38"/>
  <c r="I14" i="38"/>
  <c r="H16" i="38"/>
  <c r="I16" i="38"/>
  <c r="G14" i="38"/>
  <c r="G16" i="38"/>
  <c r="G22" i="38"/>
  <c r="I22" i="38"/>
  <c r="E28" i="44" l="1"/>
  <c r="F28" i="44"/>
  <c r="L29" i="38" s="1"/>
  <c r="G27" i="42" l="1"/>
  <c r="G9" i="42"/>
  <c r="G11" i="42" l="1"/>
  <c r="G19" i="42"/>
  <c r="G12" i="42"/>
  <c r="G20" i="42"/>
  <c r="G32" i="42"/>
  <c r="G26" i="42"/>
  <c r="G24" i="42" s="1"/>
  <c r="G21" i="42"/>
  <c r="G16" i="42"/>
  <c r="G15" i="42" s="1"/>
  <c r="F78" i="44" l="1"/>
  <c r="E78" i="44"/>
  <c r="D78" i="44"/>
  <c r="D24" i="27" l="1"/>
  <c r="E24" i="27"/>
  <c r="F24" i="27"/>
  <c r="E25" i="46"/>
  <c r="E19" i="46" s="1"/>
  <c r="E12" i="46" s="1"/>
  <c r="E10" i="46" s="1"/>
  <c r="F25" i="46"/>
  <c r="F19" i="46" s="1"/>
  <c r="F12" i="46" s="1"/>
  <c r="F10" i="46" s="1"/>
  <c r="D25" i="46"/>
  <c r="D19" i="46" s="1"/>
  <c r="D12" i="46" s="1"/>
  <c r="D10" i="46" s="1"/>
  <c r="E21" i="46"/>
  <c r="F21" i="46"/>
  <c r="D21" i="46"/>
  <c r="E13" i="45" l="1"/>
  <c r="F13" i="45"/>
  <c r="G13" i="45"/>
  <c r="H13" i="45"/>
  <c r="G15" i="45"/>
  <c r="E15" i="45"/>
  <c r="D15" i="45" s="1"/>
  <c r="D16" i="45" l="1"/>
  <c r="D13" i="45" s="1"/>
  <c r="H60" i="38"/>
  <c r="E19" i="31"/>
  <c r="F19" i="31"/>
  <c r="D19" i="31"/>
  <c r="G81" i="38" l="1"/>
  <c r="G80" i="38" s="1"/>
  <c r="G79" i="38" s="1"/>
  <c r="G77" i="38" s="1"/>
  <c r="G75" i="38" s="1"/>
  <c r="G82" i="38"/>
  <c r="H51" i="38"/>
  <c r="H50" i="38" s="1"/>
  <c r="H49" i="38" s="1"/>
  <c r="H47" i="38" s="1"/>
  <c r="H45" i="38" s="1"/>
  <c r="H52" i="38"/>
  <c r="I52" i="38"/>
  <c r="I51" i="38" s="1"/>
  <c r="I50" i="38" s="1"/>
  <c r="H29" i="38"/>
  <c r="H28" i="38" s="1"/>
  <c r="H27" i="38" s="1"/>
  <c r="H26" i="38" s="1"/>
  <c r="H24" i="38" s="1"/>
  <c r="H22" i="38" s="1"/>
  <c r="I29" i="38"/>
  <c r="I28" i="38" s="1"/>
  <c r="I27" i="38" s="1"/>
  <c r="I26" i="38" s="1"/>
  <c r="I24" i="38" s="1"/>
  <c r="G29" i="38"/>
  <c r="G28" i="38" s="1"/>
  <c r="G27" i="38" s="1"/>
  <c r="G26" i="38" s="1"/>
  <c r="G24" i="38" s="1"/>
  <c r="H32" i="38"/>
  <c r="I32" i="38"/>
  <c r="G32" i="38"/>
  <c r="H34" i="38"/>
  <c r="I34" i="38"/>
  <c r="G34" i="38"/>
  <c r="H35" i="38"/>
  <c r="I35" i="38"/>
  <c r="G35" i="38"/>
  <c r="H36" i="38"/>
  <c r="I36" i="38"/>
  <c r="G36" i="38"/>
  <c r="H39" i="38"/>
  <c r="I39" i="38"/>
  <c r="G39" i="38"/>
  <c r="G52" i="38"/>
  <c r="G51" i="38" s="1"/>
  <c r="G50" i="38" s="1"/>
  <c r="G49" i="38" s="1"/>
  <c r="G47" i="38" s="1"/>
  <c r="G45" i="38" s="1"/>
  <c r="H37" i="38"/>
  <c r="I37" i="38"/>
  <c r="G37" i="38"/>
  <c r="I82" i="38"/>
  <c r="I81" i="38" s="1"/>
  <c r="I80" i="38" s="1"/>
  <c r="H82" i="38"/>
  <c r="H81" i="38" s="1"/>
  <c r="H80" i="38" s="1"/>
  <c r="H79" i="38" s="1"/>
  <c r="H77" i="38" s="1"/>
  <c r="H75" i="38" s="1"/>
  <c r="I71" i="38"/>
  <c r="I69" i="38"/>
  <c r="H69" i="38"/>
  <c r="H71" i="38"/>
  <c r="I20" i="38" l="1"/>
  <c r="I18" i="38" s="1"/>
  <c r="F25" i="31"/>
  <c r="F12" i="31" s="1"/>
  <c r="E25" i="31"/>
  <c r="E12" i="31" s="1"/>
  <c r="H20" i="38"/>
  <c r="H18" i="38" s="1"/>
  <c r="G20" i="38"/>
  <c r="G18" i="38" s="1"/>
  <c r="D25" i="31"/>
  <c r="D12" i="31" s="1"/>
  <c r="H73" i="38"/>
  <c r="E38" i="31"/>
  <c r="E31" i="31" s="1"/>
  <c r="D38" i="31"/>
  <c r="D31" i="31" s="1"/>
  <c r="G73" i="38"/>
  <c r="G58" i="38" s="1"/>
  <c r="G56" i="38" s="1"/>
  <c r="G54" i="38" s="1"/>
  <c r="E66" i="27"/>
  <c r="E52" i="31"/>
  <c r="E45" i="31" s="1"/>
  <c r="E44" i="31" s="1"/>
  <c r="H43" i="38"/>
  <c r="H41" i="38" s="1"/>
  <c r="D66" i="27"/>
  <c r="D52" i="31"/>
  <c r="D45" i="31" s="1"/>
  <c r="D44" i="31" s="1"/>
  <c r="G43" i="38"/>
  <c r="G41" i="38" s="1"/>
  <c r="H68" i="38"/>
  <c r="H67" i="38" s="1"/>
  <c r="H66" i="38" s="1"/>
  <c r="H64" i="38" s="1"/>
  <c r="H62" i="38" s="1"/>
  <c r="I68" i="38"/>
  <c r="I67" i="38" s="1"/>
  <c r="I66" i="38" s="1"/>
  <c r="I64" i="38" s="1"/>
  <c r="I62" i="38" s="1"/>
  <c r="I60" i="38" s="1"/>
  <c r="H58" i="38"/>
  <c r="H56" i="38" s="1"/>
  <c r="H54" i="38" s="1"/>
  <c r="I49" i="38"/>
  <c r="I47" i="38" s="1"/>
  <c r="I45" i="38" s="1"/>
  <c r="I79" i="38"/>
  <c r="I77" i="38" s="1"/>
  <c r="I75" i="38" s="1"/>
  <c r="D11" i="31" l="1"/>
  <c r="E11" i="31"/>
  <c r="E10" i="31" s="1"/>
  <c r="H12" i="38"/>
  <c r="H11" i="38" s="1"/>
  <c r="D10" i="31"/>
  <c r="I73" i="38"/>
  <c r="I58" i="38" s="1"/>
  <c r="F38" i="31"/>
  <c r="F31" i="31" s="1"/>
  <c r="F11" i="31" s="1"/>
  <c r="G12" i="38"/>
  <c r="G11" i="38" s="1"/>
  <c r="F66" i="27"/>
  <c r="F52" i="31"/>
  <c r="F45" i="31" s="1"/>
  <c r="F44" i="31" s="1"/>
  <c r="I43" i="38"/>
  <c r="I41" i="38" s="1"/>
  <c r="F10" i="31" l="1"/>
  <c r="F14" i="46" l="1"/>
  <c r="D11" i="45" l="1"/>
  <c r="G11" i="45"/>
  <c r="H11" i="45"/>
  <c r="E11" i="45"/>
  <c r="F11" i="45"/>
  <c r="I56" i="38" l="1"/>
  <c r="I54" i="38" s="1"/>
  <c r="I12" i="38" s="1"/>
  <c r="I11" i="38" s="1"/>
</calcChain>
</file>

<file path=xl/sharedStrings.xml><?xml version="1.0" encoding="utf-8"?>
<sst xmlns="http://schemas.openxmlformats.org/spreadsheetml/2006/main" count="497" uniqueCount="203">
  <si>
    <t>Ծրագրի դասիչը</t>
  </si>
  <si>
    <t>Ծրագրի անվանումը</t>
  </si>
  <si>
    <t>Ծրագրի դասիչը՝</t>
  </si>
  <si>
    <t>Միջոցառման անվանումը՝</t>
  </si>
  <si>
    <t>Միջոցառման տեսակը՝</t>
  </si>
  <si>
    <t>Միջոցառման վրա կատարվող ծախսը (հազար դրամ)</t>
  </si>
  <si>
    <t>______________ ի    ___Ն որոշման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</si>
  <si>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</si>
  <si>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</si>
  <si>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Տարի</t>
  </si>
  <si>
    <t xml:space="preserve"> Ծրագիր</t>
  </si>
  <si>
    <t xml:space="preserve"> Միջոցառում</t>
  </si>
  <si>
    <t>Ծրագրի միջոցառումներ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</si>
  <si>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</si>
  <si>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</si>
  <si>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</si>
  <si>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</si>
  <si>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</si>
  <si>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</si>
  <si>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</si>
  <si>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</si>
  <si>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</si>
  <si>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</si>
  <si>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</si>
  <si>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</si>
  <si>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>Ցուցանիշների փոփոխությունը (ավելացումները նշված են դրական նշանով, իսկ նվազեցումները` փակագծերում)</t>
  </si>
  <si>
    <t xml:space="preserve">          ՄԱՍ 2. ՊԵՏԱԿԱՆ ՄԱՐՄՆԻ ԳԾՈՎ ԱՐԴՅՈՒՆՔԱՅԻՆ (ԿԱՏԱՐՈՂԱԿԱՆ) ՑՈՒՑԱՆԻՇՆԵՐԸ</t>
  </si>
  <si>
    <t xml:space="preserve"> Գործառական դասիչը</t>
  </si>
  <si>
    <t xml:space="preserve"> Բաժին</t>
  </si>
  <si>
    <t xml:space="preserve"> Խումբ</t>
  </si>
  <si>
    <t xml:space="preserve"> Դաս</t>
  </si>
  <si>
    <t xml:space="preserve"> Բյուջետային ծախսերի գործառական դասակարգման բաժինների, խմբերի և դասերի, բյուջետային ծրագրերի, միջոցառումների բյուջետային հատկացումնեյի գլխավոր կարկադրիչների անվանումները</t>
  </si>
  <si>
    <t>Ծառայությունների մատուցում</t>
  </si>
  <si>
    <t>Կոդը</t>
  </si>
  <si>
    <t>Անվանումը</t>
  </si>
  <si>
    <t>Քանակը</t>
  </si>
  <si>
    <t>ԸՆԴԱՄԵՆԸ</t>
  </si>
  <si>
    <t>այդ թվում` ըստ կատարողների</t>
  </si>
  <si>
    <t>Ծրագիր</t>
  </si>
  <si>
    <t>Միջոցառում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</si>
  <si>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</si>
  <si>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</si>
  <si>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</si>
  <si>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</si>
  <si>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</si>
  <si>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>Հավելված N 1</t>
  </si>
  <si>
    <t>Հավելված N 3</t>
  </si>
  <si>
    <t>ՀՀ քաղաքաշինության կոմիտե</t>
  </si>
  <si>
    <t>01</t>
  </si>
  <si>
    <t>Հավելված  N 2</t>
  </si>
  <si>
    <t>___________  ___-ի N _______ -Ն    որոշման</t>
  </si>
  <si>
    <t>Շրագրային դասիչը</t>
  </si>
  <si>
    <t>Բյուջետային գլխավոր կարգադրիչների,  ծրագրերի և միջոցառումների  և ուղղությունների անվանումները</t>
  </si>
  <si>
    <t>այդ թվում</t>
  </si>
  <si>
    <t>Կառուցման աշխատանքներ</t>
  </si>
  <si>
    <t>Վերակառուցման, վերանորոգման և վերականգնման աշխատանքներ</t>
  </si>
  <si>
    <t>Նախագծահետազոտական, գեոդեզիա-քարտեզագրական աշխատանքներ</t>
  </si>
  <si>
    <t>Ոչ ֆինանսական այլ ակտիվների ձեռքբերում</t>
  </si>
  <si>
    <t>Ընդամենը</t>
  </si>
  <si>
    <t>այդ թվում`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</si>
  <si>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</si>
  <si>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>ՈՉ ՖԻՆԱՆՍԱԿԱՆ ԱԿՏԻՎՆԵՐԻ ԳԾՈՎ ԾԱԽՍԵՐ</t>
  </si>
  <si>
    <t xml:space="preserve">          ՄԱՍ 1. ՊԵՏԱԿԱՆ ՄԱՐՄՆԻ ԳԾՈՎ ԱՐԴՅՈՒՆՔԱՅԻՆ (ԿԱՏԱՐՈՂԱԿԱՆ) ՑՈՒՑԱՆԻՇՆԵՐԸ</t>
  </si>
  <si>
    <t xml:space="preserve"> ԸՆԴԱՄԵՆԸ</t>
  </si>
  <si>
    <t xml:space="preserve">Ցուցանիշների փոփոխությունը (ավելացումները նշված են դրական նշանով, իսկ նվազեցումները` փակագծերում) </t>
  </si>
  <si>
    <t>ՀՀ   քաղաքաշինության կոմիտե</t>
  </si>
  <si>
    <t>այդ թվում՝</t>
  </si>
  <si>
    <t>ԸՆԴԱՄԵՆԸ ԾԱԽՍԵՐ</t>
  </si>
  <si>
    <t>Հավելված N 5</t>
  </si>
  <si>
    <t>Հավելված N 6</t>
  </si>
  <si>
    <t>Միջոցառման անվանումը`</t>
  </si>
  <si>
    <t>Միջոցառման նկարագրությունը`</t>
  </si>
  <si>
    <t>Միջոցառման տեսակը</t>
  </si>
  <si>
    <t xml:space="preserve"> Ծրագրի դասիչը` </t>
  </si>
  <si>
    <t>Ցուցանիշների փոփոխությունները (ավելացումները նշված են դրական նշանով)</t>
  </si>
  <si>
    <t xml:space="preserve"> Պետական մարմինների կողմից օգտագործվող ոչ ֆինանսական ակտիվների հետ գործառնություններ</t>
  </si>
  <si>
    <t xml:space="preserve">ՀՀ  արդարադատության նախարարություն </t>
  </si>
  <si>
    <t xml:space="preserve"> Հակակոռուպցիոն քաղաքականության մշակում,ծրագրերի համակարգում և մոնիտորինգի իրականացում</t>
  </si>
  <si>
    <t xml:space="preserve"> Հակակոռուպցիոն ինստիտուցիոնալ համակարգի վերափոխում և զարգացում` նաև ոլորտային կոռուպցիոն ռիսկերի վերհանման ու նվազեցման և էլեկտրոնային ժողովրդավարության գործիքների ներդրման միջոցով</t>
  </si>
  <si>
    <t xml:space="preserve"> Կոռուպցիայի նվազեցում, հակակոռուպցիոն արդյունավետ ինստիտուցիոնալ համակարգի առկայություն</t>
  </si>
  <si>
    <t xml:space="preserve"> Հակակոռուպցիոն կոմիտեի շենքային պայմանների ապահովում_x000D_
 </t>
  </si>
  <si>
    <t xml:space="preserve"> ՀՀ արդարադատության նախարարություն</t>
  </si>
  <si>
    <t xml:space="preserve">այդ թվում՝ </t>
  </si>
  <si>
    <t>03</t>
  </si>
  <si>
    <t xml:space="preserve"> ՀԱՍԱՐԱԿԱԿԱՆ ԿԱՐԳ,  ԱՆՎՏԱՆԳՈՒԹՅՈՒՆ ԵՎ ԴԱՏԱԿԱՆ ԳՈՐԾՈՒՆԵՈՒԹՅՈՒՆ</t>
  </si>
  <si>
    <t xml:space="preserve"> Դատական գործունեություն և իրավական պաշտպանություն</t>
  </si>
  <si>
    <t>07</t>
  </si>
  <si>
    <t xml:space="preserve"> Նախաքննություն</t>
  </si>
  <si>
    <t xml:space="preserve"> Դատարաններ</t>
  </si>
  <si>
    <t>Հավելված N 4</t>
  </si>
  <si>
    <t>Հակակոռուպցիոն կոմիտեի  շենքի կառուցում  և  նախագծանախահաշվային  փաստաթղթերի  ձեռք բերում</t>
  </si>
  <si>
    <t>Առաջին կիսամյակ</t>
  </si>
  <si>
    <t xml:space="preserve"> Ինն ամիս</t>
  </si>
  <si>
    <t xml:space="preserve"> Հակակոռուպցիոն դատարանի շենքային պայմանների ապահովում</t>
  </si>
  <si>
    <t xml:space="preserve"> Հակակոռուպցիոն դատարանի կարիքները սպասարկող նոր շենքի կառուցում</t>
  </si>
  <si>
    <t xml:space="preserve"> Հակակոռուպցիոն գործերի քննության ապահովում</t>
  </si>
  <si>
    <t xml:space="preserve"> Կոռուպցիոն հանցագործությունների օբյեկտիվ և արդյունավետ նախաքննության իրականացման ապահովոււմ</t>
  </si>
  <si>
    <t xml:space="preserve"> Կոռուպցիոն հանցագործությունների արդյունավետ նախաքննություն, նախաքննության ժամկետների կրճատում</t>
  </si>
  <si>
    <t>Կոռուպցիոն գործերի քննության արդյունավետության բարձրացում</t>
  </si>
  <si>
    <t>Միջոցառման նկարագրությունը՝</t>
  </si>
  <si>
    <t xml:space="preserve"> Հակակոռուպցիոն կոմիտեի իրավասությանը վերապահված` ենթադրյալ հանցագործությունների կապակցությամբ նախաքննություն</t>
  </si>
  <si>
    <t xml:space="preserve"> Բարձրագույն դատական խորհուրդ</t>
  </si>
  <si>
    <t xml:space="preserve"> Դատական իշխանության գործունեության ապահովում և իրականացում</t>
  </si>
  <si>
    <t xml:space="preserve"> Դատական իշխանության անկախության երաշխավորում, բնականոն գործունեության և դատական պաշտպանության իրավունքի ապահովում</t>
  </si>
  <si>
    <t xml:space="preserve"> Դատական իշխանության գուծունեության և դատական պաշտպանության իրավունքի ապահովման արդյունավետության բարձրացում</t>
  </si>
  <si>
    <t xml:space="preserve">  Հակակոռուպցիոն դատարանի բնականոն գործունեության և ՀՀ Հակակոռուպցիոն  դատարանի կողմից դատական պաշտպանության իրավունքի ապահովում</t>
  </si>
  <si>
    <t xml:space="preserve"> Դատավարական գործունեության իրականացում, դատական ակտերի կազմում և հրապարակում, արխիվային փաստաթղթերի տրամադրում,  դատական ծառայության իրականացում</t>
  </si>
  <si>
    <t>ՀՀ   արդարադատության նախարարություն</t>
  </si>
  <si>
    <t xml:space="preserve"> - Շենքերի և շինությունների շինարարություն</t>
  </si>
  <si>
    <t>ՀՀ արդարադատության նախարարություն</t>
  </si>
  <si>
    <t xml:space="preserve"> ԾԱՌԱՅՈՒԹՅՈՒՆՆԵՐԻ  ԵՎ   ԱՊՐԱՆՔՆԵՐԻ  ՁԵՌՔԲԵՐՈՒՄ</t>
  </si>
  <si>
    <t xml:space="preserve"> Ընթացիկ նորոգում և պահպանում (ծառայություններ և նյութեր)</t>
  </si>
  <si>
    <t xml:space="preserve"> - Շենքերի և կառույցների ընթացիկ նորոգում և պահպանում</t>
  </si>
  <si>
    <t xml:space="preserve"> ՀԻՄՆԱԿԱՆ ՄԻՋՈՑՆԵՐ</t>
  </si>
  <si>
    <t xml:space="preserve"> ՇԵՆՔԵՐ ԵՎ ՇԻՆՈՒԹՅՈՒՆՆԵՐ</t>
  </si>
  <si>
    <t xml:space="preserve"> ԱՅԼ ՀԻՄՆԱԿԱՆ ՄԻՋՈՑՆԵՐ</t>
  </si>
  <si>
    <t xml:space="preserve"> - Նախագծահետազոտական ծախսեր</t>
  </si>
  <si>
    <t xml:space="preserve"> ՀՀ  արդարադատության նախարարություն</t>
  </si>
  <si>
    <t xml:space="preserve"> ՈՉ ՖԻՆԱՆՍԱԿԱՆ ԱԿՏԻՎՆԵՐԻ ԳԾՈՎ ԾԱԽՍԵՐ</t>
  </si>
  <si>
    <t xml:space="preserve"> - Շենքերի և շինությունների կապիտալ վերանորոգում</t>
  </si>
  <si>
    <t xml:space="preserve"> ՀՀ քաղաքաշինության կոմիտե</t>
  </si>
  <si>
    <t>ՀԱՅԱՍՏԱՆԻ ՀԱՆՐԱՊԵՏՈՒԹՅԱՆ ԿԱՌԱՎԱՐՈՒԹՅԱՆ 2020 ԹՎԱԿԱՆԻ ԴԵԿՏԵՄԲԵՐԻ 30-Ի N 2215-Ն ՈՐՈՇՄԱՆ N 3  և N 4 ՀԱՎԵԼՎԱԾՆԵՐՈՒՄ ԿԱՏԱՐՎՈՂ  ՓՈՓՈԽՈՒԹՅՈՒՆՆԵՐԸ  ԵՎ  ԼՐԱՑՈՒՄՆԵՐԸ</t>
  </si>
  <si>
    <t xml:space="preserve">ՀՀ կառավարության  2021 թվականի </t>
  </si>
  <si>
    <t>«ՀԱՅԱUՏԱՆԻ ՀԱՆՐԱՊԵՏՈՒԹՅԱՆ 2021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2020 ԹՎԱԿԱՆԻ ԴԵԿՏԵՄԲԵՐԻ 30-Ի  N 2215-Ն ՈՐՈՇՄԱՆ N 5  ՀԱՎԵԼՎԱԾԻ  N 1  ԱՂՅՈՒՍԱԿՈՒՄ ԿԱՏԱՐՎՈՂ  ՓՈՓՈԽՈՒԹՅՈՒՆՆԵՐԸ  ԵՎ  ԼՐԱՑՈՒՄՆԵՐԸ</t>
  </si>
  <si>
    <t xml:space="preserve"> Հակակոռուպցիոն դատարանի շենքային պայմանների ապահովում_x000D_
 </t>
  </si>
  <si>
    <t>ՀՀ ԱՐԴԱՐԱԴԱՏՈՒԹՅԱՆ ՆԱԽԱՐԱՐՈՒԹՅՈՒՆ</t>
  </si>
  <si>
    <t>Հակակոռուպցիոն կոմիտեի շենքային պայմանների ապահովում</t>
  </si>
  <si>
    <t xml:space="preserve"> այդ թվում` ըստ ուղղությունների</t>
  </si>
  <si>
    <t>Աջափնյակ վարչական շրջանի «Սպանդարյան» կայարանի երկաթգծին հարակից 15 հեկտար մակերեսով հողատարածքում Հակակոռուպցիոն կոմիտեի գործունեության համար անհրաժեշտ շենքային պայմանների ապահովում</t>
  </si>
  <si>
    <t>Հակակոռուպցիոն դատարանի շենքային պայմանների ապահովում</t>
  </si>
  <si>
    <t>Աջափնյակ վարչական շրջանի «Սպանդարյան» կայարանի երկաթգծին հարակից 15 հեկտար մակերեսով հողատարածքում Հակակոռուպցիոն դատարանի գործունեության համար անհրաժեշտ շենքային պայմանների ապահովում</t>
  </si>
  <si>
    <r>
      <t>Երևանի Աջափնյակ համայնքի Արա Սարգսյան 5/1 հասցեում տեղակայված շենքի վերակառուցման նախագծանախահաշվային փաստաթղթերի մշակման խորհրդատվական ծառայությունների մատ</t>
    </r>
    <r>
      <rPr>
        <sz val="10"/>
        <color rgb="FF000000"/>
        <rFont val="GHEA Grapalat"/>
        <family val="3"/>
      </rPr>
      <t>ուցում</t>
    </r>
  </si>
  <si>
    <r>
      <t>Երևանի Աջափնյակ համայնքի Արա Սարգսյան 5/1 հասցեում տեղակայված շենքի</t>
    </r>
    <r>
      <rPr>
        <sz val="10"/>
        <color rgb="FF000000"/>
        <rFont val="GHEA Grapalat"/>
        <family val="3"/>
      </rPr>
      <t xml:space="preserve"> հիմնանորոգում</t>
    </r>
  </si>
  <si>
    <t xml:space="preserve"> Ժամանակակից իրավապահ մարմնի կարիքները սպասարկող շենքի կառուցում հաշվի առնելով Հակակոռուպցիոն կոմիտեի գործառութները </t>
  </si>
  <si>
    <t xml:space="preserve"> Ակտիվն օգտագործող կազմակերպության(ների) անվանում(ներ)ը </t>
  </si>
  <si>
    <t xml:space="preserve"> Հակակոռուպցիոն կոմիտե </t>
  </si>
  <si>
    <t xml:space="preserve"> Աջափնյակ վարչական շրջանի «Սպանդարյան» կայարանի երկաթգծին հարակից 15 հեկտար մակերեսով հողատարածքում Հակակոռուպցիոն կոմիտեի գործունեության համար անհրաժեշտ շենքային պայմանների ապահովում, հատ </t>
  </si>
  <si>
    <t>Նախագծանախահաշվային փաստաթղթերի քաղաքաշինական պարզ փորձաքննություն, հատ</t>
  </si>
  <si>
    <t xml:space="preserve"> Հակակոռուպցիոն դատարանի շենքային պայմանների ապահովում </t>
  </si>
  <si>
    <t xml:space="preserve"> Հակակոռուպցիոն դատարանի կարիքները սպասարկող նոր շենքի կառուցում </t>
  </si>
  <si>
    <t xml:space="preserve"> Պետական մարմինների կողմից օգտագործվող ոչ ֆինանսական ակտիվների հետ գործառնություններ </t>
  </si>
  <si>
    <t xml:space="preserve"> Հակակոռուպցիոն դատարան </t>
  </si>
  <si>
    <t xml:space="preserve"> Երևանի Աջափնյակ համայնքի Արա Սարգսյան 5/1 հասցեում տեղակայված շենքի վերակառուցման նախագծանախահաշվային փաստաթղթերի մշակման խորհրդատվական ծառայությունների մատուցում, հատ </t>
  </si>
  <si>
    <t xml:space="preserve"> Երևանի Աջափնյակ համայնքի Արա Սարգսյան 5/1 հասցեում տեղակայված շենքի վերակառուցում, հատ </t>
  </si>
  <si>
    <t xml:space="preserve"> Վերակառուցվող մակերես, քմ </t>
  </si>
  <si>
    <t xml:space="preserve"> Նախագծվող աշխատանքների ավարտվածության աստիճանը, տոկոս </t>
  </si>
  <si>
    <t xml:space="preserve"> Վերակառուցվող աշխատանքների ավարտվածության աստիճանը, տոկոս </t>
  </si>
  <si>
    <t xml:space="preserve"> Միջոցառումն իրականացնողի անվանումը՛ </t>
  </si>
  <si>
    <t xml:space="preserve"> Ենթադրյալ կոռուպցիոն հանցագործություններով քրեական վարույթների թիվը</t>
  </si>
  <si>
    <t xml:space="preserve"> Դատական իշխանության գործունեության ապահովում և իրականացում </t>
  </si>
  <si>
    <t xml:space="preserve"> 1080 </t>
  </si>
  <si>
    <t xml:space="preserve"> Դատավարական գործունեության իրականացում, դատական ակտերի կազմում և հրապարակում, արխիվային փաստաթղթերի տրամադրում,  դատական ծառայության իրականացում </t>
  </si>
  <si>
    <t xml:space="preserve"> Ծառայությունների մատուցում </t>
  </si>
  <si>
    <t xml:space="preserve"> Ծառայությունը մատուցող կազմակերպության անվանումը </t>
  </si>
  <si>
    <t>Հակակոռուպցիոն  դատարան</t>
  </si>
  <si>
    <t>ՀԱՅԱՍՏԱՆԻ ՀԱՆՐԱՊԵՏՈՒԹՅԱՆ ԿԱՌԱՎԱՐՈՒԹՅԱՆ 2020 ԹՎԱԿԱՆԻ ԴԵԿՏԵՄԲԵՐԻ 30-Ի ԹԻՎ 2215-Ն ՈՐՈՇՄԱՆ N 9 ՀԱՎԵԼՎԱԾԻ 9.5 և 9․10 ԱՂՅՈՒՍԱԿՆԵՐՈՒՄ ԿԱՏԱՐՎՈՂ ՓՈՓՈԽՈՒԹՅՈՒՆՆԵՐԸ  ԵՎ  ԼՐԱՑՈՒՄՆԵՐԸ</t>
  </si>
  <si>
    <t xml:space="preserve">ՀՀ կառավարության 2021 թվականի </t>
  </si>
  <si>
    <t xml:space="preserve">    Հավելված N 7                                                         ՀՀ կառավարության                                                        2021 թվականի ___________  ___-ի                                      N _______ -Ն    որոշման                       </t>
  </si>
  <si>
    <t xml:space="preserve"> 1228  31002</t>
  </si>
  <si>
    <t xml:space="preserve"> </t>
  </si>
  <si>
    <t xml:space="preserve"> ՄԱՍ II.  ԱՇԽԱՏԱՆՔՆԵՐ</t>
  </si>
  <si>
    <t xml:space="preserve"> 45221142-1</t>
  </si>
  <si>
    <t xml:space="preserve">  ընդհանուր շինարարական աշխատանքներ</t>
  </si>
  <si>
    <t xml:space="preserve"> ԲՄ</t>
  </si>
  <si>
    <t xml:space="preserve"> դրամ</t>
  </si>
  <si>
    <t>Քաղաքաշինության կոմիտե</t>
  </si>
  <si>
    <t xml:space="preserve"> 1228  31001</t>
  </si>
  <si>
    <t xml:space="preserve"> Հակակոռուպցիոն կոմիտեի շենքային պայմանների ապահովում</t>
  </si>
  <si>
    <t xml:space="preserve"> Հակակոռուպցիոն դատարանի բնականոն գործունեության և ՀՀ Հակակոռուպցիոն  դատարանի կողմից դատական պաշտպանության իրավունքի ապահովում</t>
  </si>
  <si>
    <t>45461100/501</t>
  </si>
  <si>
    <t>Շենքերի և կառույցների ընթացիկ նորոգում և պահպանում</t>
  </si>
  <si>
    <t>71351540-1</t>
  </si>
  <si>
    <t>ԳՀ</t>
  </si>
  <si>
    <t>տեխնիկական հսկողության ծառայություններ</t>
  </si>
  <si>
    <t xml:space="preserve"> ՄԱՍ III.  ԾԱՌԱՅՈՒԹՅՈՒՆՆԵՐ</t>
  </si>
  <si>
    <t xml:space="preserve"> 1231  11001</t>
  </si>
  <si>
    <t>45461100/503</t>
  </si>
  <si>
    <t>71351540-2</t>
  </si>
  <si>
    <t>45221142-2</t>
  </si>
  <si>
    <t>50531140-1</t>
  </si>
  <si>
    <t>փորձաքննության ծառայություններ</t>
  </si>
  <si>
    <t>/հազ. դրամ/</t>
  </si>
  <si>
    <t>հազ. դրամ</t>
  </si>
  <si>
    <t>/հազ դրամ/</t>
  </si>
  <si>
    <t>ՀԱՅԱՍՏԱՆԻ ՀԱՆՐԱՊԵՏՈՒԹՅԱՆ 2021 ԹՎԱԿԱՆԻ ՊԵՏԱԿԱՆ ԲՅՈՒՋԵԻ ՄԱՍԻՆ ՕՐԵՆՔԻ N 1 ՀԱՎԵԼՎԱԾԻ N  3 ԱՂՅՈՒՍԱԿՈՒՄ ԿԱՏԱՐՎՈՂ  ՓՈՓՈԽՈՒԹՅՈՒՆՆԵՐԸ</t>
  </si>
  <si>
    <t>ՀԱՅԱՍՏԱՆԻ ՀԱՆՐԱՊԵՏՈՒԹՅԱՆ ԿԱՌԱՎԱՐՈՒԹՅԱՆ 2020 ԹՎԱԿԱՆԻ ԴԵԿՏԵՄԲԵՐԻ 30-Ի N 2215-Ն ՈՐՈՇՄԱՆ N 5 ՀԱՎԵԼՎԱԾԻ N 2 ԱՂՅՈՒՍԱԿՈՒՄ  ԿԱՏԱՐՎՈՂ ՓՈՓՈԽՈՒԹՅՈՒՆՆԵՐԸ և ԼՐԱՑՈՒՄՆԵՐԸ</t>
  </si>
  <si>
    <t xml:space="preserve">ՀԱՅԱՍՏԱՆԻ ՀԱՆՐԱՊԵՏՈՒԹՅԱՆ ԿԱՌԱՎԱՐՈՒԹՅԱՆ 2020 ԹՎԱԿԱՆԻ ԴԵԿՏԵՄԲԵՐԻ 30-Ի 
N 2215-Ն ՈՐՈՇՄԱՆ N 10 ՀԱՎԵԼՎԱԾՈՒՄ ԿԱՏԱՐՎՈՂ ՓՈՓՈԽՈՒԹՅՈՒՆՆԵՐԸ ԵՎ ԼՐԱՑՈՒՄՆԵՐԸ
</t>
  </si>
  <si>
    <t>Գումարը (հազ. դրամ)</t>
  </si>
  <si>
    <t>1080  11019</t>
  </si>
  <si>
    <t>ԲԱՐՁՐԱԳՈՒՅՆ ԴԱՏԱԿԱՆ ԽՈՐՀՈՒՐԴ</t>
  </si>
  <si>
    <t xml:space="preserve">Ցուցանիշների փոփոխությունը (նվազեցումները նշված են փակագծերում) </t>
  </si>
  <si>
    <t>Միավորի գինը                 (ՀՀ դրամ)</t>
  </si>
  <si>
    <t>Գնման ձևը (ընթացակարգը)</t>
  </si>
  <si>
    <t>Չափի միավորը</t>
  </si>
  <si>
    <t xml:space="preserve">Խումբ N 03 </t>
  </si>
  <si>
    <t>Դաս N 01</t>
  </si>
  <si>
    <t>Դատարաններ</t>
  </si>
  <si>
    <t>Բաժին N 03</t>
  </si>
  <si>
    <t xml:space="preserve">Խումբ N 07 </t>
  </si>
  <si>
    <t xml:space="preserve">Դաս N 01  </t>
  </si>
  <si>
    <t>Նախաքննություն</t>
  </si>
  <si>
    <t xml:space="preserve">Բաժին N 03  </t>
  </si>
  <si>
    <t>ՀԱՅԱՍՏԱՆԻ ՀԱՆՐԱՊԵՏՈՒԹՅԱՆ ԿԱՌԱՎԱՐՈՒԹՅԱՆ 2020 ԹՎԱԿԱՆԻ ԴԵԿՏԵՄԲԵՐԻ 30-Ի N 2215-Ն ՈՐՈՇՄԱՆ N 9.1 ՀԱՎԵԼՎԱԾԻ  N 9.1․10 և 9․1․42 ԱՂՅՈՒՍԱԿՆԵՐՈՒՄ ԿԱՏԱՐՎՈՂ ՓՈՓՈԽՈՒԹՅՈՒՆՆԵՐԸ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</si>
</sst>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43" formatCode="_(* #,##0.00_);_(* \(#,##0.00\);_(* &quot;-&quot;??_);_(@_)"/>
    <numFmt numFmtId="164" formatCode="_-* #,##0.00\ _֏_-;\-* #,##0.00\ _֏_-;_-* &quot;-&quot;??\ _֏_-;_-@_-"/>
    <numFmt numFmtId="165" formatCode="_-* #,##0.00\ _₽_-;\-* #,##0.00\ _₽_-;_-* &quot;-&quot;??\ _₽_-;_-@_-"/>
    <numFmt numFmtId="166" formatCode="_-* #,##0.00_р_._-;\-* #,##0.00_р_._-;_-* &quot;-&quot;??_р_._-;_-@_-"/>
    <numFmt numFmtId="167" formatCode="##,##0.0;\(##,##0.0\);\-"/>
    <numFmt numFmtId="168" formatCode="#,##0.0"/>
    <numFmt numFmtId="169" formatCode="_(* #,##0.0_);_(* \(#,##0.0\);_(* &quot;-&quot;??_);_(@_)"/>
    <numFmt numFmtId="170" formatCode="_-* #,##0.0\ _₽_-;\-* #,##0.0\ _₽_-;_-* &quot;-&quot;?\ _₽_-;_-@_-"/>
    <numFmt numFmtId="171" formatCode="_(* #,##0.0_);_(* \(#,##0.0\);_(* &quot;-&quot;?_);_(@_)"/>
    <numFmt numFmtId="172" formatCode="0.0"/>
    <numFmt numFmtId="173" formatCode="0.0_);\(0.0\)"/>
    <numFmt numFmtId="174" formatCode="_(* #,##0_);_(* \(#,##0\);_(* &quot;-&quot;??_);_(@_)"/>
    <numFmt numFmtId="175" formatCode="0_);\(0\)"/>
  </numFmts>
  <fonts count="4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10"/>
      <color theme="1"/>
      <name val="GHEA Grapalat"/>
      <family val="3"/>
    </font>
    <font>
      <b/>
      <sz val="12"/>
      <color theme="1"/>
      <name val="GHEA Grapalat"/>
      <family val="3"/>
    </font>
    <font>
      <b/>
      <sz val="10"/>
      <color theme="1"/>
      <name val="GHEA Grapalat"/>
      <family val="3"/>
    </font>
    <font>
      <b/>
      <sz val="10"/>
      <name val="GHEA Grapalat"/>
      <family val="3"/>
    </font>
    <font>
      <sz val="9"/>
      <color theme="1"/>
      <name val="GHEA Grapalat"/>
      <family val="3"/>
    </font>
    <font>
      <i/>
      <sz val="10"/>
      <name val="GHEA Grapalat"/>
      <family val="3"/>
    </font>
    <font>
      <sz val="10"/>
      <name val="Arial Armenian"/>
      <family val="2"/>
    </font>
    <font>
      <sz val="10"/>
      <name val="Arial"/>
      <family val="2"/>
      <charset val="204"/>
    </font>
    <font>
      <sz val="10"/>
      <name val="GHEA Grapalat"/>
      <family val="3"/>
    </font>
    <font>
      <sz val="11"/>
      <color theme="1"/>
      <name val="GHEA Grapalat"/>
      <family val="3"/>
    </font>
    <font>
      <sz val="10"/>
      <name val="Times Armenian"/>
      <family val="1"/>
    </font>
    <font>
      <sz val="10"/>
      <color indexed="8"/>
      <name val="GHEA Grapalat"/>
      <family val="3"/>
    </font>
    <font>
      <sz val="8"/>
      <name val="GHEA Grapalat"/>
      <family val="2"/>
    </font>
    <font>
      <sz val="10"/>
      <name val="GHEA Grapalat"/>
      <family val="2"/>
    </font>
    <font>
      <b/>
      <sz val="11"/>
      <color theme="1"/>
      <name val="GHEA Grapalat"/>
      <family val="3"/>
    </font>
    <font>
      <b/>
      <sz val="11"/>
      <name val="GHEA Grapalat"/>
      <family val="3"/>
    </font>
    <font>
      <b/>
      <sz val="8"/>
      <name val="GHEA Grapalat"/>
      <family val="2"/>
    </font>
    <font>
      <sz val="10"/>
      <color rgb="FF000000"/>
      <name val="GHEA Grapalat"/>
      <family val="3"/>
    </font>
    <font>
      <sz val="10"/>
      <color theme="1"/>
      <name val="Calibri"/>
      <family val="2"/>
      <scheme val="minor"/>
    </font>
    <font>
      <sz val="12"/>
      <name val="Times LatArm"/>
    </font>
    <font>
      <sz val="10"/>
      <name val="Arial Unicode"/>
      <family val="2"/>
    </font>
    <font>
      <sz val="10"/>
      <color indexed="8"/>
      <name val="MS Sans Serif"/>
      <family val="2"/>
    </font>
    <font>
      <b/>
      <sz val="12"/>
      <name val="GHEA Grapalat"/>
      <family val="3"/>
    </font>
    <font>
      <i/>
      <sz val="8"/>
      <name val="GHEA Grapalat"/>
      <family val="2"/>
    </font>
    <font>
      <sz val="11"/>
      <name val="GHEA Grapalat"/>
      <family val="3"/>
    </font>
    <font>
      <i/>
      <sz val="10"/>
      <name val="GHEA Grapalat"/>
      <family val="2"/>
    </font>
    <font>
      <sz val="10"/>
      <color theme="1"/>
      <name val="GHEA Grapalat"/>
      <family val="2"/>
    </font>
    <font>
      <b/>
      <u/>
      <sz val="10"/>
      <name val="GHEA Grapalat"/>
      <family val="3"/>
    </font>
    <font>
      <b/>
      <i/>
      <sz val="10"/>
      <name val="GHEA Grapalat"/>
      <family val="3"/>
    </font>
    <font>
      <b/>
      <sz val="12"/>
      <name val="GHEA Grapalat"/>
      <family val="2"/>
    </font>
    <font>
      <sz val="12"/>
      <color theme="1"/>
      <name val="GHEA Grapalat"/>
      <family val="3"/>
    </font>
    <font>
      <sz val="10"/>
      <color indexed="8"/>
      <name val="MS Sans Serif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0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2">
    <xf numFmtId="0" fontId="0" fillId="0" borderId="0"/>
    <xf numFmtId="0" fontId="4" fillId="0" borderId="0"/>
    <xf numFmtId="9" fontId="5" fillId="0" borderId="0" applyFont="0" applyFill="0" applyBorder="0" applyAlignment="0" applyProtection="0"/>
    <xf numFmtId="0" fontId="6" fillId="0" borderId="0"/>
    <xf numFmtId="0" fontId="7" fillId="0" borderId="0">
      <alignment horizontal="left" vertical="top" wrapText="1"/>
    </xf>
    <xf numFmtId="0" fontId="8" fillId="0" borderId="0"/>
    <xf numFmtId="0" fontId="15" fillId="0" borderId="0"/>
    <xf numFmtId="166" fontId="16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19" fillId="0" borderId="0"/>
    <xf numFmtId="43" fontId="19" fillId="0" borderId="0" applyFont="0" applyFill="0" applyBorder="0" applyAlignment="0" applyProtection="0"/>
    <xf numFmtId="0" fontId="3" fillId="0" borderId="0"/>
    <xf numFmtId="0" fontId="8" fillId="0" borderId="0"/>
    <xf numFmtId="0" fontId="2" fillId="0" borderId="0"/>
    <xf numFmtId="0" fontId="21" fillId="0" borderId="0">
      <alignment horizontal="left" vertical="top" wrapText="1"/>
    </xf>
    <xf numFmtId="167" fontId="21" fillId="0" borderId="0" applyFill="0" applyBorder="0" applyProtection="0">
      <alignment horizontal="right" vertical="top"/>
    </xf>
    <xf numFmtId="0" fontId="1" fillId="0" borderId="0"/>
    <xf numFmtId="167" fontId="25" fillId="0" borderId="0" applyFill="0" applyBorder="0" applyProtection="0">
      <alignment horizontal="right" vertical="top"/>
    </xf>
    <xf numFmtId="164" fontId="1" fillId="0" borderId="0" applyFont="0" applyFill="0" applyBorder="0" applyAlignment="0" applyProtection="0"/>
    <xf numFmtId="0" fontId="28" fillId="0" borderId="0"/>
    <xf numFmtId="0" fontId="19" fillId="0" borderId="0"/>
    <xf numFmtId="165" fontId="19" fillId="0" borderId="0" applyFont="0" applyFill="0" applyBorder="0" applyAlignment="0" applyProtection="0"/>
    <xf numFmtId="0" fontId="19" fillId="0" borderId="0"/>
    <xf numFmtId="0" fontId="29" fillId="0" borderId="0"/>
    <xf numFmtId="0" fontId="6" fillId="0" borderId="0"/>
    <xf numFmtId="0" fontId="15" fillId="0" borderId="0"/>
    <xf numFmtId="165" fontId="15" fillId="0" borderId="0" applyFont="0" applyFill="0" applyBorder="0" applyAlignment="0" applyProtection="0"/>
    <xf numFmtId="0" fontId="30" fillId="0" borderId="0"/>
    <xf numFmtId="0" fontId="16" fillId="0" borderId="0"/>
    <xf numFmtId="166" fontId="15" fillId="0" borderId="0" applyFont="0" applyFill="0" applyBorder="0" applyAlignment="0" applyProtection="0"/>
    <xf numFmtId="0" fontId="15" fillId="0" borderId="0"/>
    <xf numFmtId="0" fontId="40" fillId="0" borderId="0"/>
  </cellStyleXfs>
  <cellXfs count="297">
    <xf numFmtId="0" fontId="0" fillId="0" borderId="0" xfId="0"/>
    <xf numFmtId="0" fontId="9" fillId="0" borderId="0" xfId="0" applyFont="1"/>
    <xf numFmtId="0" fontId="9" fillId="2" borderId="2" xfId="0" applyFont="1" applyFill="1" applyBorder="1" applyAlignment="1">
      <alignment vertical="top" wrapText="1"/>
    </xf>
    <xf numFmtId="0" fontId="9" fillId="2" borderId="3" xfId="0" applyFont="1" applyFill="1" applyBorder="1" applyAlignment="1">
      <alignment vertical="top" wrapText="1"/>
    </xf>
    <xf numFmtId="0" fontId="17" fillId="2" borderId="0" xfId="0" applyFont="1" applyFill="1" applyBorder="1" applyAlignment="1">
      <alignment horizontal="left" vertical="center" wrapText="1"/>
    </xf>
    <xf numFmtId="0" fontId="9" fillId="0" borderId="10" xfId="0" applyFont="1" applyFill="1" applyBorder="1" applyAlignment="1">
      <alignment horizontal="left" vertical="top" wrapText="1"/>
    </xf>
    <xf numFmtId="0" fontId="9" fillId="0" borderId="0" xfId="0" applyFont="1" applyAlignment="1">
      <alignment horizontal="left" vertical="top" wrapText="1"/>
    </xf>
    <xf numFmtId="0" fontId="9" fillId="2" borderId="0" xfId="0" applyFont="1" applyFill="1"/>
    <xf numFmtId="0" fontId="9" fillId="0" borderId="0" xfId="0" applyFont="1" applyFill="1"/>
    <xf numFmtId="0" fontId="9" fillId="0" borderId="10" xfId="0" applyFont="1" applyFill="1" applyBorder="1" applyAlignment="1">
      <alignment vertical="top" wrapText="1"/>
    </xf>
    <xf numFmtId="0" fontId="9" fillId="0" borderId="0" xfId="0" applyFont="1" applyAlignment="1">
      <alignment horizontal="right"/>
    </xf>
    <xf numFmtId="0" fontId="13" fillId="0" borderId="0" xfId="0" applyFont="1" applyFill="1" applyAlignment="1">
      <alignment horizontal="right"/>
    </xf>
    <xf numFmtId="0" fontId="9" fillId="0" borderId="11" xfId="0" applyFont="1" applyFill="1" applyBorder="1" applyAlignment="1">
      <alignment horizontal="center" vertical="center" wrapText="1"/>
    </xf>
    <xf numFmtId="0" fontId="10" fillId="2" borderId="0" xfId="0" applyFont="1" applyFill="1" applyAlignment="1">
      <alignment horizontal="center"/>
    </xf>
    <xf numFmtId="0" fontId="12" fillId="2" borderId="0" xfId="0" applyFont="1" applyFill="1" applyAlignment="1">
      <alignment horizontal="left"/>
    </xf>
    <xf numFmtId="0" fontId="18" fillId="0" borderId="0" xfId="0" applyFont="1"/>
    <xf numFmtId="0" fontId="9" fillId="0" borderId="10" xfId="0" applyFont="1" applyBorder="1" applyAlignment="1">
      <alignment vertical="center"/>
    </xf>
    <xf numFmtId="0" fontId="9" fillId="0" borderId="10" xfId="0" applyFont="1" applyBorder="1" applyAlignment="1">
      <alignment vertical="center" wrapText="1"/>
    </xf>
    <xf numFmtId="0" fontId="9" fillId="0" borderId="9" xfId="0" applyFont="1" applyBorder="1" applyAlignment="1">
      <alignment vertical="center"/>
    </xf>
    <xf numFmtId="0" fontId="9" fillId="2" borderId="10" xfId="0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center" wrapText="1"/>
    </xf>
    <xf numFmtId="169" fontId="9" fillId="0" borderId="10" xfId="8" applyNumberFormat="1" applyFont="1" applyBorder="1"/>
    <xf numFmtId="169" fontId="17" fillId="0" borderId="0" xfId="8" applyNumberFormat="1" applyFont="1" applyBorder="1" applyAlignment="1">
      <alignment horizontal="center" vertical="center"/>
    </xf>
    <xf numFmtId="0" fontId="9" fillId="3" borderId="17" xfId="0" applyFont="1" applyFill="1" applyBorder="1" applyAlignment="1">
      <alignment horizontal="center" vertical="center"/>
    </xf>
    <xf numFmtId="0" fontId="9" fillId="0" borderId="0" xfId="0" applyFont="1" applyAlignment="1"/>
    <xf numFmtId="0" fontId="9" fillId="0" borderId="0" xfId="0" applyFont="1" applyAlignment="1">
      <alignment horizontal="right" vertical="center" wrapText="1"/>
    </xf>
    <xf numFmtId="0" fontId="27" fillId="0" borderId="17" xfId="0" applyFont="1" applyBorder="1"/>
    <xf numFmtId="0" fontId="9" fillId="3" borderId="17" xfId="0" applyFont="1" applyFill="1" applyBorder="1" applyAlignment="1">
      <alignment horizontal="center"/>
    </xf>
    <xf numFmtId="0" fontId="9" fillId="3" borderId="17" xfId="0" applyFont="1" applyFill="1" applyBorder="1" applyAlignment="1">
      <alignment horizontal="center" wrapText="1"/>
    </xf>
    <xf numFmtId="0" fontId="27" fillId="0" borderId="17" xfId="0" applyFont="1" applyBorder="1" applyAlignment="1">
      <alignment horizontal="center"/>
    </xf>
    <xf numFmtId="169" fontId="11" fillId="0" borderId="10" xfId="8" applyNumberFormat="1" applyFont="1" applyBorder="1" applyAlignment="1">
      <alignment horizontal="center" vertical="center"/>
    </xf>
    <xf numFmtId="169" fontId="11" fillId="0" borderId="3" xfId="8" applyNumberFormat="1" applyFont="1" applyBorder="1" applyAlignment="1">
      <alignment horizontal="center" vertical="center" wrapText="1"/>
    </xf>
    <xf numFmtId="0" fontId="9" fillId="0" borderId="18" xfId="0" applyFont="1" applyBorder="1" applyAlignment="1">
      <alignment horizontal="left" vertical="top" wrapText="1"/>
    </xf>
    <xf numFmtId="0" fontId="17" fillId="0" borderId="18" xfId="0" applyFont="1" applyFill="1" applyBorder="1" applyAlignment="1">
      <alignment horizontal="left" vertical="center" wrapText="1"/>
    </xf>
    <xf numFmtId="0" fontId="9" fillId="0" borderId="18" xfId="0" applyFont="1" applyBorder="1"/>
    <xf numFmtId="0" fontId="9" fillId="2" borderId="0" xfId="0" applyFont="1" applyFill="1" applyAlignment="1">
      <alignment horizontal="justify"/>
    </xf>
    <xf numFmtId="0" fontId="17" fillId="0" borderId="0" xfId="0" applyFont="1" applyFill="1" applyBorder="1" applyAlignment="1">
      <alignment horizontal="left" vertical="top" wrapText="1"/>
    </xf>
    <xf numFmtId="169" fontId="17" fillId="0" borderId="0" xfId="8" applyNumberFormat="1" applyFont="1" applyFill="1" applyBorder="1" applyAlignment="1">
      <alignment horizontal="right" vertical="top" wrapText="1"/>
    </xf>
    <xf numFmtId="0" fontId="11" fillId="0" borderId="18" xfId="0" applyFont="1" applyFill="1" applyBorder="1" applyAlignment="1">
      <alignment vertical="top" wrapText="1"/>
    </xf>
    <xf numFmtId="0" fontId="9" fillId="0" borderId="1" xfId="0" applyFont="1" applyBorder="1" applyAlignment="1">
      <alignment horizontal="center" vertical="top" wrapText="1"/>
    </xf>
    <xf numFmtId="0" fontId="9" fillId="0" borderId="11" xfId="0" applyFont="1" applyFill="1" applyBorder="1" applyAlignment="1">
      <alignment horizontal="center" vertical="top" wrapText="1"/>
    </xf>
    <xf numFmtId="0" fontId="9" fillId="0" borderId="0" xfId="0" applyFont="1" applyFill="1" applyAlignment="1">
      <alignment horizontal="right"/>
    </xf>
    <xf numFmtId="0" fontId="9" fillId="0" borderId="10" xfId="0" applyFont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0" fontId="12" fillId="2" borderId="18" xfId="0" applyFont="1" applyFill="1" applyBorder="1" applyAlignment="1">
      <alignment horizontal="left" vertical="center" wrapText="1"/>
    </xf>
    <xf numFmtId="0" fontId="20" fillId="2" borderId="18" xfId="0" applyFont="1" applyFill="1" applyBorder="1" applyAlignment="1">
      <alignment horizontal="left" vertical="center" wrapText="1"/>
    </xf>
    <xf numFmtId="0" fontId="14" fillId="2" borderId="18" xfId="0" applyFont="1" applyFill="1" applyBorder="1" applyAlignment="1">
      <alignment horizontal="left" vertical="top" wrapText="1"/>
    </xf>
    <xf numFmtId="0" fontId="17" fillId="2" borderId="18" xfId="0" applyFont="1" applyFill="1" applyBorder="1" applyAlignment="1">
      <alignment vertical="center"/>
    </xf>
    <xf numFmtId="0" fontId="14" fillId="2" borderId="18" xfId="0" applyFont="1" applyFill="1" applyBorder="1"/>
    <xf numFmtId="0" fontId="9" fillId="0" borderId="10" xfId="0" applyFont="1" applyBorder="1" applyAlignment="1">
      <alignment horizontal="center" vertical="top" wrapText="1"/>
    </xf>
    <xf numFmtId="170" fontId="9" fillId="0" borderId="0" xfId="0" applyNumberFormat="1" applyFont="1" applyAlignment="1">
      <alignment horizontal="left" vertical="top" wrapText="1"/>
    </xf>
    <xf numFmtId="0" fontId="9" fillId="0" borderId="0" xfId="0" applyFont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9" fillId="0" borderId="0" xfId="0" applyFont="1" applyBorder="1"/>
    <xf numFmtId="0" fontId="11" fillId="0" borderId="0" xfId="0" applyFont="1" applyFill="1" applyAlignment="1">
      <alignment horizontal="center" wrapText="1"/>
    </xf>
    <xf numFmtId="169" fontId="12" fillId="2" borderId="17" xfId="8" applyNumberFormat="1" applyFont="1" applyFill="1" applyBorder="1" applyAlignment="1">
      <alignment horizontal="center" vertical="center"/>
    </xf>
    <xf numFmtId="169" fontId="17" fillId="2" borderId="17" xfId="8" applyNumberFormat="1" applyFont="1" applyFill="1" applyBorder="1" applyAlignment="1">
      <alignment horizontal="center" vertical="center" wrapText="1"/>
    </xf>
    <xf numFmtId="168" fontId="12" fillId="2" borderId="17" xfId="17" applyNumberFormat="1" applyFont="1" applyFill="1" applyBorder="1" applyAlignment="1">
      <alignment horizontal="center" vertical="center"/>
    </xf>
    <xf numFmtId="0" fontId="12" fillId="2" borderId="18" xfId="0" applyFont="1" applyFill="1" applyBorder="1" applyAlignment="1">
      <alignment horizontal="left" vertical="top" wrapText="1"/>
    </xf>
    <xf numFmtId="0" fontId="17" fillId="2" borderId="18" xfId="14" applyFont="1" applyFill="1" applyBorder="1">
      <alignment horizontal="left" vertical="top" wrapText="1"/>
    </xf>
    <xf numFmtId="168" fontId="17" fillId="2" borderId="18" xfId="14" applyNumberFormat="1" applyFont="1" applyFill="1" applyBorder="1" applyAlignment="1">
      <alignment horizontal="center" vertical="center" wrapText="1"/>
    </xf>
    <xf numFmtId="169" fontId="17" fillId="2" borderId="18" xfId="8" applyNumberFormat="1" applyFont="1" applyFill="1" applyBorder="1" applyAlignment="1">
      <alignment horizontal="center" vertical="center"/>
    </xf>
    <xf numFmtId="0" fontId="9" fillId="0" borderId="0" xfId="0" applyFont="1" applyFill="1" applyAlignment="1">
      <alignment horizontal="left" vertical="top" wrapText="1"/>
    </xf>
    <xf numFmtId="0" fontId="17" fillId="2" borderId="0" xfId="14" applyFont="1" applyFill="1">
      <alignment horizontal="left" vertical="top" wrapText="1"/>
    </xf>
    <xf numFmtId="0" fontId="17" fillId="2" borderId="18" xfId="0" applyFont="1" applyFill="1" applyBorder="1" applyAlignment="1">
      <alignment wrapText="1"/>
    </xf>
    <xf numFmtId="0" fontId="11" fillId="0" borderId="0" xfId="0" applyFont="1" applyFill="1" applyAlignment="1">
      <alignment horizontal="center" wrapText="1"/>
    </xf>
    <xf numFmtId="0" fontId="9" fillId="0" borderId="0" xfId="0" applyFont="1" applyFill="1" applyAlignment="1">
      <alignment horizontal="right"/>
    </xf>
    <xf numFmtId="0" fontId="9" fillId="0" borderId="0" xfId="0" applyFont="1" applyFill="1" applyAlignment="1"/>
    <xf numFmtId="0" fontId="17" fillId="0" borderId="0" xfId="14" applyFont="1">
      <alignment horizontal="left" vertical="top" wrapText="1"/>
    </xf>
    <xf numFmtId="0" fontId="17" fillId="0" borderId="18" xfId="14" applyFont="1" applyBorder="1" applyAlignment="1">
      <alignment horizontal="center" vertical="center" wrapText="1"/>
    </xf>
    <xf numFmtId="0" fontId="12" fillId="2" borderId="18" xfId="14" applyFont="1" applyFill="1" applyBorder="1" applyAlignment="1">
      <alignment horizontal="left" vertical="top" wrapText="1"/>
    </xf>
    <xf numFmtId="0" fontId="17" fillId="2" borderId="18" xfId="14" applyFont="1" applyFill="1" applyBorder="1" applyAlignment="1">
      <alignment horizontal="left" vertical="top" wrapText="1"/>
    </xf>
    <xf numFmtId="0" fontId="17" fillId="0" borderId="18" xfId="14" applyFont="1" applyBorder="1">
      <alignment horizontal="left" vertical="top" wrapText="1"/>
    </xf>
    <xf numFmtId="0" fontId="17" fillId="0" borderId="0" xfId="14" applyFont="1" applyAlignment="1">
      <alignment horizontal="left" vertical="top" wrapText="1"/>
    </xf>
    <xf numFmtId="0" fontId="10" fillId="2" borderId="0" xfId="0" applyFont="1" applyFill="1" applyAlignment="1">
      <alignment horizontal="center"/>
    </xf>
    <xf numFmtId="0" fontId="12" fillId="2" borderId="0" xfId="0" applyFont="1" applyFill="1" applyAlignment="1">
      <alignment horizontal="left"/>
    </xf>
    <xf numFmtId="0" fontId="24" fillId="0" borderId="0" xfId="0" applyFont="1" applyFill="1" applyBorder="1" applyAlignment="1">
      <alignment horizontal="left" vertical="top" wrapText="1"/>
    </xf>
    <xf numFmtId="0" fontId="9" fillId="0" borderId="2" xfId="0" applyFont="1" applyFill="1" applyBorder="1" applyAlignment="1">
      <alignment vertical="top" wrapText="1"/>
    </xf>
    <xf numFmtId="0" fontId="11" fillId="0" borderId="3" xfId="0" applyFont="1" applyBorder="1" applyAlignment="1">
      <alignment horizontal="center" vertical="center" wrapText="1"/>
    </xf>
    <xf numFmtId="0" fontId="12" fillId="0" borderId="0" xfId="0" applyFont="1" applyAlignment="1">
      <alignment horizontal="left" vertical="top" wrapText="1"/>
    </xf>
    <xf numFmtId="0" fontId="17" fillId="2" borderId="7" xfId="14" applyFont="1" applyFill="1" applyBorder="1" applyAlignment="1">
      <alignment horizontal="left" vertical="top" wrapText="1"/>
    </xf>
    <xf numFmtId="0" fontId="12" fillId="0" borderId="18" xfId="0" applyFont="1" applyFill="1" applyBorder="1" applyAlignment="1">
      <alignment horizontal="left" vertical="center" wrapText="1"/>
    </xf>
    <xf numFmtId="0" fontId="12" fillId="0" borderId="18" xfId="0" applyFont="1" applyFill="1" applyBorder="1" applyAlignment="1">
      <alignment horizontal="left" vertical="top" wrapText="1"/>
    </xf>
    <xf numFmtId="0" fontId="11" fillId="0" borderId="18" xfId="0" applyFont="1" applyBorder="1" applyAlignment="1">
      <alignment horizontal="left" vertical="top" wrapText="1"/>
    </xf>
    <xf numFmtId="169" fontId="12" fillId="0" borderId="8" xfId="8" applyNumberFormat="1" applyFont="1" applyFill="1" applyBorder="1" applyAlignment="1">
      <alignment horizontal="left"/>
    </xf>
    <xf numFmtId="169" fontId="12" fillId="2" borderId="18" xfId="0" applyNumberFormat="1" applyFont="1" applyFill="1" applyBorder="1" applyAlignment="1">
      <alignment horizontal="left" vertical="center" wrapText="1"/>
    </xf>
    <xf numFmtId="0" fontId="32" fillId="0" borderId="18" xfId="0" applyFont="1" applyBorder="1" applyAlignment="1">
      <alignment horizontal="left" vertical="top" wrapText="1"/>
    </xf>
    <xf numFmtId="0" fontId="9" fillId="0" borderId="11" xfId="0" applyFont="1" applyFill="1" applyBorder="1" applyAlignment="1">
      <alignment vertical="top" wrapText="1"/>
    </xf>
    <xf numFmtId="0" fontId="9" fillId="0" borderId="3" xfId="0" applyFont="1" applyFill="1" applyBorder="1" applyAlignment="1">
      <alignment vertical="top" wrapText="1"/>
    </xf>
    <xf numFmtId="0" fontId="14" fillId="2" borderId="18" xfId="0" applyFont="1" applyFill="1" applyBorder="1" applyAlignment="1">
      <alignment wrapText="1"/>
    </xf>
    <xf numFmtId="0" fontId="10" fillId="0" borderId="18" xfId="0" applyFont="1" applyBorder="1" applyAlignment="1"/>
    <xf numFmtId="49" fontId="12" fillId="2" borderId="11" xfId="14" applyNumberFormat="1" applyFont="1" applyFill="1" applyBorder="1" applyAlignment="1">
      <alignment vertical="top" wrapText="1"/>
    </xf>
    <xf numFmtId="49" fontId="12" fillId="2" borderId="2" xfId="14" applyNumberFormat="1" applyFont="1" applyFill="1" applyBorder="1" applyAlignment="1">
      <alignment vertical="top" wrapText="1"/>
    </xf>
    <xf numFmtId="49" fontId="12" fillId="2" borderId="3" xfId="14" applyNumberFormat="1" applyFont="1" applyFill="1" applyBorder="1" applyAlignment="1">
      <alignment vertical="top" wrapText="1"/>
    </xf>
    <xf numFmtId="43" fontId="9" fillId="0" borderId="18" xfId="8" applyFont="1" applyBorder="1"/>
    <xf numFmtId="0" fontId="12" fillId="0" borderId="18" xfId="0" applyFont="1" applyBorder="1" applyAlignment="1">
      <alignment horizontal="left" vertical="top" wrapText="1"/>
    </xf>
    <xf numFmtId="0" fontId="9" fillId="0" borderId="11" xfId="0" applyFont="1" applyFill="1" applyBorder="1" applyAlignment="1">
      <alignment horizontal="center" vertical="top" wrapText="1"/>
    </xf>
    <xf numFmtId="0" fontId="9" fillId="0" borderId="2" xfId="0" applyFont="1" applyFill="1" applyBorder="1" applyAlignment="1">
      <alignment horizontal="center" vertical="top" wrapText="1"/>
    </xf>
    <xf numFmtId="0" fontId="9" fillId="0" borderId="3" xfId="0" applyFont="1" applyFill="1" applyBorder="1" applyAlignment="1">
      <alignment horizontal="center" vertical="top" wrapText="1"/>
    </xf>
    <xf numFmtId="0" fontId="9" fillId="0" borderId="0" xfId="0" applyFont="1" applyFill="1" applyAlignment="1">
      <alignment horizontal="right"/>
    </xf>
    <xf numFmtId="49" fontId="12" fillId="2" borderId="11" xfId="14" applyNumberFormat="1" applyFont="1" applyFill="1" applyBorder="1" applyAlignment="1">
      <alignment horizontal="center" vertical="top" wrapText="1"/>
    </xf>
    <xf numFmtId="49" fontId="12" fillId="2" borderId="2" xfId="14" applyNumberFormat="1" applyFont="1" applyFill="1" applyBorder="1" applyAlignment="1">
      <alignment horizontal="center" vertical="top" wrapText="1"/>
    </xf>
    <xf numFmtId="49" fontId="12" fillId="2" borderId="3" xfId="14" applyNumberFormat="1" applyFont="1" applyFill="1" applyBorder="1" applyAlignment="1">
      <alignment horizontal="center" vertical="top" wrapText="1"/>
    </xf>
    <xf numFmtId="0" fontId="17" fillId="2" borderId="11" xfId="14" applyFont="1" applyFill="1" applyBorder="1" applyAlignment="1">
      <alignment horizontal="center" vertical="top" wrapText="1"/>
    </xf>
    <xf numFmtId="0" fontId="17" fillId="2" borderId="2" xfId="14" applyFont="1" applyFill="1" applyBorder="1" applyAlignment="1">
      <alignment horizontal="center" vertical="top" wrapText="1"/>
    </xf>
    <xf numFmtId="0" fontId="17" fillId="2" borderId="3" xfId="14" applyFont="1" applyFill="1" applyBorder="1" applyAlignment="1">
      <alignment horizontal="center" vertical="top" wrapText="1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/>
    </xf>
    <xf numFmtId="0" fontId="9" fillId="0" borderId="18" xfId="0" applyFont="1" applyBorder="1" applyAlignment="1">
      <alignment horizontal="center" vertical="top" wrapText="1"/>
    </xf>
    <xf numFmtId="0" fontId="9" fillId="0" borderId="2" xfId="0" applyFont="1" applyBorder="1" applyAlignment="1">
      <alignment horizontal="left" vertical="top" wrapText="1"/>
    </xf>
    <xf numFmtId="0" fontId="32" fillId="0" borderId="2" xfId="0" applyFont="1" applyBorder="1" applyAlignment="1">
      <alignment horizontal="left" vertical="top" wrapText="1"/>
    </xf>
    <xf numFmtId="0" fontId="9" fillId="0" borderId="3" xfId="0" applyFont="1" applyBorder="1" applyAlignment="1">
      <alignment horizontal="left" vertical="top" wrapText="1"/>
    </xf>
    <xf numFmtId="0" fontId="9" fillId="2" borderId="18" xfId="0" applyFont="1" applyFill="1" applyBorder="1" applyAlignment="1">
      <alignment vertical="center" wrapText="1"/>
    </xf>
    <xf numFmtId="0" fontId="9" fillId="2" borderId="11" xfId="0" applyFont="1" applyFill="1" applyBorder="1" applyAlignment="1">
      <alignment vertical="top" wrapText="1"/>
    </xf>
    <xf numFmtId="43" fontId="17" fillId="2" borderId="0" xfId="14" applyNumberFormat="1" applyFont="1" applyFill="1">
      <alignment horizontal="left" vertical="top" wrapText="1"/>
    </xf>
    <xf numFmtId="0" fontId="14" fillId="2" borderId="18" xfId="0" applyFont="1" applyFill="1" applyBorder="1" applyAlignment="1">
      <alignment vertical="center"/>
    </xf>
    <xf numFmtId="43" fontId="17" fillId="2" borderId="18" xfId="8" applyNumberFormat="1" applyFont="1" applyFill="1" applyBorder="1" applyAlignment="1">
      <alignment horizontal="center" vertical="center"/>
    </xf>
    <xf numFmtId="0" fontId="17" fillId="2" borderId="11" xfId="0" applyFont="1" applyFill="1" applyBorder="1" applyAlignment="1">
      <alignment wrapText="1"/>
    </xf>
    <xf numFmtId="0" fontId="17" fillId="2" borderId="14" xfId="14" applyFont="1" applyFill="1" applyBorder="1" applyAlignment="1">
      <alignment horizontal="center" vertical="top" wrapText="1"/>
    </xf>
    <xf numFmtId="0" fontId="17" fillId="2" borderId="15" xfId="14" applyFont="1" applyFill="1" applyBorder="1" applyAlignment="1">
      <alignment horizontal="center" vertical="top" wrapText="1"/>
    </xf>
    <xf numFmtId="0" fontId="12" fillId="2" borderId="9" xfId="0" applyFont="1" applyFill="1" applyBorder="1" applyAlignment="1">
      <alignment horizontal="left" vertical="center" wrapText="1"/>
    </xf>
    <xf numFmtId="0" fontId="17" fillId="2" borderId="9" xfId="0" applyFont="1" applyFill="1" applyBorder="1" applyAlignment="1">
      <alignment vertical="center"/>
    </xf>
    <xf numFmtId="0" fontId="9" fillId="2" borderId="11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9" fillId="2" borderId="11" xfId="0" applyFont="1" applyFill="1" applyBorder="1" applyAlignment="1">
      <alignment horizontal="center" vertical="top" wrapText="1"/>
    </xf>
    <xf numFmtId="0" fontId="9" fillId="2" borderId="2" xfId="0" applyFont="1" applyFill="1" applyBorder="1" applyAlignment="1">
      <alignment horizontal="center" vertical="top" wrapText="1"/>
    </xf>
    <xf numFmtId="0" fontId="18" fillId="0" borderId="0" xfId="0" applyFont="1" applyBorder="1" applyAlignment="1">
      <alignment horizontal="left" vertical="top" wrapText="1"/>
    </xf>
    <xf numFmtId="169" fontId="33" fillId="0" borderId="18" xfId="8" applyNumberFormat="1" applyFont="1" applyBorder="1" applyAlignment="1">
      <alignment horizontal="right" vertical="top"/>
    </xf>
    <xf numFmtId="169" fontId="18" fillId="0" borderId="18" xfId="8" applyNumberFormat="1" applyFont="1" applyBorder="1"/>
    <xf numFmtId="171" fontId="12" fillId="2" borderId="18" xfId="0" applyNumberFormat="1" applyFont="1" applyFill="1" applyBorder="1" applyAlignment="1">
      <alignment horizontal="left" vertical="center" wrapText="1"/>
    </xf>
    <xf numFmtId="0" fontId="17" fillId="2" borderId="11" xfId="0" applyFont="1" applyFill="1" applyBorder="1" applyAlignment="1">
      <alignment vertical="center"/>
    </xf>
    <xf numFmtId="171" fontId="12" fillId="2" borderId="18" xfId="0" applyNumberFormat="1" applyFont="1" applyFill="1" applyBorder="1" applyAlignment="1">
      <alignment horizontal="left" vertical="top" wrapText="1"/>
    </xf>
    <xf numFmtId="169" fontId="14" fillId="2" borderId="18" xfId="8" applyNumberFormat="1" applyFont="1" applyFill="1" applyBorder="1" applyAlignment="1">
      <alignment horizontal="center" vertical="center"/>
    </xf>
    <xf numFmtId="43" fontId="12" fillId="2" borderId="18" xfId="0" applyNumberFormat="1" applyFont="1" applyFill="1" applyBorder="1" applyAlignment="1">
      <alignment horizontal="left" vertical="center" wrapText="1"/>
    </xf>
    <xf numFmtId="43" fontId="24" fillId="0" borderId="0" xfId="0" applyNumberFormat="1" applyFont="1" applyFill="1" applyBorder="1" applyAlignment="1">
      <alignment horizontal="left" vertical="top" wrapText="1"/>
    </xf>
    <xf numFmtId="0" fontId="11" fillId="0" borderId="0" xfId="0" applyFont="1" applyFill="1" applyAlignment="1">
      <alignment horizontal="center" wrapText="1"/>
    </xf>
    <xf numFmtId="0" fontId="10" fillId="2" borderId="0" xfId="0" applyFont="1" applyFill="1" applyAlignment="1">
      <alignment horizontal="center"/>
    </xf>
    <xf numFmtId="0" fontId="12" fillId="2" borderId="0" xfId="0" applyFont="1" applyFill="1" applyAlignment="1">
      <alignment horizontal="left"/>
    </xf>
    <xf numFmtId="0" fontId="9" fillId="0" borderId="8" xfId="0" applyFont="1" applyFill="1" applyBorder="1" applyAlignment="1">
      <alignment horizontal="center" vertical="top" wrapText="1"/>
    </xf>
    <xf numFmtId="0" fontId="9" fillId="0" borderId="9" xfId="0" applyFont="1" applyFill="1" applyBorder="1" applyAlignment="1">
      <alignment horizontal="center" vertical="top" wrapText="1"/>
    </xf>
    <xf numFmtId="169" fontId="17" fillId="0" borderId="2" xfId="8" applyNumberFormat="1" applyFont="1" applyBorder="1" applyAlignment="1">
      <alignment vertical="center"/>
    </xf>
    <xf numFmtId="169" fontId="17" fillId="0" borderId="3" xfId="8" applyNumberFormat="1" applyFont="1" applyBorder="1" applyAlignment="1">
      <alignment vertical="center"/>
    </xf>
    <xf numFmtId="169" fontId="17" fillId="0" borderId="2" xfId="8" applyNumberFormat="1" applyFont="1" applyBorder="1" applyAlignment="1">
      <alignment vertical="center" wrapText="1"/>
    </xf>
    <xf numFmtId="169" fontId="17" fillId="0" borderId="3" xfId="8" applyNumberFormat="1" applyFont="1" applyBorder="1" applyAlignment="1">
      <alignment vertical="center" wrapText="1"/>
    </xf>
    <xf numFmtId="171" fontId="11" fillId="0" borderId="19" xfId="0" applyNumberFormat="1" applyFont="1" applyBorder="1" applyAlignment="1">
      <alignment horizontal="center" vertical="top" wrapText="1"/>
    </xf>
    <xf numFmtId="169" fontId="12" fillId="0" borderId="18" xfId="8" applyNumberFormat="1" applyFont="1" applyFill="1" applyBorder="1" applyAlignment="1">
      <alignment horizontal="left"/>
    </xf>
    <xf numFmtId="43" fontId="34" fillId="0" borderId="11" xfId="0" applyNumberFormat="1" applyFont="1" applyBorder="1" applyAlignment="1">
      <alignment horizontal="left" vertical="top" wrapText="1"/>
    </xf>
    <xf numFmtId="0" fontId="35" fillId="0" borderId="2" xfId="0" applyFont="1" applyBorder="1" applyAlignment="1">
      <alignment horizontal="left" vertical="top" wrapText="1"/>
    </xf>
    <xf numFmtId="169" fontId="22" fillId="0" borderId="2" xfId="8" applyNumberFormat="1" applyFont="1" applyBorder="1" applyAlignment="1">
      <alignment vertical="center" wrapText="1"/>
    </xf>
    <xf numFmtId="0" fontId="34" fillId="0" borderId="2" xfId="0" applyFont="1" applyBorder="1" applyAlignment="1">
      <alignment horizontal="left" vertical="top" wrapText="1"/>
    </xf>
    <xf numFmtId="0" fontId="35" fillId="0" borderId="3" xfId="0" applyFont="1" applyBorder="1" applyAlignment="1">
      <alignment horizontal="left" vertical="top" wrapText="1"/>
    </xf>
    <xf numFmtId="169" fontId="22" fillId="0" borderId="3" xfId="8" applyNumberFormat="1" applyFont="1" applyBorder="1" applyAlignment="1">
      <alignment vertical="center" wrapText="1"/>
    </xf>
    <xf numFmtId="0" fontId="34" fillId="0" borderId="11" xfId="0" applyFont="1" applyBorder="1" applyAlignment="1">
      <alignment horizontal="right" vertical="top" wrapText="1"/>
    </xf>
    <xf numFmtId="169" fontId="22" fillId="0" borderId="2" xfId="8" applyNumberFormat="1" applyFont="1" applyBorder="1" applyAlignment="1">
      <alignment vertical="center"/>
    </xf>
    <xf numFmtId="169" fontId="22" fillId="0" borderId="3" xfId="8" applyNumberFormat="1" applyFont="1" applyBorder="1" applyAlignment="1">
      <alignment vertical="center"/>
    </xf>
    <xf numFmtId="172" fontId="34" fillId="0" borderId="11" xfId="0" applyNumberFormat="1" applyFont="1" applyBorder="1" applyAlignment="1">
      <alignment horizontal="right" vertical="top" wrapText="1"/>
    </xf>
    <xf numFmtId="172" fontId="17" fillId="2" borderId="18" xfId="0" applyNumberFormat="1" applyFont="1" applyFill="1" applyBorder="1" applyAlignment="1">
      <alignment horizontal="right" wrapText="1"/>
    </xf>
    <xf numFmtId="172" fontId="17" fillId="2" borderId="18" xfId="8" applyNumberFormat="1" applyFont="1" applyFill="1" applyBorder="1" applyAlignment="1">
      <alignment horizontal="right" vertical="center"/>
    </xf>
    <xf numFmtId="0" fontId="12" fillId="2" borderId="18" xfId="0" applyFont="1" applyFill="1" applyBorder="1" applyAlignment="1">
      <alignment horizontal="center" vertical="center" wrapText="1"/>
    </xf>
    <xf numFmtId="0" fontId="36" fillId="2" borderId="18" xfId="0" applyFont="1" applyFill="1" applyBorder="1" applyAlignment="1">
      <alignment horizontal="center" vertical="center" wrapText="1"/>
    </xf>
    <xf numFmtId="0" fontId="17" fillId="2" borderId="18" xfId="0" applyFont="1" applyFill="1" applyBorder="1" applyAlignment="1">
      <alignment horizontal="center" vertical="center" wrapText="1"/>
    </xf>
    <xf numFmtId="0" fontId="11" fillId="2" borderId="18" xfId="0" applyFont="1" applyFill="1" applyBorder="1" applyAlignment="1">
      <alignment horizontal="left" vertical="center" wrapText="1"/>
    </xf>
    <xf numFmtId="0" fontId="37" fillId="2" borderId="18" xfId="0" applyFont="1" applyFill="1" applyBorder="1" applyAlignment="1">
      <alignment horizontal="left" vertical="center" wrapText="1"/>
    </xf>
    <xf numFmtId="0" fontId="17" fillId="2" borderId="18" xfId="30" applyFont="1" applyFill="1" applyBorder="1" applyAlignment="1">
      <alignment horizontal="center" vertical="center" wrapText="1"/>
    </xf>
    <xf numFmtId="0" fontId="17" fillId="2" borderId="18" xfId="0" applyFont="1" applyFill="1" applyBorder="1" applyAlignment="1">
      <alignment horizontal="left" vertical="center" wrapText="1"/>
    </xf>
    <xf numFmtId="0" fontId="11" fillId="0" borderId="0" xfId="0" applyFont="1" applyFill="1" applyBorder="1" applyAlignment="1">
      <alignment vertical="top" wrapText="1"/>
    </xf>
    <xf numFmtId="0" fontId="11" fillId="0" borderId="0" xfId="0" applyFont="1" applyBorder="1" applyAlignment="1">
      <alignment horizontal="left" vertical="top" wrapText="1"/>
    </xf>
    <xf numFmtId="0" fontId="9" fillId="0" borderId="18" xfId="0" applyFont="1" applyFill="1" applyBorder="1" applyAlignment="1">
      <alignment horizontal="center" vertical="top" wrapText="1"/>
    </xf>
    <xf numFmtId="0" fontId="9" fillId="0" borderId="8" xfId="0" applyFont="1" applyFill="1" applyBorder="1" applyAlignment="1">
      <alignment horizontal="center" vertical="top" wrapText="1"/>
    </xf>
    <xf numFmtId="0" fontId="9" fillId="0" borderId="9" xfId="0" applyFont="1" applyFill="1" applyBorder="1" applyAlignment="1">
      <alignment horizontal="center" vertical="top" wrapText="1"/>
    </xf>
    <xf numFmtId="0" fontId="10" fillId="2" borderId="0" xfId="0" applyFont="1" applyFill="1" applyAlignment="1">
      <alignment horizontal="center"/>
    </xf>
    <xf numFmtId="0" fontId="12" fillId="2" borderId="0" xfId="0" applyFont="1" applyFill="1" applyAlignment="1">
      <alignment horizontal="left"/>
    </xf>
    <xf numFmtId="0" fontId="9" fillId="3" borderId="17" xfId="0" applyFont="1" applyFill="1" applyBorder="1" applyAlignment="1">
      <alignment horizontal="center" wrapText="1"/>
    </xf>
    <xf numFmtId="0" fontId="9" fillId="0" borderId="10" xfId="0" applyFont="1" applyFill="1" applyBorder="1" applyAlignment="1"/>
    <xf numFmtId="0" fontId="9" fillId="0" borderId="18" xfId="0" applyFont="1" applyFill="1" applyBorder="1" applyAlignment="1"/>
    <xf numFmtId="0" fontId="9" fillId="0" borderId="7" xfId="0" applyFont="1" applyFill="1" applyBorder="1" applyAlignment="1">
      <alignment horizontal="left" vertical="top" wrapText="1"/>
    </xf>
    <xf numFmtId="0" fontId="9" fillId="0" borderId="8" xfId="0" applyFont="1" applyFill="1" applyBorder="1" applyAlignment="1">
      <alignment horizontal="left" vertical="top" wrapText="1"/>
    </xf>
    <xf numFmtId="0" fontId="17" fillId="0" borderId="18" xfId="0" applyFont="1" applyFill="1" applyBorder="1" applyAlignment="1">
      <alignment horizontal="right" vertical="top" wrapText="1"/>
    </xf>
    <xf numFmtId="43" fontId="17" fillId="0" borderId="18" xfId="0" applyNumberFormat="1" applyFont="1" applyFill="1" applyBorder="1" applyAlignment="1">
      <alignment horizontal="left" vertical="top" wrapText="1"/>
    </xf>
    <xf numFmtId="0" fontId="9" fillId="2" borderId="18" xfId="0" applyFont="1" applyFill="1" applyBorder="1" applyAlignment="1">
      <alignment horizontal="left" vertical="top" wrapText="1"/>
    </xf>
    <xf numFmtId="172" fontId="17" fillId="0" borderId="18" xfId="0" applyNumberFormat="1" applyFont="1" applyFill="1" applyBorder="1" applyAlignment="1">
      <alignment horizontal="right" vertical="top" wrapText="1"/>
    </xf>
    <xf numFmtId="0" fontId="39" fillId="2" borderId="0" xfId="0" applyFont="1" applyFill="1"/>
    <xf numFmtId="0" fontId="18" fillId="2" borderId="0" xfId="0" applyFont="1" applyFill="1"/>
    <xf numFmtId="172" fontId="17" fillId="0" borderId="0" xfId="0" applyNumberFormat="1" applyFont="1" applyFill="1" applyBorder="1" applyAlignment="1">
      <alignment horizontal="right" vertical="top" wrapText="1"/>
    </xf>
    <xf numFmtId="0" fontId="12" fillId="2" borderId="18" xfId="0" applyFont="1" applyFill="1" applyBorder="1" applyAlignment="1">
      <alignment vertical="top" wrapText="1"/>
    </xf>
    <xf numFmtId="169" fontId="12" fillId="2" borderId="18" xfId="0" applyNumberFormat="1" applyFont="1" applyFill="1" applyBorder="1" applyAlignment="1">
      <alignment horizontal="left" vertical="top" wrapText="1"/>
    </xf>
    <xf numFmtId="169" fontId="20" fillId="2" borderId="18" xfId="0" applyNumberFormat="1" applyFont="1" applyFill="1" applyBorder="1" applyAlignment="1">
      <alignment horizontal="left" vertical="center" wrapText="1"/>
    </xf>
    <xf numFmtId="169" fontId="12" fillId="2" borderId="17" xfId="17" applyNumberFormat="1" applyFont="1" applyFill="1" applyBorder="1" applyAlignment="1">
      <alignment horizontal="center" vertical="center"/>
    </xf>
    <xf numFmtId="169" fontId="17" fillId="2" borderId="18" xfId="14" applyNumberFormat="1" applyFont="1" applyFill="1" applyBorder="1" applyAlignment="1">
      <alignment horizontal="center" vertical="center" wrapText="1"/>
    </xf>
    <xf numFmtId="169" fontId="14" fillId="2" borderId="18" xfId="0" applyNumberFormat="1" applyFont="1" applyFill="1" applyBorder="1" applyAlignment="1">
      <alignment vertical="center"/>
    </xf>
    <xf numFmtId="169" fontId="17" fillId="2" borderId="18" xfId="0" applyNumberFormat="1" applyFont="1" applyFill="1" applyBorder="1" applyAlignment="1">
      <alignment wrapText="1"/>
    </xf>
    <xf numFmtId="169" fontId="17" fillId="2" borderId="18" xfId="0" applyNumberFormat="1" applyFont="1" applyFill="1" applyBorder="1" applyAlignment="1">
      <alignment horizontal="left" vertical="top" wrapText="1"/>
    </xf>
    <xf numFmtId="0" fontId="20" fillId="0" borderId="0" xfId="31" applyFont="1"/>
    <xf numFmtId="1" fontId="17" fillId="2" borderId="21" xfId="31" applyNumberFormat="1" applyFont="1" applyFill="1" applyBorder="1" applyAlignment="1" applyProtection="1">
      <alignment horizontal="center" vertical="center" wrapText="1"/>
      <protection locked="0"/>
    </xf>
    <xf numFmtId="173" fontId="17" fillId="2" borderId="21" xfId="31" applyNumberFormat="1" applyFont="1" applyFill="1" applyBorder="1" applyAlignment="1" applyProtection="1">
      <alignment horizontal="right" vertical="center" wrapText="1"/>
      <protection locked="0"/>
    </xf>
    <xf numFmtId="1" fontId="17" fillId="0" borderId="21" xfId="31" applyNumberFormat="1" applyFont="1" applyFill="1" applyBorder="1" applyAlignment="1" applyProtection="1">
      <alignment horizontal="center" vertical="center" wrapText="1"/>
      <protection locked="0"/>
    </xf>
    <xf numFmtId="0" fontId="17" fillId="0" borderId="7" xfId="31" applyFont="1" applyBorder="1" applyAlignment="1" applyProtection="1">
      <alignment horizontal="left" vertical="center" wrapText="1"/>
      <protection locked="0"/>
    </xf>
    <xf numFmtId="0" fontId="9" fillId="0" borderId="21" xfId="0" applyFont="1" applyBorder="1" applyAlignment="1">
      <alignment vertical="top" wrapText="1"/>
    </xf>
    <xf numFmtId="0" fontId="17" fillId="0" borderId="21" xfId="31" applyFont="1" applyFill="1" applyBorder="1" applyAlignment="1" applyProtection="1">
      <alignment horizontal="center" vertical="center" wrapText="1"/>
      <protection locked="0"/>
    </xf>
    <xf numFmtId="1" fontId="17" fillId="0" borderId="21" xfId="31" applyNumberFormat="1" applyFont="1" applyFill="1" applyBorder="1" applyAlignment="1" applyProtection="1">
      <alignment horizontal="right" vertical="center" wrapText="1"/>
      <protection locked="0"/>
    </xf>
    <xf numFmtId="173" fontId="17" fillId="0" borderId="21" xfId="31" applyNumberFormat="1" applyFont="1" applyFill="1" applyBorder="1" applyAlignment="1" applyProtection="1">
      <alignment horizontal="right" vertical="center" wrapText="1"/>
      <protection locked="0"/>
    </xf>
    <xf numFmtId="0" fontId="17" fillId="0" borderId="7" xfId="31" applyFont="1" applyBorder="1" applyAlignment="1" applyProtection="1">
      <alignment horizontal="center" vertical="center" wrapText="1"/>
      <protection locked="0"/>
    </xf>
    <xf numFmtId="173" fontId="20" fillId="0" borderId="0" xfId="31" applyNumberFormat="1" applyFont="1"/>
    <xf numFmtId="174" fontId="17" fillId="0" borderId="18" xfId="0" applyNumberFormat="1" applyFont="1" applyFill="1" applyBorder="1" applyAlignment="1">
      <alignment horizontal="left" vertical="top" wrapText="1"/>
    </xf>
    <xf numFmtId="0" fontId="9" fillId="3" borderId="17" xfId="0" applyFont="1" applyFill="1" applyBorder="1" applyAlignment="1">
      <alignment vertical="center" wrapText="1"/>
    </xf>
    <xf numFmtId="175" fontId="17" fillId="0" borderId="21" xfId="31" applyNumberFormat="1" applyFont="1" applyFill="1" applyBorder="1" applyAlignment="1" applyProtection="1">
      <alignment horizontal="center" vertical="center" wrapText="1"/>
      <protection locked="0"/>
    </xf>
    <xf numFmtId="0" fontId="17" fillId="0" borderId="9" xfId="31" applyFont="1" applyBorder="1" applyAlignment="1" applyProtection="1">
      <alignment vertical="center" wrapText="1"/>
      <protection locked="0"/>
    </xf>
    <xf numFmtId="0" fontId="9" fillId="2" borderId="21" xfId="0" applyFont="1" applyFill="1" applyBorder="1" applyAlignment="1">
      <alignment horizontal="left" vertical="top" wrapText="1"/>
    </xf>
    <xf numFmtId="0" fontId="17" fillId="0" borderId="9" xfId="31" applyFont="1" applyBorder="1" applyAlignment="1" applyProtection="1">
      <alignment horizontal="left" vertical="center" wrapText="1"/>
      <protection locked="0"/>
    </xf>
    <xf numFmtId="0" fontId="26" fillId="0" borderId="21" xfId="0" applyFont="1" applyBorder="1" applyAlignment="1">
      <alignment horizontal="center" vertical="center" wrapText="1"/>
    </xf>
    <xf numFmtId="0" fontId="17" fillId="0" borderId="7" xfId="31" applyFont="1" applyFill="1" applyBorder="1" applyAlignment="1" applyProtection="1">
      <alignment horizontal="center" vertical="center" wrapText="1"/>
      <protection locked="0"/>
    </xf>
    <xf numFmtId="0" fontId="17" fillId="0" borderId="8" xfId="31" applyFont="1" applyFill="1" applyBorder="1" applyAlignment="1" applyProtection="1">
      <alignment horizontal="center" vertical="center" wrapText="1"/>
      <protection locked="0"/>
    </xf>
    <xf numFmtId="0" fontId="17" fillId="0" borderId="9" xfId="31" applyFont="1" applyFill="1" applyBorder="1" applyAlignment="1" applyProtection="1">
      <alignment horizontal="center" vertical="center" wrapText="1"/>
      <protection locked="0"/>
    </xf>
    <xf numFmtId="0" fontId="17" fillId="0" borderId="21" xfId="31" applyFont="1" applyBorder="1" applyAlignment="1" applyProtection="1">
      <alignment horizontal="center" vertical="center" wrapText="1"/>
      <protection locked="0"/>
    </xf>
    <xf numFmtId="0" fontId="17" fillId="0" borderId="18" xfId="31" applyFont="1" applyBorder="1" applyAlignment="1" applyProtection="1">
      <alignment vertical="center" wrapText="1"/>
      <protection locked="0"/>
    </xf>
    <xf numFmtId="0" fontId="17" fillId="0" borderId="22" xfId="31" applyFont="1" applyBorder="1" applyAlignment="1" applyProtection="1">
      <alignment horizontal="left" vertical="center" wrapText="1"/>
      <protection locked="0"/>
    </xf>
    <xf numFmtId="0" fontId="17" fillId="0" borderId="18" xfId="31" applyFont="1" applyFill="1" applyBorder="1" applyAlignment="1" applyProtection="1">
      <alignment horizontal="center" vertical="center" wrapText="1"/>
      <protection locked="0"/>
    </xf>
    <xf numFmtId="1" fontId="17" fillId="0" borderId="18" xfId="31" applyNumberFormat="1" applyFont="1" applyFill="1" applyBorder="1" applyAlignment="1" applyProtection="1">
      <alignment horizontal="right" vertical="center" wrapText="1"/>
      <protection locked="0"/>
    </xf>
    <xf numFmtId="1" fontId="17" fillId="0" borderId="18" xfId="31" applyNumberFormat="1" applyFont="1" applyFill="1" applyBorder="1" applyAlignment="1" applyProtection="1">
      <alignment horizontal="center" vertical="center" wrapText="1"/>
      <protection locked="0"/>
    </xf>
    <xf numFmtId="173" fontId="17" fillId="0" borderId="18" xfId="31" applyNumberFormat="1" applyFont="1" applyFill="1" applyBorder="1" applyAlignment="1" applyProtection="1">
      <alignment horizontal="right" vertical="center" wrapText="1"/>
      <protection locked="0"/>
    </xf>
    <xf numFmtId="0" fontId="17" fillId="0" borderId="22" xfId="31" applyFont="1" applyBorder="1" applyAlignment="1" applyProtection="1">
      <alignment horizontal="center" vertical="center" wrapText="1"/>
      <protection locked="0"/>
    </xf>
    <xf numFmtId="0" fontId="11" fillId="0" borderId="0" xfId="0" applyFont="1" applyAlignment="1">
      <alignment horizontal="center" vertical="center" wrapText="1"/>
    </xf>
    <xf numFmtId="0" fontId="9" fillId="0" borderId="1" xfId="0" applyFont="1" applyBorder="1" applyAlignment="1">
      <alignment horizontal="center" vertical="top" wrapText="1"/>
    </xf>
    <xf numFmtId="0" fontId="9" fillId="0" borderId="7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9" fillId="0" borderId="8" xfId="0" applyFont="1" applyBorder="1" applyAlignment="1">
      <alignment horizontal="center"/>
    </xf>
    <xf numFmtId="0" fontId="11" fillId="0" borderId="7" xfId="0" applyFont="1" applyBorder="1" applyAlignment="1">
      <alignment horizontal="center" vertical="top" wrapText="1"/>
    </xf>
    <xf numFmtId="0" fontId="11" fillId="0" borderId="9" xfId="0" applyFont="1" applyBorder="1" applyAlignment="1">
      <alignment horizontal="center" vertical="top" wrapText="1"/>
    </xf>
    <xf numFmtId="0" fontId="9" fillId="0" borderId="12" xfId="0" applyFont="1" applyBorder="1" applyAlignment="1">
      <alignment horizontal="center" vertical="top" wrapText="1"/>
    </xf>
    <xf numFmtId="0" fontId="9" fillId="0" borderId="0" xfId="0" applyFont="1" applyAlignment="1">
      <alignment horizontal="center" vertical="top" wrapText="1"/>
    </xf>
    <xf numFmtId="0" fontId="9" fillId="0" borderId="13" xfId="0" applyFont="1" applyBorder="1" applyAlignment="1">
      <alignment horizontal="center" vertical="top" wrapText="1"/>
    </xf>
    <xf numFmtId="0" fontId="9" fillId="0" borderId="6" xfId="0" applyFont="1" applyBorder="1" applyAlignment="1">
      <alignment horizontal="center" vertical="top" wrapText="1"/>
    </xf>
    <xf numFmtId="0" fontId="9" fillId="0" borderId="2" xfId="0" applyFont="1" applyBorder="1" applyAlignment="1">
      <alignment horizontal="center" vertical="top" wrapText="1"/>
    </xf>
    <xf numFmtId="0" fontId="9" fillId="0" borderId="3" xfId="0" applyFont="1" applyBorder="1" applyAlignment="1">
      <alignment horizontal="center" vertical="top" wrapText="1"/>
    </xf>
    <xf numFmtId="0" fontId="9" fillId="0" borderId="11" xfId="0" applyFont="1" applyFill="1" applyBorder="1" applyAlignment="1">
      <alignment horizontal="center" vertical="top" wrapText="1"/>
    </xf>
    <xf numFmtId="0" fontId="9" fillId="0" borderId="2" xfId="0" applyFont="1" applyFill="1" applyBorder="1" applyAlignment="1">
      <alignment horizontal="center" vertical="top" wrapText="1"/>
    </xf>
    <xf numFmtId="0" fontId="9" fillId="0" borderId="3" xfId="0" applyFont="1" applyFill="1" applyBorder="1" applyAlignment="1">
      <alignment horizontal="center" vertical="top" wrapText="1"/>
    </xf>
    <xf numFmtId="0" fontId="17" fillId="0" borderId="14" xfId="0" applyFont="1" applyBorder="1" applyAlignment="1">
      <alignment horizontal="center" vertical="top" wrapText="1"/>
    </xf>
    <xf numFmtId="0" fontId="17" fillId="0" borderId="15" xfId="0" applyFont="1" applyBorder="1" applyAlignment="1">
      <alignment horizontal="center" vertical="top" wrapText="1"/>
    </xf>
    <xf numFmtId="0" fontId="17" fillId="0" borderId="16" xfId="0" applyFont="1" applyBorder="1" applyAlignment="1">
      <alignment horizontal="center" vertical="top" wrapText="1"/>
    </xf>
    <xf numFmtId="0" fontId="9" fillId="0" borderId="0" xfId="0" applyFont="1" applyFill="1" applyBorder="1" applyAlignment="1">
      <alignment horizontal="right" wrapText="1"/>
    </xf>
    <xf numFmtId="0" fontId="9" fillId="0" borderId="10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wrapText="1"/>
    </xf>
    <xf numFmtId="0" fontId="11" fillId="0" borderId="0" xfId="0" applyFont="1" applyFill="1" applyAlignment="1">
      <alignment horizontal="center" wrapText="1"/>
    </xf>
    <xf numFmtId="0" fontId="9" fillId="0" borderId="0" xfId="0" applyFont="1" applyFill="1" applyAlignment="1">
      <alignment horizontal="right"/>
    </xf>
    <xf numFmtId="49" fontId="12" fillId="2" borderId="11" xfId="14" applyNumberFormat="1" applyFont="1" applyFill="1" applyBorder="1" applyAlignment="1">
      <alignment horizontal="center" vertical="top" wrapText="1"/>
    </xf>
    <xf numFmtId="49" fontId="12" fillId="2" borderId="2" xfId="14" applyNumberFormat="1" applyFont="1" applyFill="1" applyBorder="1" applyAlignment="1">
      <alignment horizontal="center" vertical="top" wrapText="1"/>
    </xf>
    <xf numFmtId="0" fontId="17" fillId="2" borderId="11" xfId="14" applyFont="1" applyFill="1" applyBorder="1" applyAlignment="1">
      <alignment horizontal="center" vertical="top" wrapText="1"/>
    </xf>
    <xf numFmtId="0" fontId="17" fillId="2" borderId="2" xfId="14" applyFont="1" applyFill="1" applyBorder="1" applyAlignment="1">
      <alignment horizontal="center" vertical="top" wrapText="1"/>
    </xf>
    <xf numFmtId="0" fontId="9" fillId="0" borderId="11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18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top" wrapText="1"/>
    </xf>
    <xf numFmtId="0" fontId="9" fillId="0" borderId="8" xfId="0" applyFont="1" applyFill="1" applyBorder="1" applyAlignment="1">
      <alignment horizontal="center" vertical="top" wrapText="1"/>
    </xf>
    <xf numFmtId="0" fontId="9" fillId="0" borderId="9" xfId="0" applyFont="1" applyFill="1" applyBorder="1" applyAlignment="1">
      <alignment horizontal="center" vertical="top" wrapText="1"/>
    </xf>
    <xf numFmtId="0" fontId="9" fillId="0" borderId="10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 wrapText="1"/>
    </xf>
    <xf numFmtId="0" fontId="17" fillId="0" borderId="18" xfId="14" applyFont="1" applyBorder="1" applyAlignment="1">
      <alignment horizontal="center" vertical="center" wrapText="1"/>
    </xf>
    <xf numFmtId="0" fontId="17" fillId="2" borderId="7" xfId="14" applyFont="1" applyFill="1" applyBorder="1" applyAlignment="1">
      <alignment horizontal="center" vertical="top" wrapText="1"/>
    </xf>
    <xf numFmtId="0" fontId="17" fillId="2" borderId="8" xfId="14" applyFont="1" applyFill="1" applyBorder="1" applyAlignment="1">
      <alignment horizontal="center" vertical="top" wrapText="1"/>
    </xf>
    <xf numFmtId="0" fontId="17" fillId="2" borderId="9" xfId="14" applyFont="1" applyFill="1" applyBorder="1" applyAlignment="1">
      <alignment horizontal="center" vertical="top" wrapText="1"/>
    </xf>
    <xf numFmtId="0" fontId="9" fillId="0" borderId="10" xfId="0" applyFont="1" applyFill="1" applyBorder="1" applyAlignment="1">
      <alignment horizontal="center" vertical="top" wrapText="1"/>
    </xf>
    <xf numFmtId="0" fontId="9" fillId="0" borderId="7" xfId="0" applyFont="1" applyFill="1" applyBorder="1" applyAlignment="1">
      <alignment horizontal="left" vertical="top" wrapText="1"/>
    </xf>
    <xf numFmtId="0" fontId="9" fillId="0" borderId="8" xfId="0" applyFont="1" applyFill="1" applyBorder="1" applyAlignment="1">
      <alignment horizontal="left" vertical="top" wrapText="1"/>
    </xf>
    <xf numFmtId="0" fontId="17" fillId="0" borderId="18" xfId="0" applyFont="1" applyFill="1" applyBorder="1" applyAlignment="1">
      <alignment horizontal="left" vertical="top" wrapText="1"/>
    </xf>
    <xf numFmtId="0" fontId="17" fillId="0" borderId="7" xfId="0" applyFont="1" applyFill="1" applyBorder="1" applyAlignment="1">
      <alignment horizontal="left" vertical="top" wrapText="1"/>
    </xf>
    <xf numFmtId="0" fontId="31" fillId="2" borderId="0" xfId="0" applyFont="1" applyFill="1" applyAlignment="1">
      <alignment horizontal="center" vertical="center" wrapText="1"/>
    </xf>
    <xf numFmtId="0" fontId="10" fillId="2" borderId="0" xfId="0" applyFont="1" applyFill="1" applyAlignment="1">
      <alignment horizontal="center"/>
    </xf>
    <xf numFmtId="0" fontId="9" fillId="0" borderId="0" xfId="0" applyFont="1" applyAlignment="1">
      <alignment horizontal="left"/>
    </xf>
    <xf numFmtId="0" fontId="9" fillId="0" borderId="9" xfId="0" applyFont="1" applyFill="1" applyBorder="1" applyAlignment="1">
      <alignment horizontal="left" vertical="top" wrapText="1"/>
    </xf>
    <xf numFmtId="0" fontId="38" fillId="2" borderId="0" xfId="0" applyFont="1" applyFill="1" applyAlignment="1">
      <alignment horizontal="center" vertical="top"/>
    </xf>
    <xf numFmtId="0" fontId="10" fillId="2" borderId="0" xfId="0" applyFont="1" applyFill="1" applyAlignment="1">
      <alignment horizontal="center" vertical="center" wrapText="1"/>
    </xf>
    <xf numFmtId="0" fontId="12" fillId="2" borderId="0" xfId="0" applyFont="1" applyFill="1" applyAlignment="1">
      <alignment horizontal="left"/>
    </xf>
    <xf numFmtId="0" fontId="23" fillId="0" borderId="0" xfId="0" applyFont="1" applyAlignment="1">
      <alignment horizontal="center" wrapText="1"/>
    </xf>
    <xf numFmtId="0" fontId="23" fillId="0" borderId="0" xfId="0" applyFont="1" applyBorder="1" applyAlignment="1">
      <alignment horizontal="center" wrapText="1"/>
    </xf>
    <xf numFmtId="0" fontId="9" fillId="3" borderId="17" xfId="0" applyFont="1" applyFill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top" wrapText="1"/>
    </xf>
    <xf numFmtId="0" fontId="17" fillId="2" borderId="22" xfId="14" applyFont="1" applyFill="1" applyBorder="1" applyAlignment="1">
      <alignment horizontal="center" vertical="top" wrapText="1"/>
    </xf>
    <xf numFmtId="0" fontId="18" fillId="0" borderId="20" xfId="0" applyFont="1" applyBorder="1" applyAlignment="1">
      <alignment horizontal="center" vertical="top" wrapText="1"/>
    </xf>
    <xf numFmtId="0" fontId="18" fillId="0" borderId="8" xfId="0" applyFont="1" applyBorder="1" applyAlignment="1">
      <alignment horizontal="center" vertical="top" wrapText="1"/>
    </xf>
    <xf numFmtId="0" fontId="18" fillId="0" borderId="9" xfId="0" applyFont="1" applyBorder="1" applyAlignment="1">
      <alignment horizontal="center" vertical="top" wrapText="1"/>
    </xf>
    <xf numFmtId="0" fontId="9" fillId="0" borderId="11" xfId="0" applyFont="1" applyBorder="1" applyAlignment="1">
      <alignment horizontal="center" vertical="top" wrapText="1"/>
    </xf>
    <xf numFmtId="0" fontId="18" fillId="0" borderId="7" xfId="0" applyFont="1" applyBorder="1" applyAlignment="1">
      <alignment horizontal="center" vertical="top" wrapText="1"/>
    </xf>
    <xf numFmtId="0" fontId="18" fillId="0" borderId="7" xfId="0" applyFont="1" applyBorder="1" applyAlignment="1">
      <alignment horizontal="left" vertical="top" wrapText="1"/>
    </xf>
    <xf numFmtId="0" fontId="18" fillId="0" borderId="8" xfId="0" applyFont="1" applyBorder="1" applyAlignment="1">
      <alignment horizontal="left" vertical="top" wrapText="1"/>
    </xf>
    <xf numFmtId="0" fontId="18" fillId="0" borderId="9" xfId="0" applyFont="1" applyBorder="1" applyAlignment="1">
      <alignment horizontal="left" vertical="top" wrapText="1"/>
    </xf>
    <xf numFmtId="0" fontId="17" fillId="0" borderId="18" xfId="31" applyFont="1" applyBorder="1" applyAlignment="1" applyProtection="1">
      <alignment horizontal="center" vertical="center" wrapText="1"/>
      <protection locked="0"/>
    </xf>
    <xf numFmtId="0" fontId="18" fillId="0" borderId="22" xfId="0" applyFont="1" applyBorder="1" applyAlignment="1">
      <alignment horizontal="center" vertical="top"/>
    </xf>
    <xf numFmtId="0" fontId="18" fillId="0" borderId="8" xfId="0" applyFont="1" applyBorder="1" applyAlignment="1">
      <alignment horizontal="center" vertical="top"/>
    </xf>
    <xf numFmtId="0" fontId="18" fillId="0" borderId="9" xfId="0" applyFont="1" applyBorder="1" applyAlignment="1">
      <alignment horizontal="center" vertical="top"/>
    </xf>
  </cellXfs>
  <cellStyles count="32">
    <cellStyle name="Comma" xfId="8" builtinId="3"/>
    <cellStyle name="Comma 2" xfId="10"/>
    <cellStyle name="Comma 3" xfId="18"/>
    <cellStyle name="Comma 4" xfId="26"/>
    <cellStyle name="Normal" xfId="0" builtinId="0"/>
    <cellStyle name="Normal 10" xfId="4"/>
    <cellStyle name="Normal 10 2" xfId="24"/>
    <cellStyle name="Normal 11" xfId="25"/>
    <cellStyle name="Normal 2" xfId="1"/>
    <cellStyle name="Normal 2 2" xfId="12"/>
    <cellStyle name="Normal 2 4" xfId="30"/>
    <cellStyle name="Normal 3" xfId="3"/>
    <cellStyle name="Normal 4" xfId="5"/>
    <cellStyle name="Normal 4 2" xfId="28"/>
    <cellStyle name="Normal 5" xfId="9"/>
    <cellStyle name="Normal 5 2" xfId="19"/>
    <cellStyle name="Normal 6" xfId="11"/>
    <cellStyle name="Normal 6 2" xfId="22"/>
    <cellStyle name="Normal 7" xfId="13"/>
    <cellStyle name="Normal 8" xfId="14"/>
    <cellStyle name="Normal 8 2" xfId="23"/>
    <cellStyle name="Normal 9" xfId="16"/>
    <cellStyle name="Normal_MVD artabyug" xfId="31"/>
    <cellStyle name="Percent 2" xfId="2"/>
    <cellStyle name="SN_241" xfId="15"/>
    <cellStyle name="SN_b" xfId="17"/>
    <cellStyle name="Style 1" xfId="27"/>
    <cellStyle name="Обычный 2" xfId="6"/>
    <cellStyle name="Обычный 2 2" xfId="20"/>
    <cellStyle name="Финансовый 2" xfId="21"/>
    <cellStyle name="Финансовый 2 2" xfId="29"/>
    <cellStyle name="Финансовый 3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I57"/>
  <sheetViews>
    <sheetView workbookViewId="0">
      <selection activeCell="C26" sqref="C26"/>
    </sheetView>
  </sheetViews>
  <sheetFormatPr defaultColWidth="9.140625" defaultRowHeight="13.5"/>
  <cols>
    <col min="1" max="1" width="10.42578125" style="1" customWidth="1"/>
    <col min="2" max="2" width="16.7109375" style="1" customWidth="1"/>
    <col min="3" max="3" width="62.140625" style="1" customWidth="1"/>
    <col min="4" max="4" width="20.42578125" style="1" customWidth="1"/>
    <col min="5" max="5" width="21" style="1" customWidth="1"/>
    <col min="6" max="6" width="20.7109375" style="51" customWidth="1"/>
    <col min="7" max="7" width="9.140625" style="1"/>
    <col min="8" max="8" width="49.85546875" style="1" customWidth="1"/>
    <col min="9" max="16384" width="9.140625" style="1"/>
  </cols>
  <sheetData>
    <row r="1" spans="1:9" ht="15" customHeight="1">
      <c r="F1" s="106" t="s">
        <v>45</v>
      </c>
    </row>
    <row r="2" spans="1:9">
      <c r="F2" s="67" t="s">
        <v>156</v>
      </c>
      <c r="G2" s="67"/>
      <c r="H2" s="67"/>
      <c r="I2" s="67"/>
    </row>
    <row r="3" spans="1:9">
      <c r="F3" s="67" t="s">
        <v>50</v>
      </c>
      <c r="G3" s="67"/>
      <c r="H3" s="67"/>
      <c r="I3" s="67"/>
    </row>
    <row r="5" spans="1:9" ht="60" customHeight="1">
      <c r="A5" s="221" t="s">
        <v>123</v>
      </c>
      <c r="B5" s="221"/>
      <c r="C5" s="221"/>
      <c r="D5" s="221"/>
      <c r="E5" s="221"/>
      <c r="F5" s="221"/>
    </row>
    <row r="7" spans="1:9" ht="35.25" customHeight="1">
      <c r="F7" s="52" t="s">
        <v>181</v>
      </c>
    </row>
    <row r="8" spans="1:9" s="6" customFormat="1" ht="40.5" customHeight="1">
      <c r="A8" s="222" t="s">
        <v>7</v>
      </c>
      <c r="B8" s="222"/>
      <c r="C8" s="222" t="s">
        <v>8</v>
      </c>
      <c r="D8" s="223" t="s">
        <v>25</v>
      </c>
      <c r="E8" s="224"/>
      <c r="F8" s="225"/>
    </row>
    <row r="9" spans="1:9" s="6" customFormat="1">
      <c r="A9" s="39" t="s">
        <v>10</v>
      </c>
      <c r="B9" s="39" t="s">
        <v>11</v>
      </c>
      <c r="C9" s="222"/>
      <c r="D9" s="108" t="s">
        <v>91</v>
      </c>
      <c r="E9" s="108" t="s">
        <v>92</v>
      </c>
      <c r="F9" s="108" t="s">
        <v>9</v>
      </c>
    </row>
    <row r="10" spans="1:9" s="6" customFormat="1" ht="19.5" customHeight="1">
      <c r="A10" s="49"/>
      <c r="B10" s="229" t="s">
        <v>36</v>
      </c>
      <c r="C10" s="230"/>
      <c r="D10" s="144">
        <f>D11+D44</f>
        <v>0</v>
      </c>
      <c r="E10" s="144">
        <f t="shared" ref="E10:F10" si="0">E11+E44</f>
        <v>0</v>
      </c>
      <c r="F10" s="144">
        <f t="shared" si="0"/>
        <v>0</v>
      </c>
    </row>
    <row r="11" spans="1:9" s="6" customFormat="1" ht="21" customHeight="1">
      <c r="A11" s="21"/>
      <c r="B11" s="90" t="s">
        <v>76</v>
      </c>
      <c r="C11" s="84"/>
      <c r="D11" s="84">
        <f>D12+D31</f>
        <v>-47247.799999999988</v>
      </c>
      <c r="E11" s="84">
        <f t="shared" ref="E11:F11" si="1">E12+E31</f>
        <v>-47247.799999999988</v>
      </c>
      <c r="F11" s="145">
        <f t="shared" si="1"/>
        <v>-47247.799999999988</v>
      </c>
    </row>
    <row r="12" spans="1:9" s="6" customFormat="1">
      <c r="A12" s="231">
        <v>1228</v>
      </c>
      <c r="B12" s="222"/>
      <c r="C12" s="86" t="s">
        <v>18</v>
      </c>
      <c r="D12" s="146">
        <f>D19+D25</f>
        <v>-77847.799999999988</v>
      </c>
      <c r="E12" s="146">
        <f t="shared" ref="E12:F12" si="2">E19+E25</f>
        <v>-77847.799999999988</v>
      </c>
      <c r="F12" s="146">
        <f t="shared" si="2"/>
        <v>-77847.799999999988</v>
      </c>
    </row>
    <row r="13" spans="1:9" s="6" customFormat="1" ht="24.75" customHeight="1">
      <c r="A13" s="232"/>
      <c r="B13" s="222"/>
      <c r="C13" s="32" t="s">
        <v>77</v>
      </c>
      <c r="D13" s="147"/>
      <c r="E13" s="147"/>
      <c r="F13" s="148"/>
    </row>
    <row r="14" spans="1:9" s="6" customFormat="1" ht="15.75" customHeight="1">
      <c r="A14" s="232"/>
      <c r="B14" s="222"/>
      <c r="C14" s="86" t="s">
        <v>19</v>
      </c>
      <c r="D14" s="149"/>
      <c r="E14" s="149"/>
      <c r="F14" s="148"/>
    </row>
    <row r="15" spans="1:9" s="6" customFormat="1" ht="62.25" customHeight="1">
      <c r="A15" s="232"/>
      <c r="B15" s="222"/>
      <c r="C15" s="32" t="s">
        <v>78</v>
      </c>
      <c r="D15" s="147"/>
      <c r="E15" s="147"/>
      <c r="F15" s="148"/>
      <c r="H15" s="50"/>
    </row>
    <row r="16" spans="1:9" s="6" customFormat="1" ht="15" customHeight="1">
      <c r="A16" s="232"/>
      <c r="B16" s="222"/>
      <c r="C16" s="86" t="s">
        <v>20</v>
      </c>
      <c r="D16" s="149"/>
      <c r="E16" s="149"/>
      <c r="F16" s="148"/>
    </row>
    <row r="17" spans="1:6" s="6" customFormat="1" ht="32.25" customHeight="1">
      <c r="A17" s="233"/>
      <c r="B17" s="222"/>
      <c r="C17" s="32" t="s">
        <v>79</v>
      </c>
      <c r="D17" s="150"/>
      <c r="E17" s="150"/>
      <c r="F17" s="151"/>
    </row>
    <row r="18" spans="1:6">
      <c r="A18" s="226"/>
      <c r="B18" s="227"/>
      <c r="C18" s="226" t="s">
        <v>12</v>
      </c>
      <c r="D18" s="228"/>
      <c r="E18" s="228"/>
      <c r="F18" s="227"/>
    </row>
    <row r="19" spans="1:6" s="6" customFormat="1" ht="21.75" customHeight="1">
      <c r="A19" s="234"/>
      <c r="B19" s="240">
        <v>31001</v>
      </c>
      <c r="C19" s="86" t="s">
        <v>70</v>
      </c>
      <c r="D19" s="152">
        <f>'3'!G62</f>
        <v>0</v>
      </c>
      <c r="E19" s="152">
        <f>'3'!H62</f>
        <v>0</v>
      </c>
      <c r="F19" s="152">
        <f>'3'!I62</f>
        <v>0</v>
      </c>
    </row>
    <row r="20" spans="1:6" s="6" customFormat="1" ht="20.25" customHeight="1">
      <c r="A20" s="235"/>
      <c r="B20" s="241"/>
      <c r="C20" s="32" t="s">
        <v>80</v>
      </c>
      <c r="D20" s="147"/>
      <c r="E20" s="147"/>
      <c r="F20" s="153"/>
    </row>
    <row r="21" spans="1:6" s="6" customFormat="1" ht="16.5" customHeight="1">
      <c r="A21" s="235"/>
      <c r="B21" s="241"/>
      <c r="C21" s="86" t="s">
        <v>71</v>
      </c>
      <c r="D21" s="149"/>
      <c r="E21" s="149"/>
      <c r="F21" s="153"/>
    </row>
    <row r="22" spans="1:6" s="6" customFormat="1" ht="42.75" customHeight="1">
      <c r="A22" s="235"/>
      <c r="B22" s="241"/>
      <c r="C22" s="32" t="s">
        <v>90</v>
      </c>
      <c r="D22" s="147"/>
      <c r="E22" s="147"/>
      <c r="F22" s="153"/>
    </row>
    <row r="23" spans="1:6" s="6" customFormat="1" ht="19.5" customHeight="1">
      <c r="A23" s="235"/>
      <c r="B23" s="241"/>
      <c r="C23" s="86" t="s">
        <v>72</v>
      </c>
      <c r="D23" s="149"/>
      <c r="E23" s="149"/>
      <c r="F23" s="153"/>
    </row>
    <row r="24" spans="1:6" s="6" customFormat="1" ht="33" customHeight="1">
      <c r="A24" s="236"/>
      <c r="B24" s="242"/>
      <c r="C24" s="32" t="s">
        <v>75</v>
      </c>
      <c r="D24" s="150"/>
      <c r="E24" s="150"/>
      <c r="F24" s="154"/>
    </row>
    <row r="25" spans="1:6" s="6" customFormat="1" ht="21.75" customHeight="1">
      <c r="A25" s="234"/>
      <c r="B25" s="240">
        <v>31002</v>
      </c>
      <c r="C25" s="86" t="s">
        <v>21</v>
      </c>
      <c r="D25" s="146">
        <f>'3'!G22</f>
        <v>-77847.799999999988</v>
      </c>
      <c r="E25" s="146">
        <f>'3'!H22</f>
        <v>-77847.799999999988</v>
      </c>
      <c r="F25" s="146">
        <f>'3'!I22</f>
        <v>-77847.799999999988</v>
      </c>
    </row>
    <row r="26" spans="1:6" s="6" customFormat="1" ht="20.25" customHeight="1">
      <c r="A26" s="235"/>
      <c r="B26" s="241"/>
      <c r="C26" s="32" t="s">
        <v>93</v>
      </c>
      <c r="D26" s="147"/>
      <c r="E26" s="147"/>
      <c r="F26" s="153"/>
    </row>
    <row r="27" spans="1:6" s="6" customFormat="1" ht="16.5" customHeight="1">
      <c r="A27" s="235"/>
      <c r="B27" s="241"/>
      <c r="C27" s="86" t="s">
        <v>22</v>
      </c>
      <c r="D27" s="149"/>
      <c r="E27" s="149"/>
      <c r="F27" s="153"/>
    </row>
    <row r="28" spans="1:6" s="6" customFormat="1" ht="42.75" customHeight="1">
      <c r="A28" s="235"/>
      <c r="B28" s="241"/>
      <c r="C28" s="32" t="s">
        <v>94</v>
      </c>
      <c r="D28" s="147"/>
      <c r="E28" s="147"/>
      <c r="F28" s="153"/>
    </row>
    <row r="29" spans="1:6" s="6" customFormat="1" ht="19.5" customHeight="1">
      <c r="A29" s="235"/>
      <c r="B29" s="241"/>
      <c r="C29" s="86" t="s">
        <v>23</v>
      </c>
      <c r="D29" s="149"/>
      <c r="E29" s="149"/>
      <c r="F29" s="153"/>
    </row>
    <row r="30" spans="1:6" s="6" customFormat="1" ht="33" customHeight="1">
      <c r="A30" s="236"/>
      <c r="B30" s="242"/>
      <c r="C30" s="32" t="s">
        <v>75</v>
      </c>
      <c r="D30" s="150"/>
      <c r="E30" s="150"/>
      <c r="F30" s="154"/>
    </row>
    <row r="31" spans="1:6" s="6" customFormat="1" ht="17.25" customHeight="1">
      <c r="A31" s="231">
        <v>1231</v>
      </c>
      <c r="B31" s="222"/>
      <c r="C31" s="86" t="s">
        <v>18</v>
      </c>
      <c r="D31" s="155">
        <f>D38</f>
        <v>30600</v>
      </c>
      <c r="E31" s="155">
        <f t="shared" ref="E31:F31" si="3">E38</f>
        <v>30600</v>
      </c>
      <c r="F31" s="155">
        <f t="shared" si="3"/>
        <v>30600</v>
      </c>
    </row>
    <row r="32" spans="1:6" s="6" customFormat="1" ht="22.5" customHeight="1">
      <c r="A32" s="232"/>
      <c r="B32" s="222"/>
      <c r="C32" s="32" t="s">
        <v>95</v>
      </c>
      <c r="D32" s="147"/>
      <c r="E32" s="147"/>
      <c r="F32" s="148"/>
    </row>
    <row r="33" spans="1:8" s="6" customFormat="1" ht="17.25" customHeight="1">
      <c r="A33" s="232"/>
      <c r="B33" s="222"/>
      <c r="C33" s="86" t="s">
        <v>19</v>
      </c>
      <c r="D33" s="149"/>
      <c r="E33" s="149"/>
      <c r="F33" s="148"/>
    </row>
    <row r="34" spans="1:8" s="6" customFormat="1" ht="27">
      <c r="A34" s="232"/>
      <c r="B34" s="222"/>
      <c r="C34" s="32" t="s">
        <v>96</v>
      </c>
      <c r="D34" s="147"/>
      <c r="E34" s="147"/>
      <c r="F34" s="148"/>
      <c r="H34" s="50"/>
    </row>
    <row r="35" spans="1:8" s="6" customFormat="1" ht="20.25" customHeight="1">
      <c r="A35" s="232"/>
      <c r="B35" s="222"/>
      <c r="C35" s="86" t="s">
        <v>20</v>
      </c>
      <c r="D35" s="110"/>
      <c r="E35" s="110"/>
      <c r="F35" s="142"/>
    </row>
    <row r="36" spans="1:8" s="6" customFormat="1" ht="33" customHeight="1">
      <c r="A36" s="233"/>
      <c r="B36" s="222"/>
      <c r="C36" s="32" t="s">
        <v>97</v>
      </c>
      <c r="D36" s="111"/>
      <c r="E36" s="111"/>
      <c r="F36" s="143"/>
    </row>
    <row r="37" spans="1:8">
      <c r="A37" s="226"/>
      <c r="B37" s="227"/>
      <c r="C37" s="226" t="s">
        <v>12</v>
      </c>
      <c r="D37" s="228"/>
      <c r="E37" s="228"/>
      <c r="F37" s="227"/>
    </row>
    <row r="38" spans="1:8" s="6" customFormat="1" ht="20.25" customHeight="1">
      <c r="A38" s="234"/>
      <c r="B38" s="240">
        <v>11001</v>
      </c>
      <c r="C38" s="86" t="s">
        <v>3</v>
      </c>
      <c r="D38" s="155">
        <f>'3'!G75</f>
        <v>30600</v>
      </c>
      <c r="E38" s="155">
        <f>'3'!H75</f>
        <v>30600</v>
      </c>
      <c r="F38" s="155">
        <f>'3'!I75</f>
        <v>30600</v>
      </c>
    </row>
    <row r="39" spans="1:8" s="6" customFormat="1">
      <c r="A39" s="235"/>
      <c r="B39" s="241"/>
      <c r="C39" s="32" t="s">
        <v>98</v>
      </c>
      <c r="D39" s="147"/>
      <c r="E39" s="147"/>
      <c r="F39" s="153"/>
    </row>
    <row r="40" spans="1:8" s="6" customFormat="1" ht="16.5" customHeight="1">
      <c r="A40" s="235"/>
      <c r="B40" s="241"/>
      <c r="C40" s="86" t="s">
        <v>99</v>
      </c>
      <c r="D40" s="149"/>
      <c r="E40" s="149"/>
      <c r="F40" s="153"/>
    </row>
    <row r="41" spans="1:8" s="6" customFormat="1" ht="43.5" customHeight="1">
      <c r="A41" s="235"/>
      <c r="B41" s="241"/>
      <c r="C41" s="32" t="s">
        <v>100</v>
      </c>
      <c r="D41" s="109"/>
      <c r="E41" s="109"/>
      <c r="F41" s="140"/>
    </row>
    <row r="42" spans="1:8" s="6" customFormat="1" ht="19.5" customHeight="1">
      <c r="A42" s="235"/>
      <c r="B42" s="241"/>
      <c r="C42" s="86" t="s">
        <v>4</v>
      </c>
      <c r="D42" s="110"/>
      <c r="E42" s="110"/>
      <c r="F42" s="140"/>
    </row>
    <row r="43" spans="1:8" s="6" customFormat="1" ht="22.5" customHeight="1">
      <c r="A43" s="236"/>
      <c r="B43" s="242"/>
      <c r="C43" s="32" t="s">
        <v>32</v>
      </c>
      <c r="D43" s="111"/>
      <c r="E43" s="111"/>
      <c r="F43" s="141"/>
    </row>
    <row r="44" spans="1:8" s="6" customFormat="1" ht="17.25">
      <c r="A44" s="21"/>
      <c r="B44" s="90" t="s">
        <v>101</v>
      </c>
      <c r="C44" s="84"/>
      <c r="D44" s="84">
        <f>D45</f>
        <v>47247.8</v>
      </c>
      <c r="E44" s="84">
        <f t="shared" ref="E44:F44" si="4">E45</f>
        <v>47247.8</v>
      </c>
      <c r="F44" s="145">
        <f t="shared" si="4"/>
        <v>47247.8</v>
      </c>
    </row>
    <row r="45" spans="1:8" s="6" customFormat="1" ht="16.5" customHeight="1">
      <c r="A45" s="237">
        <v>1080</v>
      </c>
      <c r="B45" s="237"/>
      <c r="C45" s="86" t="s">
        <v>18</v>
      </c>
      <c r="D45" s="152">
        <f>D52</f>
        <v>47247.8</v>
      </c>
      <c r="E45" s="152">
        <f t="shared" ref="E45:F45" si="5">E52</f>
        <v>47247.8</v>
      </c>
      <c r="F45" s="152">
        <f t="shared" si="5"/>
        <v>47247.8</v>
      </c>
    </row>
    <row r="46" spans="1:8" s="6" customFormat="1" ht="16.5" customHeight="1">
      <c r="A46" s="238"/>
      <c r="B46" s="238"/>
      <c r="C46" s="32" t="s">
        <v>102</v>
      </c>
      <c r="D46" s="109"/>
      <c r="E46" s="109"/>
      <c r="F46" s="142"/>
    </row>
    <row r="47" spans="1:8" s="6" customFormat="1" ht="16.5" customHeight="1">
      <c r="A47" s="238"/>
      <c r="B47" s="238"/>
      <c r="C47" s="86" t="s">
        <v>19</v>
      </c>
      <c r="D47" s="110"/>
      <c r="E47" s="110"/>
      <c r="F47" s="142"/>
    </row>
    <row r="48" spans="1:8" s="6" customFormat="1" ht="30" customHeight="1">
      <c r="A48" s="238"/>
      <c r="B48" s="238"/>
      <c r="C48" s="32" t="s">
        <v>103</v>
      </c>
      <c r="D48" s="109"/>
      <c r="E48" s="109"/>
      <c r="F48" s="142"/>
    </row>
    <row r="49" spans="1:8" s="6" customFormat="1" ht="18.75" customHeight="1">
      <c r="A49" s="238"/>
      <c r="B49" s="238"/>
      <c r="C49" s="86" t="s">
        <v>20</v>
      </c>
      <c r="D49" s="110"/>
      <c r="E49" s="110"/>
      <c r="F49" s="142"/>
    </row>
    <row r="50" spans="1:8" s="6" customFormat="1" ht="43.5" customHeight="1">
      <c r="A50" s="239"/>
      <c r="B50" s="239"/>
      <c r="C50" s="32" t="s">
        <v>104</v>
      </c>
      <c r="D50" s="111"/>
      <c r="E50" s="111"/>
      <c r="F50" s="143"/>
    </row>
    <row r="51" spans="1:8" ht="15.75" customHeight="1">
      <c r="A51" s="226"/>
      <c r="B51" s="227"/>
      <c r="C51" s="226" t="s">
        <v>12</v>
      </c>
      <c r="D51" s="228"/>
      <c r="E51" s="228"/>
      <c r="F51" s="227"/>
    </row>
    <row r="52" spans="1:8" s="6" customFormat="1" ht="16.5" customHeight="1">
      <c r="A52" s="87"/>
      <c r="B52" s="237">
        <v>11019</v>
      </c>
      <c r="C52" s="86" t="s">
        <v>21</v>
      </c>
      <c r="D52" s="152">
        <f>'3'!G45</f>
        <v>47247.8</v>
      </c>
      <c r="E52" s="152">
        <f>'3'!H45</f>
        <v>47247.8</v>
      </c>
      <c r="F52" s="152">
        <f>'3'!I45</f>
        <v>47247.8</v>
      </c>
    </row>
    <row r="53" spans="1:8" s="6" customFormat="1" ht="16.5" customHeight="1">
      <c r="A53" s="77"/>
      <c r="B53" s="238"/>
      <c r="C53" s="32" t="s">
        <v>105</v>
      </c>
      <c r="D53" s="109"/>
      <c r="E53" s="109"/>
      <c r="F53" s="142"/>
    </row>
    <row r="54" spans="1:8" s="6" customFormat="1" ht="16.5" customHeight="1">
      <c r="A54" s="77"/>
      <c r="B54" s="238"/>
      <c r="C54" s="86" t="s">
        <v>22</v>
      </c>
      <c r="D54" s="110"/>
      <c r="E54" s="110"/>
      <c r="F54" s="142"/>
    </row>
    <row r="55" spans="1:8" s="6" customFormat="1" ht="59.25" customHeight="1">
      <c r="A55" s="77"/>
      <c r="B55" s="238"/>
      <c r="C55" s="32" t="s">
        <v>106</v>
      </c>
      <c r="D55" s="109"/>
      <c r="E55" s="109"/>
      <c r="F55" s="142"/>
      <c r="H55" s="50"/>
    </row>
    <row r="56" spans="1:8" s="6" customFormat="1" ht="16.5" customHeight="1">
      <c r="A56" s="77"/>
      <c r="B56" s="238"/>
      <c r="C56" s="86" t="s">
        <v>23</v>
      </c>
      <c r="D56" s="110"/>
      <c r="E56" s="110"/>
      <c r="F56" s="142"/>
    </row>
    <row r="57" spans="1:8" s="6" customFormat="1" ht="17.25" customHeight="1">
      <c r="A57" s="88"/>
      <c r="B57" s="239"/>
      <c r="C57" s="32" t="s">
        <v>24</v>
      </c>
      <c r="D57" s="111"/>
      <c r="E57" s="111"/>
      <c r="F57" s="143"/>
    </row>
  </sheetData>
  <mergeCells count="24">
    <mergeCell ref="B52:B57"/>
    <mergeCell ref="B45:B50"/>
    <mergeCell ref="A12:A17"/>
    <mergeCell ref="B12:B17"/>
    <mergeCell ref="A51:B51"/>
    <mergeCell ref="A19:A24"/>
    <mergeCell ref="B19:B24"/>
    <mergeCell ref="A25:A30"/>
    <mergeCell ref="B25:B30"/>
    <mergeCell ref="B38:B43"/>
    <mergeCell ref="C51:F51"/>
    <mergeCell ref="A37:B37"/>
    <mergeCell ref="C37:F37"/>
    <mergeCell ref="A31:A36"/>
    <mergeCell ref="B31:B36"/>
    <mergeCell ref="A38:A43"/>
    <mergeCell ref="A45:A50"/>
    <mergeCell ref="A5:F5"/>
    <mergeCell ref="A8:B8"/>
    <mergeCell ref="C8:C9"/>
    <mergeCell ref="D8:F8"/>
    <mergeCell ref="A18:B18"/>
    <mergeCell ref="C18:F18"/>
    <mergeCell ref="B10:C10"/>
  </mergeCells>
  <pageMargins left="0.15748031496062992" right="0.23622047244094491" top="0.27559055118110237" bottom="0.23622047244094491" header="0.19685039370078741" footer="0.15748031496062992"/>
  <pageSetup paperSize="9" scale="6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16"/>
  <sheetViews>
    <sheetView workbookViewId="0">
      <selection activeCell="F14" sqref="F14"/>
    </sheetView>
  </sheetViews>
  <sheetFormatPr defaultRowHeight="13.5"/>
  <cols>
    <col min="1" max="1" width="9.7109375" style="1" customWidth="1"/>
    <col min="2" max="2" width="11.28515625" style="1" customWidth="1"/>
    <col min="3" max="3" width="60.42578125" style="1" customWidth="1"/>
    <col min="4" max="4" width="14.7109375" style="1" customWidth="1"/>
    <col min="5" max="5" width="16.7109375" style="1" customWidth="1"/>
    <col min="6" max="6" width="16.5703125" style="1" customWidth="1"/>
    <col min="7" max="7" width="18.5703125" style="1" customWidth="1"/>
    <col min="8" max="8" width="16.140625" style="1" customWidth="1"/>
    <col min="9" max="9" width="11" style="1" bestFit="1" customWidth="1"/>
    <col min="10" max="16384" width="9.140625" style="1"/>
  </cols>
  <sheetData>
    <row r="1" spans="1:44">
      <c r="D1" s="8"/>
      <c r="E1" s="8"/>
      <c r="F1" s="248" t="s">
        <v>49</v>
      </c>
      <c r="G1" s="248"/>
      <c r="H1" s="248"/>
      <c r="I1" s="41"/>
    </row>
    <row r="2" spans="1:44">
      <c r="D2" s="248" t="s">
        <v>156</v>
      </c>
      <c r="E2" s="248"/>
      <c r="F2" s="248"/>
      <c r="G2" s="248"/>
      <c r="H2" s="248"/>
      <c r="Z2" s="53"/>
      <c r="AA2" s="53"/>
      <c r="AB2" s="53"/>
      <c r="AC2" s="53"/>
      <c r="AD2" s="53"/>
      <c r="AE2" s="53"/>
      <c r="AF2" s="53"/>
      <c r="AG2" s="53"/>
      <c r="AH2" s="53"/>
      <c r="AI2" s="53"/>
      <c r="AJ2" s="53"/>
      <c r="AK2" s="53"/>
      <c r="AL2" s="53"/>
      <c r="AM2" s="53"/>
      <c r="AN2" s="53"/>
      <c r="AO2" s="53"/>
      <c r="AP2" s="53"/>
      <c r="AQ2" s="53"/>
      <c r="AR2" s="53"/>
    </row>
    <row r="3" spans="1:44">
      <c r="D3" s="248" t="s">
        <v>50</v>
      </c>
      <c r="E3" s="248"/>
      <c r="F3" s="248"/>
      <c r="G3" s="248"/>
      <c r="H3" s="248"/>
      <c r="Z3" s="53"/>
      <c r="AA3" s="53"/>
      <c r="AB3" s="53"/>
      <c r="AC3" s="53"/>
      <c r="AD3" s="53"/>
      <c r="AE3" s="53"/>
      <c r="AF3" s="53"/>
      <c r="AG3" s="53"/>
      <c r="AH3" s="53"/>
      <c r="AI3" s="53"/>
      <c r="AJ3" s="53"/>
      <c r="AK3" s="53"/>
      <c r="AL3" s="53"/>
      <c r="AM3" s="53"/>
      <c r="AN3" s="53"/>
      <c r="AO3" s="53"/>
      <c r="AP3" s="53"/>
      <c r="AQ3" s="53"/>
      <c r="AR3" s="53"/>
    </row>
    <row r="4" spans="1:44">
      <c r="D4" s="248"/>
      <c r="E4" s="248"/>
      <c r="F4" s="248"/>
      <c r="G4" s="41"/>
      <c r="H4" s="41"/>
      <c r="I4" s="41"/>
    </row>
    <row r="5" spans="1:44">
      <c r="D5" s="248"/>
      <c r="E5" s="248"/>
      <c r="F5" s="248"/>
      <c r="G5" s="41"/>
      <c r="H5" s="41"/>
      <c r="I5" s="41"/>
    </row>
    <row r="6" spans="1:44" ht="51" customHeight="1">
      <c r="A6" s="247" t="s">
        <v>184</v>
      </c>
      <c r="B6" s="247"/>
      <c r="C6" s="247"/>
      <c r="D6" s="247"/>
      <c r="E6" s="247"/>
      <c r="F6" s="247"/>
      <c r="G6" s="247"/>
      <c r="H6" s="247"/>
      <c r="I6" s="54"/>
    </row>
    <row r="7" spans="1:44" ht="14.25">
      <c r="B7" s="54"/>
      <c r="C7" s="54"/>
      <c r="D7" s="54"/>
      <c r="E7" s="54"/>
      <c r="F7" s="54"/>
      <c r="G7" s="243" t="s">
        <v>182</v>
      </c>
      <c r="H7" s="243"/>
      <c r="I7" s="54"/>
    </row>
    <row r="8" spans="1:44" ht="43.5" customHeight="1">
      <c r="A8" s="244" t="s">
        <v>51</v>
      </c>
      <c r="B8" s="244"/>
      <c r="C8" s="245" t="s">
        <v>52</v>
      </c>
      <c r="D8" s="245" t="s">
        <v>58</v>
      </c>
      <c r="E8" s="246" t="s">
        <v>25</v>
      </c>
      <c r="F8" s="246"/>
      <c r="G8" s="246"/>
      <c r="H8" s="246"/>
      <c r="I8" s="54"/>
    </row>
    <row r="9" spans="1:44">
      <c r="A9" s="244"/>
      <c r="B9" s="244"/>
      <c r="C9" s="245"/>
      <c r="D9" s="245"/>
      <c r="E9" s="245" t="s">
        <v>53</v>
      </c>
      <c r="F9" s="245"/>
      <c r="G9" s="245"/>
      <c r="H9" s="245"/>
    </row>
    <row r="10" spans="1:44" ht="54">
      <c r="A10" s="16" t="s">
        <v>38</v>
      </c>
      <c r="B10" s="16" t="s">
        <v>39</v>
      </c>
      <c r="C10" s="245"/>
      <c r="D10" s="245"/>
      <c r="E10" s="17" t="s">
        <v>54</v>
      </c>
      <c r="F10" s="17" t="s">
        <v>55</v>
      </c>
      <c r="G10" s="17" t="s">
        <v>56</v>
      </c>
      <c r="H10" s="42" t="s">
        <v>57</v>
      </c>
    </row>
    <row r="11" spans="1:44" ht="14.25">
      <c r="A11" s="18"/>
      <c r="B11" s="18"/>
      <c r="C11" s="78" t="s">
        <v>58</v>
      </c>
      <c r="D11" s="30">
        <f>+D13</f>
        <v>-77847.8</v>
      </c>
      <c r="E11" s="30">
        <f t="shared" ref="E11:H11" si="0">+E13</f>
        <v>-81447.8</v>
      </c>
      <c r="F11" s="30">
        <f t="shared" si="0"/>
        <v>0</v>
      </c>
      <c r="G11" s="30">
        <f t="shared" si="0"/>
        <v>3600</v>
      </c>
      <c r="H11" s="30">
        <f t="shared" si="0"/>
        <v>0</v>
      </c>
    </row>
    <row r="12" spans="1:44" ht="14.25">
      <c r="A12" s="18"/>
      <c r="B12" s="18"/>
      <c r="C12" s="19" t="s">
        <v>59</v>
      </c>
      <c r="D12" s="31"/>
      <c r="E12" s="31"/>
      <c r="F12" s="31"/>
      <c r="G12" s="31"/>
      <c r="H12" s="31"/>
    </row>
    <row r="13" spans="1:44" ht="14.25">
      <c r="A13" s="59"/>
      <c r="B13" s="59"/>
      <c r="C13" s="79" t="s">
        <v>81</v>
      </c>
      <c r="D13" s="94">
        <f>D15+D16</f>
        <v>-77847.8</v>
      </c>
      <c r="E13" s="94">
        <f t="shared" ref="E13:H13" si="1">E15+E16</f>
        <v>-81447.8</v>
      </c>
      <c r="F13" s="94">
        <f t="shared" si="1"/>
        <v>0</v>
      </c>
      <c r="G13" s="94">
        <f t="shared" si="1"/>
        <v>3600</v>
      </c>
      <c r="H13" s="94">
        <f t="shared" si="1"/>
        <v>0</v>
      </c>
    </row>
    <row r="14" spans="1:44">
      <c r="A14" s="59"/>
      <c r="B14" s="59"/>
      <c r="C14" s="80" t="s">
        <v>82</v>
      </c>
      <c r="D14" s="94"/>
      <c r="E14" s="94"/>
      <c r="F14" s="94"/>
      <c r="G14" s="94"/>
      <c r="H14" s="34"/>
    </row>
    <row r="15" spans="1:44" ht="35.25" customHeight="1">
      <c r="A15" s="72">
        <v>1228</v>
      </c>
      <c r="B15" s="72">
        <v>31001</v>
      </c>
      <c r="C15" s="95" t="s">
        <v>80</v>
      </c>
      <c r="D15" s="94">
        <f>E15+F15+G15+H15</f>
        <v>0</v>
      </c>
      <c r="E15" s="94">
        <f>'3'!I70</f>
        <v>-2400</v>
      </c>
      <c r="F15" s="94"/>
      <c r="G15" s="94">
        <f>'3'!I72</f>
        <v>2400</v>
      </c>
      <c r="H15" s="34"/>
    </row>
    <row r="16" spans="1:44" ht="35.25" customHeight="1">
      <c r="A16" s="72">
        <v>1228</v>
      </c>
      <c r="B16" s="72">
        <v>31002</v>
      </c>
      <c r="C16" s="95" t="s">
        <v>124</v>
      </c>
      <c r="D16" s="94">
        <f>E16+F16+G16+H16</f>
        <v>-77847.8</v>
      </c>
      <c r="E16" s="94">
        <v>-79047.8</v>
      </c>
      <c r="F16" s="94">
        <v>0</v>
      </c>
      <c r="G16" s="94">
        <v>1200</v>
      </c>
      <c r="H16" s="34"/>
    </row>
  </sheetData>
  <mergeCells count="12">
    <mergeCell ref="A6:H6"/>
    <mergeCell ref="F1:H1"/>
    <mergeCell ref="D2:H2"/>
    <mergeCell ref="D3:H3"/>
    <mergeCell ref="D4:F4"/>
    <mergeCell ref="D5:F5"/>
    <mergeCell ref="G7:H7"/>
    <mergeCell ref="A8:B9"/>
    <mergeCell ref="C8:C10"/>
    <mergeCell ref="D8:D10"/>
    <mergeCell ref="E8:H8"/>
    <mergeCell ref="E9:H9"/>
  </mergeCells>
  <pageMargins left="0.23622047244094491" right="0.23622047244094491" top="0.74803149606299213" bottom="0.74803149606299213" header="0.31496062992125984" footer="0.31496062992125984"/>
  <pageSetup paperSize="9" scale="80" orientation="landscape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T83"/>
  <sheetViews>
    <sheetView topLeftCell="A49" workbookViewId="0">
      <selection activeCell="F75" sqref="F75"/>
    </sheetView>
  </sheetViews>
  <sheetFormatPr defaultColWidth="9.140625" defaultRowHeight="13.5"/>
  <cols>
    <col min="1" max="1" width="6.85546875" style="8" customWidth="1"/>
    <col min="2" max="2" width="10.140625" style="8" customWidth="1"/>
    <col min="3" max="3" width="6.7109375" style="8" customWidth="1"/>
    <col min="4" max="4" width="9.28515625" style="8" customWidth="1"/>
    <col min="5" max="5" width="13.28515625" style="8" customWidth="1"/>
    <col min="6" max="6" width="70.5703125" style="8" customWidth="1"/>
    <col min="7" max="7" width="19.85546875" style="8" customWidth="1"/>
    <col min="8" max="8" width="17.5703125" style="8" customWidth="1"/>
    <col min="9" max="9" width="19" style="8" customWidth="1"/>
    <col min="10" max="11" width="9.140625" style="8"/>
    <col min="12" max="12" width="11.85546875" style="8" bestFit="1" customWidth="1"/>
    <col min="13" max="16384" width="9.140625" style="8"/>
  </cols>
  <sheetData>
    <row r="1" spans="1:9" ht="18" customHeight="1">
      <c r="F1" s="41"/>
      <c r="G1" s="99"/>
      <c r="H1" s="99"/>
      <c r="I1" s="67" t="s">
        <v>46</v>
      </c>
    </row>
    <row r="2" spans="1:9">
      <c r="F2" s="67"/>
      <c r="G2" s="67"/>
      <c r="H2" s="67"/>
      <c r="I2" s="67" t="s">
        <v>122</v>
      </c>
    </row>
    <row r="3" spans="1:9">
      <c r="F3" s="67"/>
      <c r="G3" s="67"/>
      <c r="H3" s="67"/>
      <c r="I3" s="67" t="s">
        <v>6</v>
      </c>
    </row>
    <row r="6" spans="1:9" ht="39.75" customHeight="1">
      <c r="A6" s="247" t="s">
        <v>121</v>
      </c>
      <c r="B6" s="247"/>
      <c r="C6" s="247"/>
      <c r="D6" s="247"/>
      <c r="E6" s="247"/>
      <c r="F6" s="247"/>
      <c r="G6" s="247"/>
      <c r="H6" s="247"/>
      <c r="I6" s="247"/>
    </row>
    <row r="8" spans="1:9">
      <c r="I8" s="41" t="s">
        <v>183</v>
      </c>
    </row>
    <row r="9" spans="1:9" s="62" customFormat="1" ht="60" customHeight="1">
      <c r="A9" s="257" t="s">
        <v>27</v>
      </c>
      <c r="B9" s="258"/>
      <c r="C9" s="259"/>
      <c r="D9" s="260" t="s">
        <v>7</v>
      </c>
      <c r="E9" s="260"/>
      <c r="F9" s="260" t="s">
        <v>31</v>
      </c>
      <c r="G9" s="261" t="s">
        <v>25</v>
      </c>
      <c r="H9" s="262"/>
      <c r="I9" s="263"/>
    </row>
    <row r="10" spans="1:9" s="62" customFormat="1" ht="40.5">
      <c r="A10" s="40" t="s">
        <v>28</v>
      </c>
      <c r="B10" s="12" t="s">
        <v>29</v>
      </c>
      <c r="C10" s="40" t="s">
        <v>30</v>
      </c>
      <c r="D10" s="43" t="s">
        <v>10</v>
      </c>
      <c r="E10" s="43" t="s">
        <v>11</v>
      </c>
      <c r="F10" s="260"/>
      <c r="G10" s="108" t="s">
        <v>91</v>
      </c>
      <c r="H10" s="108" t="s">
        <v>92</v>
      </c>
      <c r="I10" s="108" t="s">
        <v>9</v>
      </c>
    </row>
    <row r="11" spans="1:9" s="62" customFormat="1" ht="16.5">
      <c r="A11" s="40"/>
      <c r="B11" s="253"/>
      <c r="C11" s="237"/>
      <c r="D11" s="253"/>
      <c r="E11" s="253"/>
      <c r="F11" s="76" t="s">
        <v>63</v>
      </c>
      <c r="G11" s="134">
        <f>G12</f>
        <v>0</v>
      </c>
      <c r="H11" s="134">
        <f t="shared" ref="H11:I11" si="0">H12</f>
        <v>0</v>
      </c>
      <c r="I11" s="134">
        <f t="shared" si="0"/>
        <v>0</v>
      </c>
    </row>
    <row r="12" spans="1:9" s="63" customFormat="1" ht="28.5">
      <c r="A12" s="249" t="s">
        <v>83</v>
      </c>
      <c r="B12" s="254"/>
      <c r="C12" s="238"/>
      <c r="D12" s="254"/>
      <c r="E12" s="254"/>
      <c r="F12" s="44" t="s">
        <v>84</v>
      </c>
      <c r="G12" s="133">
        <f>G14+G54</f>
        <v>0</v>
      </c>
      <c r="H12" s="133">
        <f t="shared" ref="H12:I12" si="1">H14+H54</f>
        <v>0</v>
      </c>
      <c r="I12" s="133">
        <f t="shared" si="1"/>
        <v>0</v>
      </c>
    </row>
    <row r="13" spans="1:9" s="63" customFormat="1">
      <c r="A13" s="250"/>
      <c r="B13" s="255"/>
      <c r="C13" s="238"/>
      <c r="D13" s="254"/>
      <c r="E13" s="254"/>
      <c r="F13" s="45" t="s">
        <v>13</v>
      </c>
      <c r="G13" s="45"/>
      <c r="H13" s="45"/>
      <c r="I13" s="56"/>
    </row>
    <row r="14" spans="1:9" s="63" customFormat="1" ht="14.25">
      <c r="A14" s="250"/>
      <c r="B14" s="91" t="s">
        <v>83</v>
      </c>
      <c r="C14" s="238"/>
      <c r="D14" s="254"/>
      <c r="E14" s="254"/>
      <c r="F14" s="58" t="s">
        <v>85</v>
      </c>
      <c r="G14" s="185">
        <f>G16</f>
        <v>-30599.999999999985</v>
      </c>
      <c r="H14" s="185">
        <f t="shared" ref="H14:I14" si="2">H16</f>
        <v>-30599.999999999985</v>
      </c>
      <c r="I14" s="185">
        <f t="shared" si="2"/>
        <v>-30599.999999999985</v>
      </c>
    </row>
    <row r="15" spans="1:9" s="63" customFormat="1" ht="13.5" customHeight="1">
      <c r="A15" s="250"/>
      <c r="B15" s="92"/>
      <c r="C15" s="239"/>
      <c r="D15" s="254"/>
      <c r="E15" s="254"/>
      <c r="F15" s="45" t="s">
        <v>13</v>
      </c>
      <c r="G15" s="186"/>
      <c r="H15" s="186"/>
      <c r="I15" s="56"/>
    </row>
    <row r="16" spans="1:9" s="63" customFormat="1" ht="14.25">
      <c r="A16" s="250"/>
      <c r="B16" s="92"/>
      <c r="C16" s="91" t="s">
        <v>48</v>
      </c>
      <c r="D16" s="254"/>
      <c r="E16" s="254"/>
      <c r="F16" s="58" t="s">
        <v>88</v>
      </c>
      <c r="G16" s="185">
        <f>G18+G41</f>
        <v>-30599.999999999985</v>
      </c>
      <c r="H16" s="185">
        <f t="shared" ref="H16:I16" si="3">H18+H41</f>
        <v>-30599.999999999985</v>
      </c>
      <c r="I16" s="185">
        <f t="shared" si="3"/>
        <v>-30599.999999999985</v>
      </c>
    </row>
    <row r="17" spans="1:12" s="63" customFormat="1" ht="14.25">
      <c r="A17" s="250"/>
      <c r="B17" s="92"/>
      <c r="C17" s="92"/>
      <c r="D17" s="254"/>
      <c r="E17" s="254"/>
      <c r="F17" s="45" t="s">
        <v>13</v>
      </c>
      <c r="G17" s="186"/>
      <c r="H17" s="186"/>
      <c r="I17" s="187"/>
    </row>
    <row r="18" spans="1:12" s="63" customFormat="1" ht="14.25">
      <c r="A18" s="250"/>
      <c r="B18" s="92"/>
      <c r="C18" s="92"/>
      <c r="D18" s="254"/>
      <c r="E18" s="254"/>
      <c r="F18" s="44" t="s">
        <v>81</v>
      </c>
      <c r="G18" s="85">
        <f>G20</f>
        <v>-77847.799999999988</v>
      </c>
      <c r="H18" s="85">
        <f t="shared" ref="H18:I18" si="4">H20</f>
        <v>-77847.799999999988</v>
      </c>
      <c r="I18" s="85">
        <f t="shared" si="4"/>
        <v>-77847.799999999988</v>
      </c>
    </row>
    <row r="19" spans="1:12" s="63" customFormat="1" ht="14.25">
      <c r="A19" s="250"/>
      <c r="B19" s="92"/>
      <c r="C19" s="92"/>
      <c r="D19" s="255"/>
      <c r="E19" s="254"/>
      <c r="F19" s="45" t="s">
        <v>13</v>
      </c>
      <c r="G19" s="186"/>
      <c r="H19" s="186"/>
      <c r="I19" s="188"/>
    </row>
    <row r="20" spans="1:12" s="63" customFormat="1" ht="28.5">
      <c r="A20" s="250"/>
      <c r="B20" s="92"/>
      <c r="C20" s="92"/>
      <c r="D20" s="251">
        <v>1228</v>
      </c>
      <c r="E20" s="256"/>
      <c r="F20" s="44" t="s">
        <v>77</v>
      </c>
      <c r="G20" s="85">
        <f>G22</f>
        <v>-77847.799999999988</v>
      </c>
      <c r="H20" s="85">
        <f t="shared" ref="H20:I20" si="5">H22</f>
        <v>-77847.799999999988</v>
      </c>
      <c r="I20" s="85">
        <f t="shared" si="5"/>
        <v>-77847.799999999988</v>
      </c>
    </row>
    <row r="21" spans="1:12" s="63" customFormat="1" ht="13.5" customHeight="1">
      <c r="A21" s="250"/>
      <c r="B21" s="92"/>
      <c r="C21" s="92"/>
      <c r="D21" s="252"/>
      <c r="E21" s="256"/>
      <c r="F21" s="47" t="s">
        <v>66</v>
      </c>
      <c r="G21" s="189"/>
      <c r="H21" s="189"/>
      <c r="I21" s="132"/>
    </row>
    <row r="22" spans="1:12" s="63" customFormat="1" ht="14.25">
      <c r="A22" s="250"/>
      <c r="B22" s="92"/>
      <c r="C22" s="92"/>
      <c r="D22" s="252"/>
      <c r="E22" s="238">
        <v>31002</v>
      </c>
      <c r="F22" s="89" t="s">
        <v>93</v>
      </c>
      <c r="G22" s="190">
        <f>G24+G32</f>
        <v>-77847.799999999988</v>
      </c>
      <c r="H22" s="190">
        <f t="shared" ref="H22" si="6">H24+H32</f>
        <v>-77847.799999999988</v>
      </c>
      <c r="I22" s="190">
        <f>I24+I32</f>
        <v>-77847.799999999988</v>
      </c>
    </row>
    <row r="23" spans="1:12" s="63" customFormat="1" ht="13.5" customHeight="1">
      <c r="A23" s="250"/>
      <c r="B23" s="92"/>
      <c r="C23" s="92"/>
      <c r="D23" s="252"/>
      <c r="E23" s="238"/>
      <c r="F23" s="45" t="s">
        <v>14</v>
      </c>
      <c r="G23" s="186"/>
      <c r="H23" s="186"/>
      <c r="I23" s="61"/>
    </row>
    <row r="24" spans="1:12" s="63" customFormat="1" ht="14.25">
      <c r="A24" s="250"/>
      <c r="B24" s="92"/>
      <c r="C24" s="92"/>
      <c r="D24" s="252"/>
      <c r="E24" s="238"/>
      <c r="F24" s="89" t="s">
        <v>117</v>
      </c>
      <c r="G24" s="190">
        <f>G26</f>
        <v>-154047.79999999999</v>
      </c>
      <c r="H24" s="190">
        <f t="shared" ref="H24:I24" si="7">H26</f>
        <v>-254047.8</v>
      </c>
      <c r="I24" s="190">
        <f t="shared" si="7"/>
        <v>-504047.8</v>
      </c>
    </row>
    <row r="25" spans="1:12" s="63" customFormat="1" ht="27">
      <c r="A25" s="250"/>
      <c r="B25" s="92"/>
      <c r="C25" s="92"/>
      <c r="D25" s="252"/>
      <c r="E25" s="238"/>
      <c r="F25" s="45" t="s">
        <v>15</v>
      </c>
      <c r="G25" s="186"/>
      <c r="H25" s="186"/>
      <c r="I25" s="61"/>
    </row>
    <row r="26" spans="1:12" s="63" customFormat="1" ht="13.5" customHeight="1">
      <c r="A26" s="250"/>
      <c r="B26" s="92"/>
      <c r="C26" s="92"/>
      <c r="D26" s="252"/>
      <c r="E26" s="238"/>
      <c r="F26" s="46" t="s">
        <v>16</v>
      </c>
      <c r="G26" s="191">
        <f>G27</f>
        <v>-154047.79999999999</v>
      </c>
      <c r="H26" s="191">
        <f t="shared" ref="H26:I26" si="8">H27</f>
        <v>-254047.8</v>
      </c>
      <c r="I26" s="191">
        <f t="shared" si="8"/>
        <v>-504047.8</v>
      </c>
    </row>
    <row r="27" spans="1:12" s="63" customFormat="1" ht="13.5" customHeight="1">
      <c r="A27" s="250"/>
      <c r="B27" s="92"/>
      <c r="C27" s="92"/>
      <c r="D27" s="252"/>
      <c r="E27" s="238"/>
      <c r="F27" s="64" t="s">
        <v>118</v>
      </c>
      <c r="G27" s="190">
        <f>G28</f>
        <v>-154047.79999999999</v>
      </c>
      <c r="H27" s="190">
        <f t="shared" ref="H27:I27" si="9">H28</f>
        <v>-254047.8</v>
      </c>
      <c r="I27" s="190">
        <f t="shared" si="9"/>
        <v>-504047.8</v>
      </c>
    </row>
    <row r="28" spans="1:12" s="63" customFormat="1" ht="13.5" customHeight="1">
      <c r="A28" s="250"/>
      <c r="B28" s="92"/>
      <c r="C28" s="92"/>
      <c r="D28" s="252"/>
      <c r="E28" s="238"/>
      <c r="F28" s="117" t="s">
        <v>113</v>
      </c>
      <c r="G28" s="191">
        <f>G29</f>
        <v>-154047.79999999999</v>
      </c>
      <c r="H28" s="191">
        <f t="shared" ref="H28:I28" si="10">H29</f>
        <v>-254047.8</v>
      </c>
      <c r="I28" s="191">
        <f t="shared" si="10"/>
        <v>-504047.8</v>
      </c>
    </row>
    <row r="29" spans="1:12" s="63" customFormat="1" ht="18.75" customHeight="1">
      <c r="A29" s="250"/>
      <c r="B29" s="92"/>
      <c r="C29" s="92"/>
      <c r="D29" s="252"/>
      <c r="E29" s="238"/>
      <c r="F29" s="64" t="s">
        <v>114</v>
      </c>
      <c r="G29" s="190">
        <f>G30+G31</f>
        <v>-154047.79999999999</v>
      </c>
      <c r="H29" s="190">
        <f t="shared" ref="H29:I29" si="11">H30+H31</f>
        <v>-254047.8</v>
      </c>
      <c r="I29" s="190">
        <f t="shared" si="11"/>
        <v>-504047.8</v>
      </c>
      <c r="L29" s="114">
        <f>'6'!F28-I29</f>
        <v>0</v>
      </c>
    </row>
    <row r="30" spans="1:12" s="63" customFormat="1" ht="14.25">
      <c r="A30" s="250"/>
      <c r="B30" s="92"/>
      <c r="C30" s="92"/>
      <c r="D30" s="104"/>
      <c r="E30" s="97"/>
      <c r="F30" s="117" t="s">
        <v>108</v>
      </c>
      <c r="G30" s="61">
        <v>-79047.8</v>
      </c>
      <c r="H30" s="61">
        <v>-79047.8</v>
      </c>
      <c r="I30" s="61">
        <v>-79047.8</v>
      </c>
    </row>
    <row r="31" spans="1:12" s="63" customFormat="1" ht="14.25">
      <c r="A31" s="250"/>
      <c r="B31" s="92"/>
      <c r="C31" s="92"/>
      <c r="D31" s="104"/>
      <c r="E31" s="97"/>
      <c r="F31" s="117" t="s">
        <v>119</v>
      </c>
      <c r="G31" s="61">
        <v>-75000</v>
      </c>
      <c r="H31" s="61">
        <v>-175000</v>
      </c>
      <c r="I31" s="61">
        <v>-425000</v>
      </c>
    </row>
    <row r="32" spans="1:12" s="63" customFormat="1" ht="14.25">
      <c r="A32" s="250"/>
      <c r="B32" s="92"/>
      <c r="C32" s="92"/>
      <c r="D32" s="104"/>
      <c r="E32" s="97"/>
      <c r="F32" s="117" t="s">
        <v>120</v>
      </c>
      <c r="G32" s="156">
        <f>G34</f>
        <v>76200</v>
      </c>
      <c r="H32" s="156">
        <f t="shared" ref="H32:I32" si="12">H34</f>
        <v>176200</v>
      </c>
      <c r="I32" s="156">
        <f t="shared" si="12"/>
        <v>426200</v>
      </c>
    </row>
    <row r="33" spans="1:20" s="63" customFormat="1" ht="28.5" customHeight="1">
      <c r="A33" s="250"/>
      <c r="B33" s="92"/>
      <c r="C33" s="92"/>
      <c r="D33" s="104"/>
      <c r="E33" s="97"/>
      <c r="F33" s="117" t="s">
        <v>15</v>
      </c>
      <c r="G33" s="156"/>
      <c r="H33" s="156"/>
      <c r="I33" s="157"/>
    </row>
    <row r="34" spans="1:20" s="63" customFormat="1" ht="14.25">
      <c r="A34" s="250"/>
      <c r="B34" s="92"/>
      <c r="C34" s="92"/>
      <c r="D34" s="104"/>
      <c r="E34" s="97"/>
      <c r="F34" s="117" t="s">
        <v>16</v>
      </c>
      <c r="G34" s="156">
        <f>G35</f>
        <v>76200</v>
      </c>
      <c r="H34" s="156">
        <f t="shared" ref="H34:I34" si="13">H35</f>
        <v>176200</v>
      </c>
      <c r="I34" s="156">
        <f t="shared" si="13"/>
        <v>426200</v>
      </c>
    </row>
    <row r="35" spans="1:20" s="63" customFormat="1" ht="14.25">
      <c r="A35" s="250"/>
      <c r="B35" s="92"/>
      <c r="C35" s="92"/>
      <c r="D35" s="104"/>
      <c r="E35" s="97"/>
      <c r="F35" s="117" t="s">
        <v>118</v>
      </c>
      <c r="G35" s="156">
        <f>G36</f>
        <v>76200</v>
      </c>
      <c r="H35" s="156">
        <f t="shared" ref="H35:I35" si="14">H36</f>
        <v>176200</v>
      </c>
      <c r="I35" s="156">
        <f t="shared" si="14"/>
        <v>426200</v>
      </c>
    </row>
    <row r="36" spans="1:20" s="63" customFormat="1" ht="14.25">
      <c r="A36" s="250"/>
      <c r="B36" s="92"/>
      <c r="C36" s="92"/>
      <c r="D36" s="104"/>
      <c r="E36" s="97"/>
      <c r="F36" s="117" t="s">
        <v>113</v>
      </c>
      <c r="G36" s="156">
        <f>G37+G39</f>
        <v>76200</v>
      </c>
      <c r="H36" s="156">
        <f t="shared" ref="H36:I36" si="15">H37+H39</f>
        <v>176200</v>
      </c>
      <c r="I36" s="156">
        <f t="shared" si="15"/>
        <v>426200</v>
      </c>
    </row>
    <row r="37" spans="1:20" s="63" customFormat="1" ht="14.25">
      <c r="A37" s="250"/>
      <c r="B37" s="92"/>
      <c r="C37" s="92"/>
      <c r="D37" s="104"/>
      <c r="E37" s="97"/>
      <c r="F37" s="64" t="s">
        <v>114</v>
      </c>
      <c r="G37" s="156">
        <f>G38</f>
        <v>75000</v>
      </c>
      <c r="H37" s="156">
        <f t="shared" ref="H37:I37" si="16">H38</f>
        <v>175000</v>
      </c>
      <c r="I37" s="156">
        <f t="shared" si="16"/>
        <v>425000</v>
      </c>
    </row>
    <row r="38" spans="1:20" s="63" customFormat="1" ht="14.25">
      <c r="A38" s="250"/>
      <c r="B38" s="92"/>
      <c r="C38" s="92"/>
      <c r="D38" s="104"/>
      <c r="E38" s="97"/>
      <c r="F38" s="117" t="s">
        <v>119</v>
      </c>
      <c r="G38" s="156">
        <v>75000</v>
      </c>
      <c r="H38" s="156">
        <v>175000</v>
      </c>
      <c r="I38" s="157">
        <v>425000</v>
      </c>
    </row>
    <row r="39" spans="1:20" s="63" customFormat="1" ht="14.25">
      <c r="A39" s="250"/>
      <c r="B39" s="92"/>
      <c r="C39" s="92"/>
      <c r="D39" s="104"/>
      <c r="E39" s="97"/>
      <c r="F39" s="117" t="s">
        <v>115</v>
      </c>
      <c r="G39" s="156">
        <f>G40</f>
        <v>1200</v>
      </c>
      <c r="H39" s="156">
        <f t="shared" ref="H39:I39" si="17">H40</f>
        <v>1200</v>
      </c>
      <c r="I39" s="156">
        <f t="shared" si="17"/>
        <v>1200</v>
      </c>
    </row>
    <row r="40" spans="1:20" s="63" customFormat="1" ht="14.25">
      <c r="A40" s="250"/>
      <c r="B40" s="92"/>
      <c r="C40" s="92"/>
      <c r="D40" s="104"/>
      <c r="E40" s="97"/>
      <c r="F40" s="117" t="s">
        <v>116</v>
      </c>
      <c r="G40" s="156">
        <v>1200</v>
      </c>
      <c r="H40" s="156">
        <v>1200</v>
      </c>
      <c r="I40" s="157">
        <v>1200</v>
      </c>
    </row>
    <row r="41" spans="1:20" s="63" customFormat="1" ht="14.25">
      <c r="A41" s="250"/>
      <c r="B41" s="91"/>
      <c r="C41" s="91"/>
      <c r="D41" s="103"/>
      <c r="E41" s="96"/>
      <c r="F41" s="44" t="s">
        <v>101</v>
      </c>
      <c r="G41" s="133">
        <f>G43</f>
        <v>47247.8</v>
      </c>
      <c r="H41" s="133">
        <f t="shared" ref="H41:I41" si="18">H43</f>
        <v>47247.8</v>
      </c>
      <c r="I41" s="133">
        <f t="shared" si="18"/>
        <v>47247.8</v>
      </c>
    </row>
    <row r="42" spans="1:20" s="63" customFormat="1" ht="14.25">
      <c r="A42" s="250"/>
      <c r="B42" s="93"/>
      <c r="C42" s="93"/>
      <c r="D42" s="105"/>
      <c r="E42" s="97"/>
      <c r="F42" s="45" t="s">
        <v>13</v>
      </c>
      <c r="G42" s="45"/>
      <c r="H42" s="45"/>
      <c r="I42" s="60"/>
    </row>
    <row r="43" spans="1:20" s="63" customFormat="1" ht="14.25">
      <c r="A43" s="250"/>
      <c r="B43" s="91"/>
      <c r="C43" s="91"/>
      <c r="D43" s="118">
        <v>1080</v>
      </c>
      <c r="E43" s="122"/>
      <c r="F43" s="120" t="s">
        <v>102</v>
      </c>
      <c r="G43" s="116">
        <f>G45</f>
        <v>47247.8</v>
      </c>
      <c r="H43" s="116">
        <f t="shared" ref="H43:I43" si="19">H45</f>
        <v>47247.8</v>
      </c>
      <c r="I43" s="116">
        <f t="shared" si="19"/>
        <v>47247.8</v>
      </c>
    </row>
    <row r="44" spans="1:20" s="63" customFormat="1" ht="14.25">
      <c r="A44" s="250"/>
      <c r="B44" s="92"/>
      <c r="C44" s="92"/>
      <c r="D44" s="119"/>
      <c r="E44" s="123"/>
      <c r="F44" s="121" t="s">
        <v>66</v>
      </c>
      <c r="G44" s="61"/>
      <c r="H44" s="61"/>
      <c r="I44" s="61"/>
    </row>
    <row r="45" spans="1:20" s="63" customFormat="1" ht="42.75">
      <c r="A45" s="250"/>
      <c r="B45" s="92"/>
      <c r="C45" s="92"/>
      <c r="D45" s="104"/>
      <c r="E45" s="124">
        <v>11019</v>
      </c>
      <c r="F45" s="44" t="s">
        <v>105</v>
      </c>
      <c r="G45" s="61">
        <f>G47</f>
        <v>47247.8</v>
      </c>
      <c r="H45" s="61">
        <f>H47</f>
        <v>47247.8</v>
      </c>
      <c r="I45" s="61">
        <f>I47</f>
        <v>47247.8</v>
      </c>
      <c r="M45" s="114"/>
      <c r="T45" s="63">
        <v>1</v>
      </c>
    </row>
    <row r="46" spans="1:20" s="63" customFormat="1" ht="14.25">
      <c r="A46" s="250"/>
      <c r="B46" s="92"/>
      <c r="C46" s="92"/>
      <c r="D46" s="104"/>
      <c r="E46" s="125"/>
      <c r="F46" s="47" t="s">
        <v>14</v>
      </c>
      <c r="G46" s="61"/>
      <c r="H46" s="61"/>
      <c r="I46" s="61">
        <v>0</v>
      </c>
      <c r="M46" s="114"/>
    </row>
    <row r="47" spans="1:20" s="63" customFormat="1" ht="14.25">
      <c r="A47" s="250"/>
      <c r="B47" s="92"/>
      <c r="C47" s="92"/>
      <c r="D47" s="104"/>
      <c r="E47" s="125"/>
      <c r="F47" s="89" t="s">
        <v>107</v>
      </c>
      <c r="G47" s="61">
        <f>G49</f>
        <v>47247.8</v>
      </c>
      <c r="H47" s="61">
        <f>H49</f>
        <v>47247.8</v>
      </c>
      <c r="I47" s="61">
        <f>I49</f>
        <v>47247.8</v>
      </c>
      <c r="M47" s="114"/>
    </row>
    <row r="48" spans="1:20" s="63" customFormat="1" ht="14.25">
      <c r="A48" s="250"/>
      <c r="B48" s="92"/>
      <c r="C48" s="92"/>
      <c r="D48" s="104"/>
      <c r="E48" s="125"/>
      <c r="F48" s="47" t="s">
        <v>15</v>
      </c>
      <c r="G48" s="61"/>
      <c r="H48" s="61"/>
      <c r="I48" s="61">
        <v>0</v>
      </c>
      <c r="M48" s="114"/>
    </row>
    <row r="49" spans="1:17" s="63" customFormat="1" ht="14.25">
      <c r="A49" s="250"/>
      <c r="B49" s="92"/>
      <c r="C49" s="92"/>
      <c r="D49" s="104"/>
      <c r="E49" s="125"/>
      <c r="F49" s="47" t="s">
        <v>16</v>
      </c>
      <c r="G49" s="61">
        <f t="shared" ref="G49:I50" si="20">G50</f>
        <v>47247.8</v>
      </c>
      <c r="H49" s="61">
        <f t="shared" si="20"/>
        <v>47247.8</v>
      </c>
      <c r="I49" s="61">
        <f t="shared" si="20"/>
        <v>47247.8</v>
      </c>
      <c r="M49" s="114"/>
    </row>
    <row r="50" spans="1:17" s="63" customFormat="1" ht="14.25">
      <c r="A50" s="250"/>
      <c r="B50" s="92"/>
      <c r="C50" s="92"/>
      <c r="D50" s="104"/>
      <c r="E50" s="125"/>
      <c r="F50" s="47" t="s">
        <v>17</v>
      </c>
      <c r="G50" s="61">
        <f>G51</f>
        <v>47247.8</v>
      </c>
      <c r="H50" s="61">
        <f t="shared" si="20"/>
        <v>47247.8</v>
      </c>
      <c r="I50" s="61">
        <f t="shared" si="20"/>
        <v>47247.8</v>
      </c>
      <c r="M50" s="114"/>
    </row>
    <row r="51" spans="1:17" s="63" customFormat="1" ht="13.5" customHeight="1">
      <c r="A51" s="250"/>
      <c r="B51" s="92"/>
      <c r="C51" s="92"/>
      <c r="D51" s="104"/>
      <c r="E51" s="125"/>
      <c r="F51" s="47" t="s">
        <v>110</v>
      </c>
      <c r="G51" s="61">
        <f>G52</f>
        <v>47247.8</v>
      </c>
      <c r="H51" s="61">
        <f t="shared" ref="H51:I51" si="21">H52</f>
        <v>47247.8</v>
      </c>
      <c r="I51" s="61">
        <f t="shared" si="21"/>
        <v>47247.8</v>
      </c>
      <c r="M51" s="114"/>
      <c r="O51" s="114"/>
      <c r="P51" s="114"/>
      <c r="Q51" s="114"/>
    </row>
    <row r="52" spans="1:17" s="63" customFormat="1" ht="14.25">
      <c r="A52" s="250"/>
      <c r="B52" s="92"/>
      <c r="C52" s="92"/>
      <c r="D52" s="104"/>
      <c r="E52" s="2"/>
      <c r="F52" s="47" t="s">
        <v>111</v>
      </c>
      <c r="G52" s="61">
        <f>G53</f>
        <v>47247.8</v>
      </c>
      <c r="H52" s="61">
        <f t="shared" ref="H52:I52" si="22">H53</f>
        <v>47247.8</v>
      </c>
      <c r="I52" s="61">
        <f t="shared" si="22"/>
        <v>47247.8</v>
      </c>
      <c r="L52" s="114"/>
      <c r="N52" s="114"/>
      <c r="O52" s="114"/>
      <c r="P52" s="114"/>
    </row>
    <row r="53" spans="1:17" s="63" customFormat="1" ht="14.25">
      <c r="A53" s="250"/>
      <c r="B53" s="92"/>
      <c r="C53" s="92"/>
      <c r="D53" s="104"/>
      <c r="E53" s="2"/>
      <c r="F53" s="130" t="s">
        <v>112</v>
      </c>
      <c r="G53" s="61">
        <v>47247.8</v>
      </c>
      <c r="H53" s="61">
        <v>47247.8</v>
      </c>
      <c r="I53" s="61">
        <v>47247.8</v>
      </c>
      <c r="L53" s="114"/>
      <c r="N53" s="114"/>
      <c r="O53" s="114"/>
      <c r="P53" s="114"/>
    </row>
    <row r="54" spans="1:17" s="63" customFormat="1" ht="14.25">
      <c r="A54" s="250"/>
      <c r="B54" s="91" t="s">
        <v>86</v>
      </c>
      <c r="C54" s="91"/>
      <c r="D54" s="103"/>
      <c r="E54" s="96"/>
      <c r="F54" s="58" t="s">
        <v>87</v>
      </c>
      <c r="G54" s="131">
        <f>G56</f>
        <v>30600</v>
      </c>
      <c r="H54" s="131">
        <f>H56</f>
        <v>30600</v>
      </c>
      <c r="I54" s="55">
        <f>+I56</f>
        <v>30600</v>
      </c>
    </row>
    <row r="55" spans="1:17" s="63" customFormat="1" ht="13.5" customHeight="1">
      <c r="A55" s="250"/>
      <c r="B55" s="92"/>
      <c r="C55" s="92"/>
      <c r="D55" s="104"/>
      <c r="E55" s="98"/>
      <c r="F55" s="45" t="s">
        <v>13</v>
      </c>
      <c r="G55" s="45"/>
      <c r="H55" s="45"/>
      <c r="I55" s="56"/>
    </row>
    <row r="56" spans="1:17" s="63" customFormat="1" ht="14.25">
      <c r="A56" s="250"/>
      <c r="B56" s="92"/>
      <c r="C56" s="91" t="s">
        <v>48</v>
      </c>
      <c r="D56" s="103"/>
      <c r="E56" s="96"/>
      <c r="F56" s="58" t="s">
        <v>87</v>
      </c>
      <c r="G56" s="131">
        <f>G58</f>
        <v>30600</v>
      </c>
      <c r="H56" s="131">
        <f>H58</f>
        <v>30600</v>
      </c>
      <c r="I56" s="55">
        <f t="shared" ref="I56" si="23">+I58</f>
        <v>30600</v>
      </c>
    </row>
    <row r="57" spans="1:17" s="63" customFormat="1" ht="14.25">
      <c r="A57" s="250"/>
      <c r="B57" s="92"/>
      <c r="C57" s="92"/>
      <c r="D57" s="104"/>
      <c r="E57" s="97"/>
      <c r="F57" s="45" t="s">
        <v>13</v>
      </c>
      <c r="G57" s="45"/>
      <c r="H57" s="45"/>
      <c r="I57" s="57"/>
    </row>
    <row r="58" spans="1:17" s="63" customFormat="1" ht="14.25">
      <c r="A58" s="250"/>
      <c r="B58" s="92"/>
      <c r="C58" s="92"/>
      <c r="D58" s="104"/>
      <c r="E58" s="97"/>
      <c r="F58" s="44" t="s">
        <v>81</v>
      </c>
      <c r="G58" s="129">
        <f>G60+G73</f>
        <v>30600</v>
      </c>
      <c r="H58" s="129">
        <f>H60+H73</f>
        <v>30600</v>
      </c>
      <c r="I58" s="129">
        <f>I60+I73</f>
        <v>30600</v>
      </c>
    </row>
    <row r="59" spans="1:17" s="63" customFormat="1" ht="14.25">
      <c r="A59" s="250"/>
      <c r="B59" s="92"/>
      <c r="C59" s="92"/>
      <c r="D59" s="104"/>
      <c r="E59" s="97"/>
      <c r="F59" s="45" t="s">
        <v>13</v>
      </c>
      <c r="G59" s="45"/>
      <c r="H59" s="45"/>
      <c r="I59" s="60"/>
    </row>
    <row r="60" spans="1:17" s="63" customFormat="1" ht="30" customHeight="1">
      <c r="A60" s="250"/>
      <c r="B60" s="92"/>
      <c r="C60" s="92"/>
      <c r="D60" s="251">
        <v>1228</v>
      </c>
      <c r="E60" s="256"/>
      <c r="F60" s="44" t="s">
        <v>77</v>
      </c>
      <c r="G60" s="44"/>
      <c r="H60" s="85">
        <f>H62</f>
        <v>0</v>
      </c>
      <c r="I60" s="85">
        <f>I62</f>
        <v>0</v>
      </c>
    </row>
    <row r="61" spans="1:17" s="63" customFormat="1" ht="13.5" customHeight="1">
      <c r="A61" s="250"/>
      <c r="B61" s="92"/>
      <c r="C61" s="92"/>
      <c r="D61" s="252"/>
      <c r="E61" s="256"/>
      <c r="F61" s="47" t="s">
        <v>66</v>
      </c>
      <c r="G61" s="47"/>
      <c r="H61" s="47"/>
      <c r="I61" s="61"/>
    </row>
    <row r="62" spans="1:17" s="63" customFormat="1" ht="18.75" customHeight="1">
      <c r="A62" s="250"/>
      <c r="B62" s="92"/>
      <c r="C62" s="92"/>
      <c r="D62" s="252"/>
      <c r="E62" s="251">
        <v>31001</v>
      </c>
      <c r="F62" s="48" t="s">
        <v>80</v>
      </c>
      <c r="G62" s="48"/>
      <c r="H62" s="61">
        <f>H64</f>
        <v>0</v>
      </c>
      <c r="I62" s="61">
        <f>I64</f>
        <v>0</v>
      </c>
    </row>
    <row r="63" spans="1:17" s="63" customFormat="1" ht="13.5" customHeight="1">
      <c r="A63" s="250"/>
      <c r="B63" s="92"/>
      <c r="C63" s="92"/>
      <c r="D63" s="252"/>
      <c r="E63" s="252"/>
      <c r="F63" s="45" t="s">
        <v>14</v>
      </c>
      <c r="G63" s="45"/>
      <c r="H63" s="61"/>
      <c r="I63" s="61"/>
    </row>
    <row r="64" spans="1:17" s="63" customFormat="1" ht="13.5" customHeight="1">
      <c r="A64" s="250"/>
      <c r="B64" s="92"/>
      <c r="C64" s="92"/>
      <c r="D64" s="252"/>
      <c r="E64" s="252"/>
      <c r="F64" s="48" t="s">
        <v>65</v>
      </c>
      <c r="G64" s="48"/>
      <c r="H64" s="61">
        <f>H66</f>
        <v>0</v>
      </c>
      <c r="I64" s="61">
        <f>I66</f>
        <v>0</v>
      </c>
    </row>
    <row r="65" spans="1:12" s="63" customFormat="1" ht="27">
      <c r="A65" s="250"/>
      <c r="B65" s="92"/>
      <c r="C65" s="92"/>
      <c r="D65" s="252"/>
      <c r="E65" s="252"/>
      <c r="F65" s="45" t="s">
        <v>15</v>
      </c>
      <c r="G65" s="45"/>
      <c r="H65" s="61"/>
      <c r="I65" s="61"/>
    </row>
    <row r="66" spans="1:12" s="63" customFormat="1" ht="13.5" customHeight="1">
      <c r="A66" s="250"/>
      <c r="B66" s="92"/>
      <c r="C66" s="92"/>
      <c r="D66" s="252"/>
      <c r="E66" s="252"/>
      <c r="F66" s="46" t="s">
        <v>67</v>
      </c>
      <c r="G66" s="46"/>
      <c r="H66" s="61">
        <f>H67</f>
        <v>0</v>
      </c>
      <c r="I66" s="61">
        <f>I67</f>
        <v>0</v>
      </c>
    </row>
    <row r="67" spans="1:12" s="63" customFormat="1" ht="13.5" customHeight="1">
      <c r="A67" s="250"/>
      <c r="B67" s="92"/>
      <c r="C67" s="92"/>
      <c r="D67" s="252"/>
      <c r="E67" s="252"/>
      <c r="F67" s="64" t="s">
        <v>61</v>
      </c>
      <c r="G67" s="64"/>
      <c r="H67" s="61">
        <f>H68</f>
        <v>0</v>
      </c>
      <c r="I67" s="61">
        <f>I68</f>
        <v>0</v>
      </c>
    </row>
    <row r="68" spans="1:12" customFormat="1" ht="16.5">
      <c r="A68" s="250"/>
      <c r="B68" s="126"/>
      <c r="C68" s="126"/>
      <c r="D68" s="252"/>
      <c r="E68" s="252"/>
      <c r="F68" s="64" t="s">
        <v>113</v>
      </c>
      <c r="G68" s="127">
        <v>0</v>
      </c>
      <c r="H68" s="61">
        <f>H69+H71</f>
        <v>0</v>
      </c>
      <c r="I68" s="61">
        <f>I69+I71</f>
        <v>0</v>
      </c>
    </row>
    <row r="69" spans="1:12" customFormat="1" ht="16.5">
      <c r="A69" s="250"/>
      <c r="B69" s="126"/>
      <c r="C69" s="126"/>
      <c r="D69" s="252"/>
      <c r="E69" s="252"/>
      <c r="F69" s="64" t="s">
        <v>114</v>
      </c>
      <c r="G69" s="127">
        <v>0</v>
      </c>
      <c r="H69" s="61">
        <f>H70</f>
        <v>-2400</v>
      </c>
      <c r="I69" s="61">
        <f>I70</f>
        <v>-2400</v>
      </c>
    </row>
    <row r="70" spans="1:12" customFormat="1" ht="16.5">
      <c r="A70" s="250"/>
      <c r="B70" s="126"/>
      <c r="C70" s="126"/>
      <c r="D70" s="252"/>
      <c r="E70" s="252"/>
      <c r="F70" s="64" t="s">
        <v>108</v>
      </c>
      <c r="G70" s="127">
        <v>0</v>
      </c>
      <c r="H70" s="61">
        <v>-2400</v>
      </c>
      <c r="I70" s="61">
        <v>-2400</v>
      </c>
    </row>
    <row r="71" spans="1:12" customFormat="1" ht="16.5">
      <c r="A71" s="250"/>
      <c r="B71" s="15"/>
      <c r="C71" s="15"/>
      <c r="D71" s="252"/>
      <c r="E71" s="252"/>
      <c r="F71" s="64" t="s">
        <v>115</v>
      </c>
      <c r="G71" s="128">
        <v>0</v>
      </c>
      <c r="H71" s="61">
        <f>H72</f>
        <v>2400</v>
      </c>
      <c r="I71" s="61">
        <f>I72</f>
        <v>2400</v>
      </c>
    </row>
    <row r="72" spans="1:12" customFormat="1" ht="16.5">
      <c r="A72" s="250"/>
      <c r="B72" s="15"/>
      <c r="C72" s="15"/>
      <c r="D72" s="252"/>
      <c r="E72" s="252"/>
      <c r="F72" s="64" t="s">
        <v>116</v>
      </c>
      <c r="G72" s="128">
        <v>0</v>
      </c>
      <c r="H72" s="61">
        <v>2400</v>
      </c>
      <c r="I72" s="61">
        <v>2400</v>
      </c>
    </row>
    <row r="73" spans="1:12" s="63" customFormat="1" ht="14.25">
      <c r="A73" s="100"/>
      <c r="B73" s="91"/>
      <c r="C73" s="91"/>
      <c r="D73" s="103">
        <v>1231</v>
      </c>
      <c r="E73" s="112"/>
      <c r="F73" s="44" t="s">
        <v>95</v>
      </c>
      <c r="G73" s="61">
        <f>G75</f>
        <v>30600</v>
      </c>
      <c r="H73" s="61">
        <f t="shared" ref="H73:I73" si="24">H75</f>
        <v>30600</v>
      </c>
      <c r="I73" s="61">
        <f t="shared" si="24"/>
        <v>30600</v>
      </c>
    </row>
    <row r="74" spans="1:12" s="63" customFormat="1" ht="14.25">
      <c r="A74" s="101"/>
      <c r="B74" s="92"/>
      <c r="C74" s="92"/>
      <c r="D74" s="104"/>
      <c r="E74" s="112"/>
      <c r="F74" s="47" t="s">
        <v>66</v>
      </c>
      <c r="G74" s="61"/>
      <c r="H74" s="61"/>
      <c r="I74" s="61"/>
    </row>
    <row r="75" spans="1:12" s="63" customFormat="1" ht="14.25">
      <c r="A75" s="101"/>
      <c r="B75" s="92"/>
      <c r="C75" s="92"/>
      <c r="D75" s="104"/>
      <c r="E75" s="113">
        <v>11001</v>
      </c>
      <c r="F75" s="44" t="s">
        <v>98</v>
      </c>
      <c r="G75" s="61">
        <f>G77</f>
        <v>30600</v>
      </c>
      <c r="H75" s="61">
        <f t="shared" ref="H75:I75" si="25">H77</f>
        <v>30600</v>
      </c>
      <c r="I75" s="61">
        <f t="shared" si="25"/>
        <v>30600</v>
      </c>
      <c r="L75" s="114"/>
    </row>
    <row r="76" spans="1:12" s="63" customFormat="1" ht="14.25">
      <c r="A76" s="101"/>
      <c r="B76" s="92"/>
      <c r="C76" s="92"/>
      <c r="D76" s="104"/>
      <c r="E76" s="2"/>
      <c r="F76" s="47" t="s">
        <v>14</v>
      </c>
      <c r="G76" s="61"/>
      <c r="H76" s="61"/>
      <c r="I76" s="61">
        <v>0</v>
      </c>
      <c r="L76" s="114"/>
    </row>
    <row r="77" spans="1:12" s="63" customFormat="1" ht="14.25">
      <c r="A77" s="101"/>
      <c r="B77" s="92"/>
      <c r="C77" s="92"/>
      <c r="D77" s="104"/>
      <c r="E77" s="2"/>
      <c r="F77" s="115" t="s">
        <v>109</v>
      </c>
      <c r="G77" s="61">
        <f>G79</f>
        <v>30600</v>
      </c>
      <c r="H77" s="61">
        <f>H79</f>
        <v>30600</v>
      </c>
      <c r="I77" s="61">
        <f>I79</f>
        <v>30600</v>
      </c>
      <c r="L77" s="114"/>
    </row>
    <row r="78" spans="1:12" s="63" customFormat="1" ht="14.25">
      <c r="A78" s="101"/>
      <c r="B78" s="92"/>
      <c r="C78" s="92"/>
      <c r="D78" s="104"/>
      <c r="E78" s="2"/>
      <c r="F78" s="47" t="s">
        <v>15</v>
      </c>
      <c r="G78" s="61"/>
      <c r="H78" s="61"/>
      <c r="I78" s="61">
        <v>0</v>
      </c>
      <c r="L78" s="114"/>
    </row>
    <row r="79" spans="1:12" s="63" customFormat="1" ht="14.25">
      <c r="A79" s="101"/>
      <c r="B79" s="92"/>
      <c r="C79" s="101"/>
      <c r="D79" s="104"/>
      <c r="E79" s="2"/>
      <c r="F79" s="47" t="s">
        <v>16</v>
      </c>
      <c r="G79" s="61">
        <f>G80</f>
        <v>30600</v>
      </c>
      <c r="H79" s="61">
        <f t="shared" ref="H79:I79" si="26">H80</f>
        <v>30600</v>
      </c>
      <c r="I79" s="61">
        <f t="shared" si="26"/>
        <v>30600</v>
      </c>
      <c r="L79" s="114"/>
    </row>
    <row r="80" spans="1:12" s="63" customFormat="1" ht="14.25">
      <c r="A80" s="101"/>
      <c r="B80" s="92"/>
      <c r="C80" s="101"/>
      <c r="D80" s="104"/>
      <c r="E80" s="2"/>
      <c r="F80" s="47" t="s">
        <v>17</v>
      </c>
      <c r="G80" s="61">
        <f>G81</f>
        <v>30600</v>
      </c>
      <c r="H80" s="61">
        <f t="shared" ref="H80:I82" si="27">H81</f>
        <v>30600</v>
      </c>
      <c r="I80" s="61">
        <f t="shared" si="27"/>
        <v>30600</v>
      </c>
      <c r="L80" s="114"/>
    </row>
    <row r="81" spans="1:16" s="63" customFormat="1" ht="14.25">
      <c r="A81" s="101"/>
      <c r="B81" s="92"/>
      <c r="C81" s="92"/>
      <c r="D81" s="104"/>
      <c r="E81" s="2"/>
      <c r="F81" s="47" t="s">
        <v>110</v>
      </c>
      <c r="G81" s="61">
        <f>G82</f>
        <v>30600</v>
      </c>
      <c r="H81" s="61">
        <f t="shared" si="27"/>
        <v>30600</v>
      </c>
      <c r="I81" s="61">
        <f t="shared" si="27"/>
        <v>30600</v>
      </c>
      <c r="L81" s="114"/>
      <c r="N81" s="114"/>
      <c r="O81" s="114"/>
      <c r="P81" s="114"/>
    </row>
    <row r="82" spans="1:16" s="63" customFormat="1" ht="14.25">
      <c r="A82" s="101"/>
      <c r="B82" s="92"/>
      <c r="C82" s="92"/>
      <c r="D82" s="104"/>
      <c r="E82" s="2"/>
      <c r="F82" s="47" t="s">
        <v>111</v>
      </c>
      <c r="G82" s="61">
        <f>G83</f>
        <v>30600</v>
      </c>
      <c r="H82" s="61">
        <f t="shared" si="27"/>
        <v>30600</v>
      </c>
      <c r="I82" s="61">
        <f t="shared" si="27"/>
        <v>30600</v>
      </c>
      <c r="L82" s="114"/>
      <c r="N82" s="114"/>
      <c r="O82" s="114"/>
      <c r="P82" s="114"/>
    </row>
    <row r="83" spans="1:16" s="63" customFormat="1" ht="14.25">
      <c r="A83" s="102"/>
      <c r="B83" s="93"/>
      <c r="C83" s="93"/>
      <c r="D83" s="105"/>
      <c r="E83" s="3"/>
      <c r="F83" s="47" t="s">
        <v>112</v>
      </c>
      <c r="G83" s="61">
        <v>30600</v>
      </c>
      <c r="H83" s="61">
        <v>30600</v>
      </c>
      <c r="I83" s="61">
        <v>30600</v>
      </c>
      <c r="L83" s="114"/>
      <c r="N83" s="114"/>
      <c r="O83" s="114"/>
      <c r="P83" s="114"/>
    </row>
  </sheetData>
  <mergeCells count="16">
    <mergeCell ref="A6:I6"/>
    <mergeCell ref="A9:C9"/>
    <mergeCell ref="D9:E9"/>
    <mergeCell ref="F9:F10"/>
    <mergeCell ref="G9:I9"/>
    <mergeCell ref="A12:A72"/>
    <mergeCell ref="D60:D72"/>
    <mergeCell ref="E62:E72"/>
    <mergeCell ref="B11:B13"/>
    <mergeCell ref="C11:C15"/>
    <mergeCell ref="D11:D19"/>
    <mergeCell ref="D20:D29"/>
    <mergeCell ref="E11:E19"/>
    <mergeCell ref="E22:E29"/>
    <mergeCell ref="E20:E21"/>
    <mergeCell ref="E60:E61"/>
  </mergeCells>
  <pageMargins left="0.35433070866141736" right="0.15748031496062992" top="0.15748031496062992" bottom="0.15748031496062992" header="0.15748031496062992" footer="0.15748031496062992"/>
  <pageSetup paperSize="9" scale="6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28"/>
  <sheetViews>
    <sheetView workbookViewId="0">
      <selection activeCell="C28" sqref="C28"/>
    </sheetView>
  </sheetViews>
  <sheetFormatPr defaultRowHeight="13.5"/>
  <cols>
    <col min="1" max="1" width="8.7109375" style="68" customWidth="1"/>
    <col min="2" max="2" width="12" style="68" customWidth="1"/>
    <col min="3" max="3" width="76.140625" style="73" customWidth="1"/>
    <col min="4" max="5" width="17" style="73" customWidth="1"/>
    <col min="6" max="6" width="18.85546875" style="73" customWidth="1"/>
    <col min="7" max="16384" width="9.140625" style="68"/>
  </cols>
  <sheetData>
    <row r="1" spans="1:43" s="1" customFormat="1" ht="15" customHeight="1">
      <c r="F1" s="106" t="s">
        <v>89</v>
      </c>
      <c r="G1" s="67"/>
      <c r="H1" s="66"/>
    </row>
    <row r="2" spans="1:43" s="1" customFormat="1">
      <c r="F2" s="67" t="s">
        <v>156</v>
      </c>
      <c r="G2" s="67"/>
      <c r="Y2" s="53"/>
      <c r="Z2" s="53"/>
      <c r="AA2" s="53"/>
      <c r="AB2" s="53"/>
      <c r="AC2" s="53"/>
      <c r="AD2" s="53"/>
      <c r="AE2" s="53"/>
      <c r="AF2" s="53"/>
      <c r="AG2" s="53"/>
      <c r="AH2" s="53"/>
      <c r="AI2" s="53"/>
      <c r="AJ2" s="53"/>
      <c r="AK2" s="53"/>
      <c r="AL2" s="53"/>
      <c r="AM2" s="53"/>
      <c r="AN2" s="53"/>
      <c r="AO2" s="53"/>
      <c r="AP2" s="53"/>
      <c r="AQ2" s="53"/>
    </row>
    <row r="3" spans="1:43" s="1" customFormat="1">
      <c r="F3" s="67" t="s">
        <v>50</v>
      </c>
      <c r="G3" s="67"/>
      <c r="Y3" s="53"/>
      <c r="Z3" s="53"/>
      <c r="AA3" s="53"/>
      <c r="AB3" s="53"/>
      <c r="AC3" s="53"/>
      <c r="AD3" s="53"/>
      <c r="AE3" s="53"/>
      <c r="AF3" s="53"/>
      <c r="AG3" s="53"/>
      <c r="AH3" s="53"/>
      <c r="AI3" s="53"/>
      <c r="AJ3" s="53"/>
      <c r="AK3" s="53"/>
      <c r="AL3" s="53"/>
      <c r="AM3" s="53"/>
      <c r="AN3" s="53"/>
      <c r="AO3" s="53"/>
      <c r="AP3" s="53"/>
      <c r="AQ3" s="53"/>
    </row>
    <row r="4" spans="1:43" s="1" customFormat="1">
      <c r="F4" s="66"/>
      <c r="G4" s="66"/>
      <c r="H4" s="66"/>
    </row>
    <row r="5" spans="1:43" s="1" customFormat="1" ht="15.75" customHeight="1">
      <c r="F5" s="66"/>
      <c r="G5" s="66"/>
      <c r="H5" s="66"/>
    </row>
    <row r="6" spans="1:43" s="1" customFormat="1" ht="40.5" customHeight="1">
      <c r="A6" s="247" t="s">
        <v>185</v>
      </c>
      <c r="B6" s="247"/>
      <c r="C6" s="247"/>
      <c r="D6" s="247"/>
      <c r="E6" s="247"/>
      <c r="F6" s="247"/>
      <c r="G6" s="65"/>
      <c r="H6" s="65"/>
    </row>
    <row r="7" spans="1:43" s="1" customFormat="1" ht="40.5" customHeight="1">
      <c r="B7" s="65"/>
      <c r="C7" s="65"/>
      <c r="D7" s="135"/>
      <c r="E7" s="135"/>
      <c r="F7" s="20" t="s">
        <v>182</v>
      </c>
      <c r="G7" s="65"/>
      <c r="H7" s="65"/>
    </row>
    <row r="8" spans="1:43" ht="94.5" customHeight="1">
      <c r="A8" s="264" t="s">
        <v>7</v>
      </c>
      <c r="B8" s="264"/>
      <c r="C8" s="264" t="s">
        <v>60</v>
      </c>
      <c r="D8" s="265" t="s">
        <v>64</v>
      </c>
      <c r="E8" s="266"/>
      <c r="F8" s="267"/>
    </row>
    <row r="9" spans="1:43" ht="30" customHeight="1">
      <c r="A9" s="69" t="s">
        <v>10</v>
      </c>
      <c r="B9" s="69" t="s">
        <v>11</v>
      </c>
      <c r="C9" s="264"/>
      <c r="D9" s="108" t="s">
        <v>91</v>
      </c>
      <c r="E9" s="108" t="s">
        <v>92</v>
      </c>
      <c r="F9" s="108" t="s">
        <v>9</v>
      </c>
    </row>
    <row r="10" spans="1:43" s="63" customFormat="1" ht="24" customHeight="1">
      <c r="A10" s="59"/>
      <c r="B10" s="59"/>
      <c r="C10" s="70" t="s">
        <v>58</v>
      </c>
      <c r="D10" s="61">
        <f>D12</f>
        <v>-77847.799999999988</v>
      </c>
      <c r="E10" s="61">
        <f t="shared" ref="E10:F10" si="0">E12</f>
        <v>-77847.799999999988</v>
      </c>
      <c r="F10" s="61">
        <f t="shared" si="0"/>
        <v>-77847.799999999988</v>
      </c>
    </row>
    <row r="11" spans="1:43" s="63" customFormat="1" ht="17.25" customHeight="1">
      <c r="A11" s="59"/>
      <c r="B11" s="59"/>
      <c r="C11" s="71" t="s">
        <v>59</v>
      </c>
      <c r="D11" s="61"/>
      <c r="E11" s="61"/>
      <c r="F11" s="61"/>
    </row>
    <row r="12" spans="1:43" s="63" customFormat="1" ht="24" customHeight="1">
      <c r="A12" s="158"/>
      <c r="B12" s="158"/>
      <c r="C12" s="159" t="s">
        <v>125</v>
      </c>
      <c r="D12" s="61">
        <f>D19</f>
        <v>-77847.799999999988</v>
      </c>
      <c r="E12" s="61">
        <f t="shared" ref="E12:F12" si="1">E19</f>
        <v>-77847.799999999988</v>
      </c>
      <c r="F12" s="61">
        <f t="shared" si="1"/>
        <v>-77847.799999999988</v>
      </c>
    </row>
    <row r="13" spans="1:43" s="63" customFormat="1" ht="15.75" customHeight="1">
      <c r="A13" s="158"/>
      <c r="B13" s="158"/>
      <c r="C13" s="160" t="s">
        <v>59</v>
      </c>
      <c r="D13" s="61"/>
      <c r="E13" s="61"/>
      <c r="F13" s="61"/>
    </row>
    <row r="14" spans="1:43" s="63" customFormat="1" ht="21.75" customHeight="1">
      <c r="A14" s="158">
        <v>1228</v>
      </c>
      <c r="B14" s="158">
        <v>31001</v>
      </c>
      <c r="C14" s="161" t="s">
        <v>126</v>
      </c>
      <c r="D14" s="61"/>
      <c r="E14" s="61"/>
      <c r="F14" s="61">
        <f t="shared" ref="F14" si="2">+F16</f>
        <v>0</v>
      </c>
    </row>
    <row r="15" spans="1:43" ht="15.75" customHeight="1">
      <c r="A15" s="158"/>
      <c r="B15" s="158"/>
      <c r="C15" s="160" t="s">
        <v>37</v>
      </c>
      <c r="D15" s="61"/>
      <c r="E15" s="61"/>
      <c r="F15" s="61"/>
    </row>
    <row r="16" spans="1:43" ht="32.25" customHeight="1">
      <c r="A16" s="158"/>
      <c r="B16" s="158"/>
      <c r="C16" s="162" t="s">
        <v>47</v>
      </c>
      <c r="D16" s="61"/>
      <c r="E16" s="61"/>
      <c r="F16" s="61">
        <v>0</v>
      </c>
    </row>
    <row r="17" spans="1:6" ht="14.25">
      <c r="A17" s="158"/>
      <c r="B17" s="158"/>
      <c r="C17" s="163" t="s">
        <v>127</v>
      </c>
      <c r="D17" s="61"/>
      <c r="E17" s="61"/>
      <c r="F17" s="61"/>
    </row>
    <row r="18" spans="1:6" ht="40.5">
      <c r="A18" s="158"/>
      <c r="B18" s="158"/>
      <c r="C18" s="164" t="s">
        <v>128</v>
      </c>
      <c r="D18" s="61"/>
      <c r="E18" s="61"/>
      <c r="F18" s="61"/>
    </row>
    <row r="19" spans="1:6" ht="14.25">
      <c r="A19" s="158">
        <v>1228</v>
      </c>
      <c r="B19" s="158">
        <v>31002</v>
      </c>
      <c r="C19" s="161" t="s">
        <v>129</v>
      </c>
      <c r="D19" s="61">
        <f>D21+D25</f>
        <v>-77847.799999999988</v>
      </c>
      <c r="E19" s="61">
        <f t="shared" ref="E19:F19" si="3">E21+E25</f>
        <v>-77847.799999999988</v>
      </c>
      <c r="F19" s="61">
        <f t="shared" si="3"/>
        <v>-77847.799999999988</v>
      </c>
    </row>
    <row r="20" spans="1:6" ht="14.25">
      <c r="A20" s="158"/>
      <c r="B20" s="158"/>
      <c r="C20" s="160" t="s">
        <v>37</v>
      </c>
      <c r="D20" s="61"/>
      <c r="E20" s="61"/>
      <c r="F20" s="61"/>
    </row>
    <row r="21" spans="1:6" ht="14.25">
      <c r="A21" s="158"/>
      <c r="B21" s="158"/>
      <c r="C21" s="162" t="s">
        <v>47</v>
      </c>
      <c r="D21" s="61">
        <f>D23+D24</f>
        <v>76200</v>
      </c>
      <c r="E21" s="61">
        <f t="shared" ref="E21:F21" si="4">E23+E24</f>
        <v>176200</v>
      </c>
      <c r="F21" s="61">
        <f t="shared" si="4"/>
        <v>426200</v>
      </c>
    </row>
    <row r="22" spans="1:6" ht="14.25">
      <c r="A22" s="158"/>
      <c r="B22" s="158"/>
      <c r="C22" s="163" t="s">
        <v>127</v>
      </c>
      <c r="D22" s="61"/>
      <c r="E22" s="61"/>
      <c r="F22" s="61"/>
    </row>
    <row r="23" spans="1:6" ht="40.5">
      <c r="A23" s="158"/>
      <c r="B23" s="158"/>
      <c r="C23" s="164" t="s">
        <v>131</v>
      </c>
      <c r="D23" s="61">
        <v>1200</v>
      </c>
      <c r="E23" s="61">
        <v>1200</v>
      </c>
      <c r="F23" s="61">
        <v>1200</v>
      </c>
    </row>
    <row r="24" spans="1:6" ht="27">
      <c r="A24" s="158"/>
      <c r="B24" s="158"/>
      <c r="C24" s="164" t="s">
        <v>132</v>
      </c>
      <c r="D24" s="61">
        <v>75000</v>
      </c>
      <c r="E24" s="61">
        <v>175000</v>
      </c>
      <c r="F24" s="61">
        <v>425000</v>
      </c>
    </row>
    <row r="25" spans="1:6" ht="14.25">
      <c r="A25" s="158"/>
      <c r="B25" s="158"/>
      <c r="C25" s="162" t="s">
        <v>109</v>
      </c>
      <c r="D25" s="61">
        <f>D27+D28</f>
        <v>-154047.79999999999</v>
      </c>
      <c r="E25" s="61">
        <f t="shared" ref="E25:F25" si="5">E27+E28</f>
        <v>-254047.8</v>
      </c>
      <c r="F25" s="61">
        <f t="shared" si="5"/>
        <v>-504047.8</v>
      </c>
    </row>
    <row r="26" spans="1:6" ht="14.25">
      <c r="A26" s="158"/>
      <c r="B26" s="158"/>
      <c r="C26" s="163" t="s">
        <v>127</v>
      </c>
      <c r="D26" s="61"/>
      <c r="E26" s="61"/>
      <c r="F26" s="61"/>
    </row>
    <row r="27" spans="1:6" ht="27">
      <c r="A27" s="158"/>
      <c r="B27" s="158"/>
      <c r="C27" s="164" t="s">
        <v>132</v>
      </c>
      <c r="D27" s="61">
        <v>-75000</v>
      </c>
      <c r="E27" s="61">
        <v>-175000</v>
      </c>
      <c r="F27" s="61">
        <v>-425000</v>
      </c>
    </row>
    <row r="28" spans="1:6" ht="40.5">
      <c r="A28" s="158"/>
      <c r="B28" s="158"/>
      <c r="C28" s="164" t="s">
        <v>130</v>
      </c>
      <c r="D28" s="61">
        <v>-79047.8</v>
      </c>
      <c r="E28" s="61">
        <v>-79047.8</v>
      </c>
      <c r="F28" s="61">
        <v>-79047.8</v>
      </c>
    </row>
  </sheetData>
  <mergeCells count="4">
    <mergeCell ref="A8:B8"/>
    <mergeCell ref="C8:C9"/>
    <mergeCell ref="A6:F6"/>
    <mergeCell ref="D8:F8"/>
  </mergeCells>
  <pageMargins left="0.23622047244094491" right="0.23622047244094491" top="0.74803149606299213" bottom="0.74803149606299213" header="0.31496062992125984" footer="0.31496062992125984"/>
  <pageSetup paperSize="9" scale="70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H66"/>
  <sheetViews>
    <sheetView workbookViewId="0">
      <selection activeCell="D28" sqref="D28:F28"/>
    </sheetView>
  </sheetViews>
  <sheetFormatPr defaultColWidth="9.140625" defaultRowHeight="13.5"/>
  <cols>
    <col min="1" max="1" width="4" style="1" customWidth="1"/>
    <col min="2" max="2" width="41.85546875" style="1" customWidth="1"/>
    <col min="3" max="3" width="62.140625" style="1" customWidth="1"/>
    <col min="4" max="4" width="16.28515625" style="1" customWidth="1"/>
    <col min="5" max="5" width="21.7109375" style="1" customWidth="1"/>
    <col min="6" max="6" width="17.42578125" style="1" customWidth="1"/>
    <col min="7" max="7" width="9.140625" style="1"/>
    <col min="8" max="8" width="12.42578125" style="1" bestFit="1" customWidth="1"/>
    <col min="9" max="16384" width="9.140625" style="1"/>
  </cols>
  <sheetData>
    <row r="1" spans="1:7" ht="15" customHeight="1">
      <c r="F1" s="10" t="s">
        <v>68</v>
      </c>
    </row>
    <row r="2" spans="1:7" ht="15" customHeight="1">
      <c r="F2" s="24" t="s">
        <v>122</v>
      </c>
    </row>
    <row r="3" spans="1:7">
      <c r="G3" s="10" t="s">
        <v>6</v>
      </c>
    </row>
    <row r="5" spans="1:7">
      <c r="B5" s="4"/>
      <c r="C5" s="4"/>
      <c r="D5" s="4"/>
      <c r="E5" s="4"/>
      <c r="F5" s="22"/>
    </row>
    <row r="6" spans="1:7" ht="45" customHeight="1">
      <c r="A6" s="273" t="s">
        <v>155</v>
      </c>
      <c r="B6" s="273"/>
      <c r="C6" s="273"/>
      <c r="D6" s="273"/>
      <c r="E6" s="273"/>
      <c r="F6" s="273"/>
    </row>
    <row r="7" spans="1:7" ht="17.25">
      <c r="A7" s="274" t="s">
        <v>81</v>
      </c>
      <c r="B7" s="274"/>
      <c r="C7" s="274"/>
      <c r="D7" s="274"/>
      <c r="E7" s="274"/>
      <c r="F7" s="274"/>
    </row>
    <row r="8" spans="1:7" ht="12.75" customHeight="1">
      <c r="A8" s="74"/>
      <c r="B8" s="74"/>
      <c r="C8" s="74"/>
      <c r="D8" s="136"/>
      <c r="E8" s="136"/>
      <c r="F8" s="74"/>
    </row>
    <row r="9" spans="1:7" ht="15" customHeight="1">
      <c r="A9" s="275" t="s">
        <v>26</v>
      </c>
      <c r="B9" s="275"/>
      <c r="C9" s="275"/>
      <c r="D9" s="275"/>
      <c r="E9" s="107"/>
      <c r="F9" s="107"/>
    </row>
    <row r="10" spans="1:7" ht="15" customHeight="1">
      <c r="A10" s="75"/>
      <c r="B10" s="75"/>
      <c r="C10" s="75"/>
      <c r="D10" s="137"/>
      <c r="E10" s="137"/>
      <c r="F10" s="75"/>
    </row>
    <row r="11" spans="1:7">
      <c r="F11" s="11"/>
    </row>
    <row r="12" spans="1:7" s="8" customFormat="1" ht="20.25" customHeight="1">
      <c r="B12" s="38" t="s">
        <v>0</v>
      </c>
      <c r="C12" s="38" t="s">
        <v>1</v>
      </c>
      <c r="D12" s="165"/>
      <c r="E12" s="165"/>
    </row>
    <row r="13" spans="1:7" s="8" customFormat="1" ht="27" customHeight="1">
      <c r="B13" s="82">
        <v>1228</v>
      </c>
      <c r="C13" s="83" t="s">
        <v>77</v>
      </c>
      <c r="D13" s="166"/>
      <c r="E13" s="166"/>
    </row>
    <row r="14" spans="1:7" ht="15.75" customHeight="1"/>
    <row r="16" spans="1:7" s="8" customFormat="1" ht="48.75" customHeight="1">
      <c r="B16" s="9" t="s">
        <v>2</v>
      </c>
      <c r="C16" s="81">
        <v>1228</v>
      </c>
      <c r="D16" s="261" t="s">
        <v>74</v>
      </c>
      <c r="E16" s="262"/>
      <c r="F16" s="263"/>
    </row>
    <row r="17" spans="2:6" ht="27">
      <c r="B17" s="5" t="s">
        <v>40</v>
      </c>
      <c r="C17" s="82">
        <v>31001</v>
      </c>
      <c r="D17" s="108" t="s">
        <v>91</v>
      </c>
      <c r="E17" s="108" t="s">
        <v>92</v>
      </c>
      <c r="F17" s="108" t="s">
        <v>9</v>
      </c>
    </row>
    <row r="18" spans="2:6" ht="20.25" customHeight="1">
      <c r="B18" s="5" t="s">
        <v>41</v>
      </c>
      <c r="C18" s="32" t="s">
        <v>80</v>
      </c>
      <c r="D18" s="32"/>
      <c r="E18" s="32"/>
      <c r="F18" s="173"/>
    </row>
    <row r="19" spans="2:6" ht="42" customHeight="1">
      <c r="B19" s="5" t="s">
        <v>42</v>
      </c>
      <c r="C19" s="32" t="s">
        <v>133</v>
      </c>
      <c r="D19" s="32"/>
      <c r="E19" s="32"/>
      <c r="F19" s="173"/>
    </row>
    <row r="20" spans="2:6" ht="27">
      <c r="B20" s="5" t="s">
        <v>43</v>
      </c>
      <c r="C20" s="32" t="s">
        <v>75</v>
      </c>
      <c r="D20" s="32"/>
      <c r="E20" s="32"/>
      <c r="F20" s="173"/>
    </row>
    <row r="21" spans="2:6" ht="27.75" customHeight="1">
      <c r="B21" s="5" t="s">
        <v>134</v>
      </c>
      <c r="C21" s="33" t="s">
        <v>135</v>
      </c>
      <c r="D21" s="33"/>
      <c r="E21" s="33"/>
      <c r="F21" s="173"/>
    </row>
    <row r="22" spans="2:6" ht="16.5" customHeight="1">
      <c r="B22" s="268" t="s">
        <v>44</v>
      </c>
      <c r="C22" s="257"/>
      <c r="D22" s="167"/>
      <c r="E22" s="139"/>
      <c r="F22" s="173"/>
    </row>
    <row r="23" spans="2:6">
      <c r="B23" s="269" t="s">
        <v>137</v>
      </c>
      <c r="C23" s="276"/>
      <c r="D23" s="167"/>
      <c r="E23" s="138"/>
      <c r="F23" s="174">
        <v>1</v>
      </c>
    </row>
    <row r="24" spans="2:6">
      <c r="B24" s="271" t="s">
        <v>5</v>
      </c>
      <c r="C24" s="272"/>
      <c r="D24" s="177">
        <f>'3'!G60</f>
        <v>0</v>
      </c>
      <c r="E24" s="177">
        <f>'3'!H62</f>
        <v>0</v>
      </c>
      <c r="F24" s="177">
        <f>'3'!I62</f>
        <v>0</v>
      </c>
    </row>
    <row r="25" spans="2:6" ht="20.25" customHeight="1">
      <c r="B25" s="36"/>
      <c r="C25" s="36"/>
      <c r="D25" s="36"/>
      <c r="E25" s="36"/>
      <c r="F25" s="37"/>
    </row>
    <row r="26" spans="2:6" ht="15.75" customHeight="1"/>
    <row r="28" spans="2:6" s="8" customFormat="1" ht="48.75" customHeight="1">
      <c r="B28" s="9" t="s">
        <v>2</v>
      </c>
      <c r="C28" s="81">
        <v>1228</v>
      </c>
      <c r="D28" s="265" t="s">
        <v>64</v>
      </c>
      <c r="E28" s="266"/>
      <c r="F28" s="267"/>
    </row>
    <row r="29" spans="2:6" ht="27">
      <c r="B29" s="5" t="s">
        <v>40</v>
      </c>
      <c r="C29" s="82">
        <v>31002</v>
      </c>
      <c r="D29" s="108" t="s">
        <v>91</v>
      </c>
      <c r="E29" s="108" t="s">
        <v>92</v>
      </c>
      <c r="F29" s="108" t="s">
        <v>9</v>
      </c>
    </row>
    <row r="30" spans="2:6" ht="20.25" customHeight="1">
      <c r="B30" s="5" t="s">
        <v>41</v>
      </c>
      <c r="C30" s="32" t="s">
        <v>138</v>
      </c>
      <c r="D30" s="32"/>
      <c r="E30" s="32"/>
      <c r="F30" s="173"/>
    </row>
    <row r="31" spans="2:6" ht="42" customHeight="1">
      <c r="B31" s="5" t="s">
        <v>42</v>
      </c>
      <c r="C31" s="32" t="s">
        <v>139</v>
      </c>
      <c r="D31" s="32"/>
      <c r="E31" s="32"/>
      <c r="F31" s="173"/>
    </row>
    <row r="32" spans="2:6" ht="27">
      <c r="B32" s="5" t="s">
        <v>43</v>
      </c>
      <c r="C32" s="32" t="s">
        <v>140</v>
      </c>
      <c r="D32" s="32"/>
      <c r="E32" s="32"/>
      <c r="F32" s="173"/>
    </row>
    <row r="33" spans="2:6" ht="27.75" customHeight="1">
      <c r="B33" s="5" t="s">
        <v>134</v>
      </c>
      <c r="C33" s="33" t="s">
        <v>141</v>
      </c>
      <c r="D33" s="33"/>
      <c r="E33" s="33"/>
      <c r="F33" s="173"/>
    </row>
    <row r="34" spans="2:6" ht="16.5" customHeight="1">
      <c r="B34" s="268" t="s">
        <v>44</v>
      </c>
      <c r="C34" s="257"/>
      <c r="D34" s="167"/>
      <c r="E34" s="139"/>
      <c r="F34" s="173"/>
    </row>
    <row r="35" spans="2:6">
      <c r="B35" s="269" t="s">
        <v>137</v>
      </c>
      <c r="C35" s="276"/>
      <c r="D35" s="167"/>
      <c r="E35" s="138"/>
      <c r="F35" s="174">
        <v>1</v>
      </c>
    </row>
    <row r="36" spans="2:6">
      <c r="B36" s="271" t="s">
        <v>5</v>
      </c>
      <c r="C36" s="272"/>
      <c r="D36" s="178">
        <v>-77847.8</v>
      </c>
      <c r="E36" s="178">
        <v>-77847.8</v>
      </c>
      <c r="F36" s="178">
        <v>-77847.8</v>
      </c>
    </row>
    <row r="37" spans="2:6" s="7" customFormat="1" ht="19.5" customHeight="1">
      <c r="B37" s="35"/>
    </row>
    <row r="38" spans="2:6" s="8" customFormat="1" ht="20.25" customHeight="1">
      <c r="B38" s="38" t="s">
        <v>0</v>
      </c>
      <c r="C38" s="38" t="s">
        <v>1</v>
      </c>
      <c r="D38" s="165"/>
      <c r="E38" s="165"/>
    </row>
    <row r="39" spans="2:6" s="8" customFormat="1" ht="27" customHeight="1">
      <c r="B39" s="82">
        <v>1231</v>
      </c>
      <c r="C39" s="83" t="s">
        <v>95</v>
      </c>
      <c r="D39" s="166"/>
      <c r="E39" s="166"/>
    </row>
    <row r="40" spans="2:6" ht="15.75" customHeight="1"/>
    <row r="42" spans="2:6" s="8" customFormat="1" ht="48.75" customHeight="1">
      <c r="B42" s="9" t="s">
        <v>2</v>
      </c>
      <c r="C42" s="81">
        <v>1231</v>
      </c>
      <c r="D42" s="261" t="s">
        <v>74</v>
      </c>
      <c r="E42" s="262"/>
      <c r="F42" s="263"/>
    </row>
    <row r="43" spans="2:6" ht="27">
      <c r="B43" s="5" t="s">
        <v>40</v>
      </c>
      <c r="C43" s="82">
        <v>11001</v>
      </c>
      <c r="D43" s="108" t="s">
        <v>91</v>
      </c>
      <c r="E43" s="108" t="s">
        <v>92</v>
      </c>
      <c r="F43" s="108" t="s">
        <v>9</v>
      </c>
    </row>
    <row r="44" spans="2:6">
      <c r="B44" s="5" t="s">
        <v>41</v>
      </c>
      <c r="C44" s="32" t="s">
        <v>98</v>
      </c>
      <c r="D44" s="32"/>
      <c r="E44" s="32"/>
      <c r="F44" s="173"/>
    </row>
    <row r="45" spans="2:6" ht="40.5">
      <c r="B45" s="5" t="s">
        <v>42</v>
      </c>
      <c r="C45" s="32" t="s">
        <v>100</v>
      </c>
      <c r="D45" s="32"/>
      <c r="E45" s="32"/>
      <c r="F45" s="173"/>
    </row>
    <row r="46" spans="2:6">
      <c r="B46" s="5" t="s">
        <v>43</v>
      </c>
      <c r="C46" s="33" t="s">
        <v>32</v>
      </c>
      <c r="D46" s="32"/>
      <c r="E46" s="32"/>
      <c r="F46" s="174"/>
    </row>
    <row r="47" spans="2:6">
      <c r="B47" s="179" t="s">
        <v>147</v>
      </c>
      <c r="C47" s="46" t="s">
        <v>135</v>
      </c>
      <c r="D47" s="33"/>
      <c r="E47" s="33"/>
      <c r="F47" s="173"/>
    </row>
    <row r="48" spans="2:6" ht="16.5" customHeight="1">
      <c r="B48" s="268" t="s">
        <v>44</v>
      </c>
      <c r="C48" s="257"/>
      <c r="D48" s="167"/>
      <c r="E48" s="139"/>
      <c r="F48" s="173"/>
    </row>
    <row r="49" spans="1:8">
      <c r="B49" s="271" t="s">
        <v>5</v>
      </c>
      <c r="C49" s="272"/>
      <c r="D49" s="180">
        <v>30600</v>
      </c>
      <c r="E49" s="180">
        <v>30600</v>
      </c>
      <c r="F49" s="180">
        <v>30600</v>
      </c>
    </row>
    <row r="50" spans="1:8">
      <c r="B50" s="36"/>
      <c r="C50" s="36"/>
      <c r="D50" s="183"/>
      <c r="E50" s="183"/>
      <c r="F50" s="183"/>
    </row>
    <row r="51" spans="1:8" s="7" customFormat="1" ht="17.25">
      <c r="A51" s="277" t="s">
        <v>189</v>
      </c>
      <c r="B51" s="277"/>
      <c r="C51" s="277"/>
      <c r="D51" s="277"/>
      <c r="E51" s="277"/>
      <c r="F51" s="277"/>
    </row>
    <row r="52" spans="1:8" s="181" customFormat="1" ht="17.25">
      <c r="A52" s="275" t="s">
        <v>26</v>
      </c>
      <c r="B52" s="275"/>
      <c r="C52" s="275"/>
      <c r="D52" s="275"/>
    </row>
    <row r="53" spans="1:8" s="7" customFormat="1" ht="16.5">
      <c r="A53" s="182"/>
      <c r="B53" s="182"/>
      <c r="C53" s="182"/>
      <c r="D53" s="182"/>
      <c r="E53" s="182"/>
      <c r="F53" s="182"/>
    </row>
    <row r="54" spans="1:8" s="7" customFormat="1" ht="16.5">
      <c r="A54" s="182"/>
      <c r="B54" s="38" t="s">
        <v>0</v>
      </c>
      <c r="C54" s="38" t="s">
        <v>1</v>
      </c>
      <c r="D54" s="182"/>
      <c r="E54" s="182"/>
      <c r="F54" s="182"/>
    </row>
    <row r="55" spans="1:8" ht="28.5">
      <c r="A55" s="15"/>
      <c r="B55" s="82">
        <v>1080</v>
      </c>
      <c r="C55" s="184" t="s">
        <v>149</v>
      </c>
      <c r="D55" s="15"/>
      <c r="E55" s="15"/>
      <c r="F55" s="15"/>
      <c r="G55" s="15"/>
      <c r="H55" s="15"/>
    </row>
    <row r="58" spans="1:8" s="8" customFormat="1" ht="48.75" customHeight="1">
      <c r="B58" s="179" t="s">
        <v>73</v>
      </c>
      <c r="C58" s="46" t="s">
        <v>150</v>
      </c>
      <c r="D58" s="261" t="s">
        <v>74</v>
      </c>
      <c r="E58" s="262"/>
      <c r="F58" s="263"/>
    </row>
    <row r="59" spans="1:8" ht="27">
      <c r="B59" s="179" t="s">
        <v>40</v>
      </c>
      <c r="C59" s="46">
        <v>11019</v>
      </c>
      <c r="D59" s="108" t="s">
        <v>91</v>
      </c>
      <c r="E59" s="108" t="s">
        <v>92</v>
      </c>
      <c r="F59" s="108" t="s">
        <v>9</v>
      </c>
    </row>
    <row r="60" spans="1:8" ht="40.5">
      <c r="B60" s="179" t="s">
        <v>41</v>
      </c>
      <c r="C60" s="46" t="s">
        <v>105</v>
      </c>
      <c r="D60" s="32"/>
      <c r="E60" s="32"/>
      <c r="F60" s="173"/>
    </row>
    <row r="61" spans="1:8" ht="40.5">
      <c r="B61" s="179" t="s">
        <v>42</v>
      </c>
      <c r="C61" s="46" t="s">
        <v>151</v>
      </c>
      <c r="D61" s="32"/>
      <c r="E61" s="32"/>
      <c r="F61" s="173"/>
    </row>
    <row r="62" spans="1:8">
      <c r="B62" s="179" t="s">
        <v>43</v>
      </c>
      <c r="C62" s="46" t="s">
        <v>152</v>
      </c>
      <c r="D62" s="32"/>
      <c r="E62" s="32"/>
      <c r="F62" s="174"/>
    </row>
    <row r="63" spans="1:8" ht="27">
      <c r="B63" s="179" t="s">
        <v>153</v>
      </c>
      <c r="C63" s="46" t="s">
        <v>154</v>
      </c>
      <c r="D63" s="33"/>
      <c r="E63" s="33"/>
      <c r="F63" s="173"/>
    </row>
    <row r="64" spans="1:8" ht="16.5" customHeight="1">
      <c r="B64" s="268" t="s">
        <v>44</v>
      </c>
      <c r="C64" s="257"/>
      <c r="D64" s="167"/>
      <c r="E64" s="169"/>
      <c r="F64" s="173"/>
    </row>
    <row r="65" spans="2:6">
      <c r="B65" s="269" t="s">
        <v>148</v>
      </c>
      <c r="C65" s="270"/>
      <c r="D65" s="167"/>
      <c r="E65" s="168"/>
      <c r="F65" s="174"/>
    </row>
    <row r="66" spans="2:6">
      <c r="B66" s="271" t="s">
        <v>5</v>
      </c>
      <c r="C66" s="272"/>
      <c r="D66" s="180">
        <f>'3'!G45</f>
        <v>47247.8</v>
      </c>
      <c r="E66" s="180">
        <f>'3'!H45</f>
        <v>47247.8</v>
      </c>
      <c r="F66" s="180">
        <f>'3'!I45</f>
        <v>47247.8</v>
      </c>
    </row>
  </sheetData>
  <mergeCells count="20">
    <mergeCell ref="B66:C66"/>
    <mergeCell ref="A6:F6"/>
    <mergeCell ref="A7:F7"/>
    <mergeCell ref="B22:C22"/>
    <mergeCell ref="B24:C24"/>
    <mergeCell ref="A9:D9"/>
    <mergeCell ref="D16:F16"/>
    <mergeCell ref="D28:F28"/>
    <mergeCell ref="B34:C34"/>
    <mergeCell ref="B23:C23"/>
    <mergeCell ref="B36:C36"/>
    <mergeCell ref="B35:C35"/>
    <mergeCell ref="B49:C49"/>
    <mergeCell ref="A51:F51"/>
    <mergeCell ref="A52:D52"/>
    <mergeCell ref="D42:F42"/>
    <mergeCell ref="B48:C48"/>
    <mergeCell ref="D58:F58"/>
    <mergeCell ref="B64:C64"/>
    <mergeCell ref="B65:C65"/>
  </mergeCells>
  <pageMargins left="0" right="0" top="0" bottom="0" header="0.31496062992125984" footer="0.31496062992125984"/>
  <pageSetup paperSize="9" scale="8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4"/>
  <sheetViews>
    <sheetView topLeftCell="A31" workbookViewId="0">
      <selection activeCell="C50" sqref="C50"/>
    </sheetView>
  </sheetViews>
  <sheetFormatPr defaultColWidth="9.140625" defaultRowHeight="13.5"/>
  <cols>
    <col min="1" max="1" width="4" style="1" customWidth="1"/>
    <col min="2" max="2" width="41.85546875" style="1" customWidth="1"/>
    <col min="3" max="3" width="62.140625" style="1" customWidth="1"/>
    <col min="4" max="4" width="15.5703125" style="1" customWidth="1"/>
    <col min="5" max="5" width="14" style="1" customWidth="1"/>
    <col min="6" max="6" width="12.85546875" style="1" customWidth="1"/>
    <col min="7" max="16384" width="9.140625" style="1"/>
  </cols>
  <sheetData>
    <row r="1" spans="1:6" ht="15" customHeight="1">
      <c r="D1" s="10" t="s">
        <v>69</v>
      </c>
    </row>
    <row r="2" spans="1:6" ht="15" customHeight="1">
      <c r="D2" s="24" t="s">
        <v>122</v>
      </c>
    </row>
    <row r="3" spans="1:6" ht="15" customHeight="1">
      <c r="D3" s="24" t="s">
        <v>6</v>
      </c>
    </row>
    <row r="5" spans="1:6" ht="45" customHeight="1">
      <c r="A5" s="278" t="s">
        <v>202</v>
      </c>
      <c r="B5" s="278"/>
      <c r="C5" s="278"/>
      <c r="D5" s="278"/>
      <c r="E5" s="278"/>
      <c r="F5" s="278"/>
    </row>
    <row r="6" spans="1:6" ht="17.25">
      <c r="A6" s="274" t="s">
        <v>81</v>
      </c>
      <c r="B6" s="274"/>
      <c r="C6" s="274"/>
      <c r="D6" s="274"/>
      <c r="E6" s="274"/>
      <c r="F6" s="274"/>
    </row>
    <row r="7" spans="1:6" ht="12.75" customHeight="1">
      <c r="A7" s="170"/>
      <c r="B7" s="170"/>
      <c r="C7" s="170"/>
      <c r="D7" s="170"/>
      <c r="E7" s="170"/>
      <c r="F7" s="170"/>
    </row>
    <row r="8" spans="1:6" ht="15" customHeight="1">
      <c r="A8" s="279" t="s">
        <v>62</v>
      </c>
      <c r="B8" s="279"/>
      <c r="C8" s="279"/>
      <c r="D8" s="279"/>
      <c r="E8" s="107"/>
      <c r="F8" s="107"/>
    </row>
    <row r="9" spans="1:6" ht="15" customHeight="1">
      <c r="A9" s="171"/>
      <c r="B9" s="171"/>
      <c r="C9" s="171"/>
      <c r="D9" s="171"/>
      <c r="E9" s="171"/>
      <c r="F9" s="171"/>
    </row>
    <row r="10" spans="1:6">
      <c r="F10" s="11"/>
    </row>
    <row r="11" spans="1:6" s="8" customFormat="1" ht="20.25" customHeight="1">
      <c r="B11" s="38" t="s">
        <v>0</v>
      </c>
      <c r="C11" s="38" t="s">
        <v>1</v>
      </c>
      <c r="D11" s="165"/>
      <c r="E11" s="165"/>
    </row>
    <row r="12" spans="1:6" s="8" customFormat="1" ht="27" customHeight="1">
      <c r="B12" s="82">
        <v>1228</v>
      </c>
      <c r="C12" s="83" t="s">
        <v>77</v>
      </c>
      <c r="D12" s="166"/>
      <c r="E12" s="166"/>
    </row>
    <row r="13" spans="1:6" ht="15.75" customHeight="1"/>
    <row r="15" spans="1:6" ht="20.25" customHeight="1">
      <c r="B15" s="36"/>
      <c r="C15" s="36"/>
      <c r="D15" s="36"/>
      <c r="E15" s="36"/>
      <c r="F15" s="37"/>
    </row>
    <row r="16" spans="1:6" ht="15.75" customHeight="1"/>
    <row r="18" spans="2:6" s="8" customFormat="1" ht="48.75" customHeight="1">
      <c r="B18" s="9" t="s">
        <v>2</v>
      </c>
      <c r="C18" s="81">
        <v>1228</v>
      </c>
      <c r="D18" s="265" t="s">
        <v>190</v>
      </c>
      <c r="E18" s="266"/>
      <c r="F18" s="267"/>
    </row>
    <row r="19" spans="2:6" ht="27">
      <c r="B19" s="5" t="s">
        <v>40</v>
      </c>
      <c r="C19" s="82">
        <v>31002</v>
      </c>
      <c r="D19" s="108" t="s">
        <v>91</v>
      </c>
      <c r="E19" s="108" t="s">
        <v>92</v>
      </c>
      <c r="F19" s="108" t="s">
        <v>9</v>
      </c>
    </row>
    <row r="20" spans="2:6" ht="20.25" customHeight="1">
      <c r="B20" s="5" t="s">
        <v>41</v>
      </c>
      <c r="C20" s="32" t="s">
        <v>138</v>
      </c>
      <c r="D20" s="32"/>
      <c r="E20" s="32"/>
      <c r="F20" s="173"/>
    </row>
    <row r="21" spans="2:6" ht="42" customHeight="1">
      <c r="B21" s="5" t="s">
        <v>42</v>
      </c>
      <c r="C21" s="32" t="s">
        <v>139</v>
      </c>
      <c r="D21" s="32"/>
      <c r="E21" s="32"/>
      <c r="F21" s="173"/>
    </row>
    <row r="22" spans="2:6" ht="27">
      <c r="B22" s="5" t="s">
        <v>43</v>
      </c>
      <c r="C22" s="32" t="s">
        <v>140</v>
      </c>
      <c r="D22" s="32"/>
      <c r="E22" s="32"/>
      <c r="F22" s="173"/>
    </row>
    <row r="23" spans="2:6" ht="27.75" customHeight="1">
      <c r="B23" s="5" t="s">
        <v>134</v>
      </c>
      <c r="C23" s="33" t="s">
        <v>141</v>
      </c>
      <c r="D23" s="33"/>
      <c r="E23" s="33"/>
      <c r="F23" s="173"/>
    </row>
    <row r="24" spans="2:6" ht="16.5" customHeight="1">
      <c r="B24" s="268" t="s">
        <v>44</v>
      </c>
      <c r="C24" s="257"/>
      <c r="D24" s="167"/>
      <c r="E24" s="169"/>
      <c r="F24" s="173"/>
    </row>
    <row r="25" spans="2:6">
      <c r="B25" s="269" t="s">
        <v>143</v>
      </c>
      <c r="C25" s="276"/>
      <c r="D25" s="167"/>
      <c r="E25" s="168"/>
      <c r="F25" s="203">
        <v>-1</v>
      </c>
    </row>
    <row r="26" spans="2:6" ht="13.5" customHeight="1">
      <c r="B26" s="269" t="s">
        <v>144</v>
      </c>
      <c r="C26" s="276"/>
      <c r="D26" s="167"/>
      <c r="E26" s="168"/>
      <c r="F26" s="203">
        <v>-1757.7</v>
      </c>
    </row>
    <row r="27" spans="2:6" ht="13.5" customHeight="1">
      <c r="B27" s="269" t="s">
        <v>146</v>
      </c>
      <c r="C27" s="276"/>
      <c r="D27" s="167"/>
      <c r="E27" s="168"/>
      <c r="F27" s="203">
        <v>-100</v>
      </c>
    </row>
    <row r="28" spans="2:6">
      <c r="B28" s="271" t="s">
        <v>5</v>
      </c>
      <c r="C28" s="272"/>
      <c r="D28" s="178">
        <f>'3'!G24</f>
        <v>-154047.79999999999</v>
      </c>
      <c r="E28" s="178">
        <f>'3'!H24</f>
        <v>-254047.8</v>
      </c>
      <c r="F28" s="178">
        <f>'3'!I24</f>
        <v>-504047.8</v>
      </c>
    </row>
    <row r="29" spans="2:6" s="7" customFormat="1" ht="19.5" customHeight="1">
      <c r="B29" s="35"/>
    </row>
    <row r="30" spans="2:6" s="8" customFormat="1" ht="20.25" customHeight="1">
      <c r="B30" s="38" t="s">
        <v>0</v>
      </c>
      <c r="C30" s="38" t="s">
        <v>1</v>
      </c>
      <c r="D30" s="165"/>
      <c r="E30" s="165"/>
    </row>
    <row r="31" spans="2:6" s="8" customFormat="1" ht="27" customHeight="1">
      <c r="B31" s="82">
        <v>1231</v>
      </c>
      <c r="C31" s="83" t="s">
        <v>95</v>
      </c>
      <c r="D31" s="166"/>
      <c r="E31" s="166"/>
    </row>
    <row r="32" spans="2:6" ht="15.75" customHeight="1"/>
    <row r="34" spans="1:8" s="8" customFormat="1" ht="48.75" customHeight="1">
      <c r="B34" s="9" t="s">
        <v>2</v>
      </c>
      <c r="C34" s="81">
        <v>1231</v>
      </c>
      <c r="D34" s="261" t="s">
        <v>74</v>
      </c>
      <c r="E34" s="262"/>
      <c r="F34" s="263"/>
    </row>
    <row r="35" spans="1:8" ht="27">
      <c r="B35" s="5" t="s">
        <v>40</v>
      </c>
      <c r="C35" s="82">
        <v>11001</v>
      </c>
      <c r="D35" s="108" t="s">
        <v>91</v>
      </c>
      <c r="E35" s="108" t="s">
        <v>92</v>
      </c>
      <c r="F35" s="108" t="s">
        <v>9</v>
      </c>
    </row>
    <row r="36" spans="1:8">
      <c r="B36" s="5" t="s">
        <v>41</v>
      </c>
      <c r="C36" s="32" t="s">
        <v>98</v>
      </c>
      <c r="D36" s="32"/>
      <c r="E36" s="32"/>
      <c r="F36" s="173"/>
    </row>
    <row r="37" spans="1:8" ht="40.5">
      <c r="B37" s="5" t="s">
        <v>42</v>
      </c>
      <c r="C37" s="32" t="s">
        <v>100</v>
      </c>
      <c r="D37" s="32"/>
      <c r="E37" s="32"/>
      <c r="F37" s="173"/>
    </row>
    <row r="38" spans="1:8">
      <c r="B38" s="5" t="s">
        <v>43</v>
      </c>
      <c r="C38" s="33" t="s">
        <v>32</v>
      </c>
      <c r="D38" s="32"/>
      <c r="E38" s="32"/>
      <c r="F38" s="174"/>
    </row>
    <row r="39" spans="1:8">
      <c r="B39" s="179" t="s">
        <v>147</v>
      </c>
      <c r="C39" s="46" t="s">
        <v>135</v>
      </c>
      <c r="D39" s="33"/>
      <c r="E39" s="33"/>
      <c r="F39" s="173"/>
    </row>
    <row r="40" spans="1:8" ht="16.5" customHeight="1">
      <c r="B40" s="268" t="s">
        <v>44</v>
      </c>
      <c r="C40" s="257"/>
      <c r="D40" s="167"/>
      <c r="E40" s="169"/>
      <c r="F40" s="173"/>
    </row>
    <row r="41" spans="1:8">
      <c r="B41" s="271" t="s">
        <v>5</v>
      </c>
      <c r="C41" s="272"/>
      <c r="D41" s="180">
        <v>30600</v>
      </c>
      <c r="E41" s="180">
        <v>30600</v>
      </c>
      <c r="F41" s="180">
        <v>30600</v>
      </c>
    </row>
    <row r="42" spans="1:8">
      <c r="B42" s="36"/>
      <c r="C42" s="36"/>
      <c r="D42" s="183"/>
      <c r="E42" s="183"/>
      <c r="F42" s="183"/>
    </row>
    <row r="43" spans="1:8" s="7" customFormat="1" ht="17.25">
      <c r="A43" s="277"/>
      <c r="B43" s="277"/>
      <c r="C43" s="277"/>
      <c r="D43" s="277"/>
      <c r="E43" s="277"/>
      <c r="F43" s="277"/>
    </row>
    <row r="44" spans="1:8" s="181" customFormat="1" ht="17.25">
      <c r="A44" s="279"/>
      <c r="B44" s="279"/>
      <c r="C44" s="279"/>
      <c r="D44" s="279"/>
    </row>
    <row r="45" spans="1:8" s="7" customFormat="1" ht="16.5">
      <c r="A45" s="182"/>
      <c r="B45" s="182"/>
      <c r="C45" s="182"/>
      <c r="D45" s="182"/>
      <c r="E45" s="182"/>
      <c r="F45" s="182"/>
    </row>
    <row r="46" spans="1:8" s="7" customFormat="1" ht="16.5">
      <c r="A46" s="182"/>
      <c r="B46" s="38" t="s">
        <v>0</v>
      </c>
      <c r="C46" s="38" t="s">
        <v>1</v>
      </c>
      <c r="D46" s="182"/>
      <c r="E46" s="182"/>
      <c r="F46" s="182"/>
    </row>
    <row r="47" spans="1:8" ht="28.5">
      <c r="A47" s="15"/>
      <c r="B47" s="82">
        <v>1080</v>
      </c>
      <c r="C47" s="184" t="s">
        <v>149</v>
      </c>
      <c r="D47" s="15"/>
      <c r="E47" s="15"/>
      <c r="F47" s="15"/>
      <c r="G47" s="15"/>
      <c r="H47" s="15"/>
    </row>
    <row r="50" spans="1:6" s="8" customFormat="1" ht="48.75" customHeight="1">
      <c r="B50" s="179" t="s">
        <v>73</v>
      </c>
      <c r="C50" s="46" t="s">
        <v>150</v>
      </c>
      <c r="D50" s="261" t="s">
        <v>74</v>
      </c>
      <c r="E50" s="262"/>
      <c r="F50" s="263"/>
    </row>
    <row r="51" spans="1:6" ht="27">
      <c r="B51" s="179" t="s">
        <v>40</v>
      </c>
      <c r="C51" s="46">
        <v>11019</v>
      </c>
      <c r="D51" s="108" t="s">
        <v>91</v>
      </c>
      <c r="E51" s="108" t="s">
        <v>92</v>
      </c>
      <c r="F51" s="108" t="s">
        <v>9</v>
      </c>
    </row>
    <row r="52" spans="1:6" ht="40.5">
      <c r="B52" s="179" t="s">
        <v>41</v>
      </c>
      <c r="C52" s="46" t="s">
        <v>105</v>
      </c>
      <c r="D52" s="32"/>
      <c r="E52" s="32"/>
      <c r="F52" s="173"/>
    </row>
    <row r="53" spans="1:6" ht="40.5">
      <c r="B53" s="179" t="s">
        <v>42</v>
      </c>
      <c r="C53" s="46" t="s">
        <v>151</v>
      </c>
      <c r="D53" s="32"/>
      <c r="E53" s="32"/>
      <c r="F53" s="173"/>
    </row>
    <row r="54" spans="1:6">
      <c r="B54" s="179" t="s">
        <v>43</v>
      </c>
      <c r="C54" s="46" t="s">
        <v>152</v>
      </c>
      <c r="D54" s="32"/>
      <c r="E54" s="32"/>
      <c r="F54" s="174"/>
    </row>
    <row r="55" spans="1:6" ht="27">
      <c r="B55" s="179" t="s">
        <v>153</v>
      </c>
      <c r="C55" s="46" t="s">
        <v>154</v>
      </c>
      <c r="D55" s="33"/>
      <c r="E55" s="33"/>
      <c r="F55" s="173"/>
    </row>
    <row r="56" spans="1:6" ht="16.5" customHeight="1">
      <c r="B56" s="268" t="s">
        <v>44</v>
      </c>
      <c r="C56" s="257"/>
      <c r="D56" s="167"/>
      <c r="E56" s="169"/>
      <c r="F56" s="173"/>
    </row>
    <row r="57" spans="1:6">
      <c r="B57" s="271" t="s">
        <v>5</v>
      </c>
      <c r="C57" s="272"/>
      <c r="D57" s="180">
        <v>47247.8</v>
      </c>
      <c r="E57" s="180">
        <v>47247.8</v>
      </c>
      <c r="F57" s="180">
        <v>47247.8</v>
      </c>
    </row>
    <row r="60" spans="1:6" ht="17.25">
      <c r="A60" s="274" t="s">
        <v>47</v>
      </c>
      <c r="B60" s="274"/>
      <c r="C60" s="274"/>
      <c r="D60" s="274"/>
    </row>
    <row r="61" spans="1:6" ht="12.75" customHeight="1">
      <c r="A61" s="13"/>
      <c r="B61" s="13"/>
      <c r="C61" s="13"/>
      <c r="D61" s="13"/>
    </row>
    <row r="62" spans="1:6" ht="15" customHeight="1">
      <c r="A62" s="279" t="s">
        <v>62</v>
      </c>
      <c r="B62" s="279"/>
      <c r="C62" s="279"/>
      <c r="D62" s="279"/>
    </row>
    <row r="63" spans="1:6" ht="15" customHeight="1">
      <c r="A63" s="14"/>
      <c r="B63" s="14"/>
      <c r="C63" s="14"/>
      <c r="D63" s="14"/>
    </row>
    <row r="64" spans="1:6">
      <c r="D64" s="11"/>
    </row>
    <row r="65" spans="2:6" s="8" customFormat="1" ht="14.25">
      <c r="B65" s="38" t="s">
        <v>0</v>
      </c>
      <c r="C65" s="38" t="s">
        <v>1</v>
      </c>
    </row>
    <row r="66" spans="2:6" s="8" customFormat="1" ht="33.75" customHeight="1">
      <c r="B66" s="82">
        <v>1228</v>
      </c>
      <c r="C66" s="83" t="s">
        <v>77</v>
      </c>
    </row>
    <row r="67" spans="2:6" ht="15.75" customHeight="1"/>
    <row r="69" spans="2:6" s="8" customFormat="1" ht="48.75" customHeight="1">
      <c r="B69" s="9" t="s">
        <v>2</v>
      </c>
      <c r="C69" s="81">
        <v>1228</v>
      </c>
      <c r="D69" s="261" t="s">
        <v>74</v>
      </c>
      <c r="E69" s="262"/>
      <c r="F69" s="263"/>
    </row>
    <row r="70" spans="2:6" ht="27">
      <c r="B70" s="5" t="s">
        <v>40</v>
      </c>
      <c r="C70" s="82">
        <v>31001</v>
      </c>
      <c r="D70" s="108" t="s">
        <v>91</v>
      </c>
      <c r="E70" s="108" t="s">
        <v>92</v>
      </c>
      <c r="F70" s="108" t="s">
        <v>9</v>
      </c>
    </row>
    <row r="71" spans="2:6" ht="20.25" customHeight="1">
      <c r="B71" s="5" t="s">
        <v>41</v>
      </c>
      <c r="C71" s="32" t="s">
        <v>80</v>
      </c>
      <c r="D71" s="32"/>
      <c r="E71" s="32"/>
      <c r="F71" s="173"/>
    </row>
    <row r="72" spans="2:6" ht="42" customHeight="1">
      <c r="B72" s="5" t="s">
        <v>42</v>
      </c>
      <c r="C72" s="32" t="s">
        <v>133</v>
      </c>
      <c r="D72" s="32"/>
      <c r="E72" s="32"/>
      <c r="F72" s="173"/>
    </row>
    <row r="73" spans="2:6" ht="27">
      <c r="B73" s="5" t="s">
        <v>43</v>
      </c>
      <c r="C73" s="32" t="s">
        <v>75</v>
      </c>
      <c r="D73" s="32"/>
      <c r="E73" s="32"/>
      <c r="F73" s="173"/>
    </row>
    <row r="74" spans="2:6" ht="27.75" customHeight="1">
      <c r="B74" s="5" t="s">
        <v>134</v>
      </c>
      <c r="C74" s="33" t="s">
        <v>135</v>
      </c>
      <c r="D74" s="33"/>
      <c r="E74" s="33"/>
      <c r="F74" s="173"/>
    </row>
    <row r="75" spans="2:6" ht="16.5" customHeight="1">
      <c r="B75" s="268" t="s">
        <v>44</v>
      </c>
      <c r="C75" s="257"/>
      <c r="D75" s="167"/>
      <c r="E75" s="169"/>
      <c r="F75" s="173"/>
    </row>
    <row r="76" spans="2:6" ht="45.75" customHeight="1">
      <c r="B76" s="269" t="s">
        <v>136</v>
      </c>
      <c r="C76" s="270"/>
      <c r="D76" s="167"/>
      <c r="E76" s="168"/>
      <c r="F76" s="174"/>
    </row>
    <row r="77" spans="2:6">
      <c r="B77" s="269" t="s">
        <v>137</v>
      </c>
      <c r="C77" s="276"/>
      <c r="D77" s="167">
        <v>1</v>
      </c>
      <c r="E77" s="168">
        <v>1</v>
      </c>
      <c r="F77" s="174">
        <v>1</v>
      </c>
    </row>
    <row r="78" spans="2:6">
      <c r="B78" s="271" t="s">
        <v>5</v>
      </c>
      <c r="C78" s="272"/>
      <c r="D78" s="177">
        <f>'3'!G135</f>
        <v>0</v>
      </c>
      <c r="E78" s="177">
        <f>'3'!H137</f>
        <v>0</v>
      </c>
      <c r="F78" s="177">
        <f>'3'!I137</f>
        <v>0</v>
      </c>
    </row>
    <row r="79" spans="2:6">
      <c r="D79" s="11"/>
    </row>
    <row r="81" spans="2:6" s="8" customFormat="1" ht="48.75" customHeight="1">
      <c r="B81" s="9" t="s">
        <v>2</v>
      </c>
      <c r="C81" s="81">
        <v>1228</v>
      </c>
      <c r="D81" s="261" t="s">
        <v>74</v>
      </c>
      <c r="E81" s="262"/>
      <c r="F81" s="263"/>
    </row>
    <row r="82" spans="2:6" ht="27">
      <c r="B82" s="5" t="s">
        <v>40</v>
      </c>
      <c r="C82" s="82">
        <v>31002</v>
      </c>
      <c r="D82" s="108" t="s">
        <v>91</v>
      </c>
      <c r="E82" s="108" t="s">
        <v>92</v>
      </c>
      <c r="F82" s="108" t="s">
        <v>9</v>
      </c>
    </row>
    <row r="83" spans="2:6" ht="20.25" customHeight="1">
      <c r="B83" s="5" t="s">
        <v>41</v>
      </c>
      <c r="C83" s="32" t="s">
        <v>138</v>
      </c>
      <c r="D83" s="32"/>
      <c r="E83" s="32"/>
      <c r="F83" s="173"/>
    </row>
    <row r="84" spans="2:6" ht="42" customHeight="1">
      <c r="B84" s="5" t="s">
        <v>42</v>
      </c>
      <c r="C84" s="32" t="s">
        <v>139</v>
      </c>
      <c r="D84" s="32"/>
      <c r="E84" s="32"/>
      <c r="F84" s="173"/>
    </row>
    <row r="85" spans="2:6" ht="27">
      <c r="B85" s="5" t="s">
        <v>43</v>
      </c>
      <c r="C85" s="32" t="s">
        <v>140</v>
      </c>
      <c r="D85" s="32"/>
      <c r="E85" s="32"/>
      <c r="F85" s="173"/>
    </row>
    <row r="86" spans="2:6" ht="27.75" customHeight="1">
      <c r="B86" s="5" t="s">
        <v>134</v>
      </c>
      <c r="C86" s="33" t="s">
        <v>141</v>
      </c>
      <c r="D86" s="33"/>
      <c r="E86" s="33"/>
      <c r="F86" s="173"/>
    </row>
    <row r="87" spans="2:6" ht="16.5" customHeight="1">
      <c r="B87" s="268" t="s">
        <v>44</v>
      </c>
      <c r="C87" s="257"/>
      <c r="D87" s="167"/>
      <c r="E87" s="169"/>
      <c r="F87" s="173"/>
    </row>
    <row r="88" spans="2:6" ht="45.75" customHeight="1">
      <c r="B88" s="269" t="s">
        <v>142</v>
      </c>
      <c r="C88" s="276"/>
      <c r="D88" s="167"/>
      <c r="E88" s="168"/>
      <c r="F88" s="174"/>
    </row>
    <row r="89" spans="2:6">
      <c r="B89" s="269" t="s">
        <v>137</v>
      </c>
      <c r="C89" s="276"/>
      <c r="D89" s="167">
        <v>1</v>
      </c>
      <c r="E89" s="168">
        <v>1</v>
      </c>
      <c r="F89" s="174">
        <v>1</v>
      </c>
    </row>
    <row r="90" spans="2:6">
      <c r="B90" s="269" t="s">
        <v>143</v>
      </c>
      <c r="C90" s="276"/>
      <c r="D90" s="167"/>
      <c r="E90" s="168"/>
      <c r="F90" s="174">
        <v>1</v>
      </c>
    </row>
    <row r="91" spans="2:6">
      <c r="B91" s="175" t="s">
        <v>144</v>
      </c>
      <c r="C91" s="176"/>
      <c r="D91" s="167"/>
      <c r="E91" s="168"/>
      <c r="F91" s="174">
        <v>1757.7</v>
      </c>
    </row>
    <row r="92" spans="2:6">
      <c r="B92" s="269" t="s">
        <v>145</v>
      </c>
      <c r="C92" s="276"/>
      <c r="D92" s="167"/>
      <c r="E92" s="168"/>
      <c r="F92" s="174">
        <v>100</v>
      </c>
    </row>
    <row r="93" spans="2:6">
      <c r="B93" s="269" t="s">
        <v>146</v>
      </c>
      <c r="C93" s="276"/>
      <c r="D93" s="167"/>
      <c r="E93" s="168"/>
      <c r="F93" s="174">
        <v>100</v>
      </c>
    </row>
    <row r="94" spans="2:6">
      <c r="B94" s="271" t="s">
        <v>5</v>
      </c>
      <c r="C94" s="272"/>
      <c r="D94" s="178">
        <v>76200</v>
      </c>
      <c r="E94" s="178">
        <v>176200</v>
      </c>
      <c r="F94" s="178">
        <v>426200</v>
      </c>
    </row>
  </sheetData>
  <mergeCells count="32">
    <mergeCell ref="B94:C94"/>
    <mergeCell ref="B27:C27"/>
    <mergeCell ref="B90:C90"/>
    <mergeCell ref="B92:C92"/>
    <mergeCell ref="B93:C93"/>
    <mergeCell ref="B56:C56"/>
    <mergeCell ref="B57:C57"/>
    <mergeCell ref="B78:C78"/>
    <mergeCell ref="B41:C41"/>
    <mergeCell ref="A43:F43"/>
    <mergeCell ref="A44:D44"/>
    <mergeCell ref="D50:F50"/>
    <mergeCell ref="D81:F81"/>
    <mergeCell ref="B87:C87"/>
    <mergeCell ref="B88:C88"/>
    <mergeCell ref="B89:C89"/>
    <mergeCell ref="A5:F5"/>
    <mergeCell ref="D69:F69"/>
    <mergeCell ref="B76:C76"/>
    <mergeCell ref="B77:C77"/>
    <mergeCell ref="B75:C75"/>
    <mergeCell ref="A6:F6"/>
    <mergeCell ref="A8:D8"/>
    <mergeCell ref="A62:D62"/>
    <mergeCell ref="D18:F18"/>
    <mergeCell ref="B24:C24"/>
    <mergeCell ref="B25:C25"/>
    <mergeCell ref="B26:C26"/>
    <mergeCell ref="A60:D60"/>
    <mergeCell ref="B28:C28"/>
    <mergeCell ref="D34:F34"/>
    <mergeCell ref="B40:C40"/>
  </mergeCells>
  <pageMargins left="0" right="0" top="0" bottom="0" header="0.31496062992125984" footer="0.31496062992125984"/>
  <pageSetup paperSize="9" scale="8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2"/>
  <sheetViews>
    <sheetView tabSelected="1" topLeftCell="A4" workbookViewId="0">
      <selection activeCell="B20" sqref="B20:E20"/>
    </sheetView>
  </sheetViews>
  <sheetFormatPr defaultRowHeight="15"/>
  <cols>
    <col min="1" max="1" width="14" customWidth="1"/>
    <col min="2" max="2" width="50.28515625" customWidth="1"/>
    <col min="3" max="3" width="9.42578125" customWidth="1"/>
    <col min="4" max="4" width="10.42578125" customWidth="1"/>
    <col min="5" max="5" width="17.140625" customWidth="1"/>
    <col min="6" max="6" width="9.85546875" customWidth="1"/>
    <col min="7" max="7" width="24.85546875" customWidth="1"/>
    <col min="8" max="8" width="15.7109375" customWidth="1"/>
    <col min="9" max="9" width="11.5703125" customWidth="1"/>
    <col min="11" max="12" width="11" bestFit="1" customWidth="1"/>
  </cols>
  <sheetData>
    <row r="1" spans="1:10">
      <c r="G1" s="10"/>
      <c r="H1" s="24"/>
      <c r="I1" s="24"/>
      <c r="J1" s="24"/>
    </row>
    <row r="2" spans="1:10" ht="67.5">
      <c r="A2" s="15"/>
      <c r="B2" s="15"/>
      <c r="C2" s="15"/>
      <c r="D2" s="15"/>
      <c r="E2" s="15"/>
      <c r="G2" s="25" t="s">
        <v>157</v>
      </c>
    </row>
    <row r="3" spans="1:10" ht="42.75" customHeight="1">
      <c r="A3" s="280" t="s">
        <v>186</v>
      </c>
      <c r="B3" s="280"/>
      <c r="C3" s="280"/>
      <c r="D3" s="280"/>
      <c r="E3" s="280"/>
      <c r="F3" s="280"/>
      <c r="G3" s="280"/>
    </row>
    <row r="4" spans="1:10" ht="15.75" customHeight="1">
      <c r="A4" s="281"/>
      <c r="B4" s="281"/>
      <c r="C4" s="281"/>
      <c r="D4" s="281"/>
      <c r="E4" s="281"/>
      <c r="F4" s="281"/>
      <c r="G4" s="281"/>
    </row>
    <row r="5" spans="1:10" ht="59.25" customHeight="1">
      <c r="A5" s="282" t="s">
        <v>33</v>
      </c>
      <c r="B5" s="282" t="s">
        <v>34</v>
      </c>
      <c r="C5" s="283" t="s">
        <v>192</v>
      </c>
      <c r="D5" s="283" t="s">
        <v>193</v>
      </c>
      <c r="E5" s="288" t="s">
        <v>191</v>
      </c>
      <c r="F5" s="284" t="s">
        <v>64</v>
      </c>
      <c r="G5" s="267"/>
    </row>
    <row r="6" spans="1:10" ht="35.25" customHeight="1">
      <c r="A6" s="282"/>
      <c r="B6" s="282"/>
      <c r="C6" s="283"/>
      <c r="D6" s="283"/>
      <c r="E6" s="236"/>
      <c r="F6" s="204" t="s">
        <v>35</v>
      </c>
      <c r="G6" s="23" t="s">
        <v>187</v>
      </c>
    </row>
    <row r="7" spans="1:10">
      <c r="A7" s="26"/>
      <c r="B7" s="26"/>
      <c r="C7" s="26"/>
      <c r="D7" s="26"/>
      <c r="E7" s="26"/>
      <c r="F7" s="26"/>
      <c r="G7" s="26"/>
    </row>
    <row r="8" spans="1:10">
      <c r="A8" s="27">
        <v>1</v>
      </c>
      <c r="B8" s="28">
        <v>2</v>
      </c>
      <c r="C8" s="28">
        <v>3</v>
      </c>
      <c r="D8" s="28">
        <v>4</v>
      </c>
      <c r="E8" s="172">
        <v>5</v>
      </c>
      <c r="F8" s="28">
        <v>6</v>
      </c>
      <c r="G8" s="29">
        <v>7</v>
      </c>
    </row>
    <row r="9" spans="1:10" s="192" customFormat="1" ht="16.5">
      <c r="A9" s="290" t="s">
        <v>109</v>
      </c>
      <c r="B9" s="291"/>
      <c r="C9" s="291"/>
      <c r="D9" s="291"/>
      <c r="E9" s="292"/>
      <c r="F9" s="193"/>
      <c r="G9" s="194">
        <f>G11+G20+G15</f>
        <v>-426200</v>
      </c>
    </row>
    <row r="10" spans="1:10" s="192" customFormat="1" ht="14.25" customHeight="1">
      <c r="A10" s="214" t="s">
        <v>197</v>
      </c>
      <c r="B10" s="214" t="s">
        <v>194</v>
      </c>
      <c r="C10" s="214" t="s">
        <v>195</v>
      </c>
      <c r="D10" s="293" t="s">
        <v>196</v>
      </c>
      <c r="E10" s="293"/>
      <c r="F10" s="206"/>
      <c r="G10" s="194"/>
    </row>
    <row r="11" spans="1:10" s="192" customFormat="1" ht="18" customHeight="1">
      <c r="A11" s="207" t="s">
        <v>158</v>
      </c>
      <c r="B11" s="285" t="s">
        <v>93</v>
      </c>
      <c r="C11" s="286"/>
      <c r="D11" s="286"/>
      <c r="E11" s="287"/>
      <c r="F11" s="208"/>
      <c r="G11" s="200">
        <f>G12</f>
        <v>-504047.8</v>
      </c>
    </row>
    <row r="12" spans="1:10" s="192" customFormat="1" ht="13.5">
      <c r="A12" s="201" t="s">
        <v>159</v>
      </c>
      <c r="B12" s="209" t="s">
        <v>160</v>
      </c>
      <c r="C12" s="210"/>
      <c r="D12" s="211"/>
      <c r="E12" s="212"/>
      <c r="F12" s="195"/>
      <c r="G12" s="200">
        <f>G13+G14</f>
        <v>-504047.8</v>
      </c>
    </row>
    <row r="13" spans="1:10" s="192" customFormat="1" ht="13.5">
      <c r="A13" s="196" t="s">
        <v>161</v>
      </c>
      <c r="B13" s="197" t="s">
        <v>162</v>
      </c>
      <c r="C13" s="198" t="s">
        <v>163</v>
      </c>
      <c r="D13" s="198" t="s">
        <v>164</v>
      </c>
      <c r="E13" s="199"/>
      <c r="F13" s="195"/>
      <c r="G13" s="200">
        <v>-79047.8</v>
      </c>
      <c r="J13" s="202"/>
    </row>
    <row r="14" spans="1:10" s="192" customFormat="1" ht="13.5">
      <c r="A14" s="196" t="s">
        <v>178</v>
      </c>
      <c r="B14" s="197" t="s">
        <v>162</v>
      </c>
      <c r="C14" s="198" t="s">
        <v>163</v>
      </c>
      <c r="D14" s="198" t="s">
        <v>164</v>
      </c>
      <c r="E14" s="199">
        <v>425000000</v>
      </c>
      <c r="F14" s="205">
        <v>-1</v>
      </c>
      <c r="G14" s="200">
        <v>-425000</v>
      </c>
    </row>
    <row r="15" spans="1:10" s="192" customFormat="1" ht="50.25" customHeight="1">
      <c r="A15" s="207" t="s">
        <v>188</v>
      </c>
      <c r="B15" s="289" t="s">
        <v>168</v>
      </c>
      <c r="C15" s="286"/>
      <c r="D15" s="286"/>
      <c r="E15" s="287"/>
      <c r="F15" s="208"/>
      <c r="G15" s="200">
        <f>G16</f>
        <v>47247.8</v>
      </c>
    </row>
    <row r="16" spans="1:10" s="192" customFormat="1" ht="13.5">
      <c r="A16" s="201" t="s">
        <v>159</v>
      </c>
      <c r="B16" s="209" t="s">
        <v>174</v>
      </c>
      <c r="C16" s="210"/>
      <c r="D16" s="211"/>
      <c r="E16" s="212"/>
      <c r="F16" s="195"/>
      <c r="G16" s="200">
        <f>G17+G18</f>
        <v>47247.8</v>
      </c>
    </row>
    <row r="17" spans="1:7" s="192" customFormat="1" ht="27">
      <c r="A17" s="196" t="s">
        <v>169</v>
      </c>
      <c r="B17" s="197" t="s">
        <v>170</v>
      </c>
      <c r="C17" s="198" t="s">
        <v>172</v>
      </c>
      <c r="D17" s="198" t="s">
        <v>164</v>
      </c>
      <c r="E17" s="199">
        <v>46321313</v>
      </c>
      <c r="F17" s="195">
        <v>1</v>
      </c>
      <c r="G17" s="200">
        <v>46321.3</v>
      </c>
    </row>
    <row r="18" spans="1:7" s="192" customFormat="1" ht="13.5">
      <c r="A18" s="196" t="s">
        <v>171</v>
      </c>
      <c r="B18" s="197" t="s">
        <v>173</v>
      </c>
      <c r="C18" s="198" t="s">
        <v>172</v>
      </c>
      <c r="D18" s="198" t="s">
        <v>164</v>
      </c>
      <c r="E18" s="199">
        <v>926500</v>
      </c>
      <c r="F18" s="195">
        <v>1</v>
      </c>
      <c r="G18" s="200">
        <v>926.5</v>
      </c>
    </row>
    <row r="19" spans="1:7" s="192" customFormat="1" ht="13.5" customHeight="1">
      <c r="A19" s="214" t="s">
        <v>201</v>
      </c>
      <c r="B19" s="214" t="s">
        <v>198</v>
      </c>
      <c r="C19" s="214" t="s">
        <v>199</v>
      </c>
      <c r="D19" s="293" t="s">
        <v>200</v>
      </c>
      <c r="E19" s="293"/>
      <c r="F19" s="206"/>
      <c r="G19" s="194">
        <f>G20</f>
        <v>30600</v>
      </c>
    </row>
    <row r="20" spans="1:7" s="192" customFormat="1" ht="18" customHeight="1">
      <c r="A20" s="207" t="s">
        <v>175</v>
      </c>
      <c r="B20" s="294" t="s">
        <v>98</v>
      </c>
      <c r="C20" s="295"/>
      <c r="D20" s="295"/>
      <c r="E20" s="296"/>
      <c r="F20" s="208"/>
      <c r="G20" s="200">
        <f>G21</f>
        <v>30600</v>
      </c>
    </row>
    <row r="21" spans="1:7" s="192" customFormat="1" ht="13.5">
      <c r="A21" s="201" t="s">
        <v>159</v>
      </c>
      <c r="B21" s="209" t="s">
        <v>174</v>
      </c>
      <c r="C21" s="210"/>
      <c r="D21" s="211"/>
      <c r="E21" s="212"/>
      <c r="F21" s="195"/>
      <c r="G21" s="200">
        <f>G22+G23</f>
        <v>30600</v>
      </c>
    </row>
    <row r="22" spans="1:7" s="192" customFormat="1" ht="27">
      <c r="A22" s="196" t="s">
        <v>176</v>
      </c>
      <c r="B22" s="197" t="s">
        <v>170</v>
      </c>
      <c r="C22" s="198" t="s">
        <v>172</v>
      </c>
      <c r="D22" s="198" t="s">
        <v>164</v>
      </c>
      <c r="E22" s="199">
        <v>30000000</v>
      </c>
      <c r="F22" s="195">
        <v>1</v>
      </c>
      <c r="G22" s="200">
        <v>30000</v>
      </c>
    </row>
    <row r="23" spans="1:7" s="192" customFormat="1" ht="13.5">
      <c r="A23" s="196" t="s">
        <v>177</v>
      </c>
      <c r="B23" s="197" t="s">
        <v>173</v>
      </c>
      <c r="C23" s="198" t="s">
        <v>172</v>
      </c>
      <c r="D23" s="198" t="s">
        <v>164</v>
      </c>
      <c r="E23" s="199">
        <v>600000</v>
      </c>
      <c r="F23" s="195">
        <v>1</v>
      </c>
      <c r="G23" s="200">
        <v>600</v>
      </c>
    </row>
    <row r="24" spans="1:7" s="192" customFormat="1" ht="16.5">
      <c r="A24" s="290" t="s">
        <v>165</v>
      </c>
      <c r="B24" s="291"/>
      <c r="C24" s="291"/>
      <c r="D24" s="291"/>
      <c r="E24" s="292"/>
      <c r="F24" s="193"/>
      <c r="G24" s="194">
        <f>G26+G32</f>
        <v>426200</v>
      </c>
    </row>
    <row r="25" spans="1:7" s="192" customFormat="1" ht="13.5" customHeight="1">
      <c r="A25" s="214" t="s">
        <v>197</v>
      </c>
      <c r="B25" s="214" t="s">
        <v>194</v>
      </c>
      <c r="C25" s="214" t="s">
        <v>195</v>
      </c>
      <c r="D25" s="293" t="s">
        <v>196</v>
      </c>
      <c r="E25" s="293"/>
      <c r="F25" s="206"/>
      <c r="G25" s="194"/>
    </row>
    <row r="26" spans="1:7" s="192" customFormat="1" ht="18" customHeight="1">
      <c r="A26" s="207" t="s">
        <v>158</v>
      </c>
      <c r="B26" s="285" t="s">
        <v>93</v>
      </c>
      <c r="C26" s="286"/>
      <c r="D26" s="286"/>
      <c r="E26" s="287"/>
      <c r="F26" s="208"/>
      <c r="G26" s="200">
        <f>G27</f>
        <v>426200</v>
      </c>
    </row>
    <row r="27" spans="1:7" s="192" customFormat="1" ht="13.5">
      <c r="A27" s="201" t="s">
        <v>159</v>
      </c>
      <c r="B27" s="209" t="s">
        <v>160</v>
      </c>
      <c r="C27" s="210"/>
      <c r="D27" s="211"/>
      <c r="E27" s="212"/>
      <c r="F27" s="195"/>
      <c r="G27" s="200">
        <f>G28+G30</f>
        <v>426200</v>
      </c>
    </row>
    <row r="28" spans="1:7" s="192" customFormat="1" ht="13.5">
      <c r="A28" s="196" t="s">
        <v>178</v>
      </c>
      <c r="B28" s="197" t="s">
        <v>162</v>
      </c>
      <c r="C28" s="198" t="s">
        <v>163</v>
      </c>
      <c r="D28" s="198" t="s">
        <v>164</v>
      </c>
      <c r="E28" s="199">
        <v>425000000</v>
      </c>
      <c r="F28" s="195">
        <v>1</v>
      </c>
      <c r="G28" s="200">
        <v>425000</v>
      </c>
    </row>
    <row r="29" spans="1:7" s="192" customFormat="1" ht="13.5">
      <c r="A29" s="215"/>
      <c r="B29" s="209" t="s">
        <v>174</v>
      </c>
      <c r="C29" s="216"/>
      <c r="D29" s="216"/>
      <c r="E29" s="217"/>
      <c r="F29" s="218"/>
      <c r="G29" s="219"/>
    </row>
    <row r="30" spans="1:7" s="192" customFormat="1" ht="13.5">
      <c r="A30" s="196" t="s">
        <v>179</v>
      </c>
      <c r="B30" s="197" t="s">
        <v>180</v>
      </c>
      <c r="C30" s="198" t="s">
        <v>172</v>
      </c>
      <c r="D30" s="198" t="s">
        <v>164</v>
      </c>
      <c r="E30" s="199">
        <v>1200000</v>
      </c>
      <c r="F30" s="195">
        <v>1</v>
      </c>
      <c r="G30" s="200">
        <v>1200</v>
      </c>
    </row>
    <row r="31" spans="1:7" s="192" customFormat="1" ht="13.5" customHeight="1">
      <c r="A31" s="214" t="s">
        <v>201</v>
      </c>
      <c r="B31" s="214" t="s">
        <v>198</v>
      </c>
      <c r="C31" s="214" t="s">
        <v>199</v>
      </c>
      <c r="D31" s="293" t="s">
        <v>200</v>
      </c>
      <c r="E31" s="293"/>
      <c r="F31" s="206"/>
      <c r="G31" s="194"/>
    </row>
    <row r="32" spans="1:7" s="192" customFormat="1" ht="18" customHeight="1">
      <c r="A32" s="207" t="s">
        <v>166</v>
      </c>
      <c r="B32" s="285" t="s">
        <v>167</v>
      </c>
      <c r="C32" s="286"/>
      <c r="D32" s="286"/>
      <c r="E32" s="287"/>
      <c r="F32" s="208"/>
      <c r="G32" s="200">
        <f>G33</f>
        <v>0</v>
      </c>
    </row>
    <row r="33" spans="1:17" s="192" customFormat="1" ht="36.75" customHeight="1">
      <c r="A33" s="213" t="s">
        <v>159</v>
      </c>
      <c r="B33" s="209" t="s">
        <v>160</v>
      </c>
      <c r="C33" s="198"/>
      <c r="D33" s="198"/>
      <c r="E33" s="198"/>
      <c r="F33" s="195"/>
      <c r="G33" s="200">
        <f>G34+G36</f>
        <v>0</v>
      </c>
    </row>
    <row r="34" spans="1:17" s="192" customFormat="1" ht="36.75" customHeight="1">
      <c r="A34" s="196" t="s">
        <v>161</v>
      </c>
      <c r="B34" s="197" t="s">
        <v>162</v>
      </c>
      <c r="C34" s="201" t="s">
        <v>163</v>
      </c>
      <c r="D34" s="198" t="s">
        <v>164</v>
      </c>
      <c r="E34" s="198"/>
      <c r="F34" s="195"/>
      <c r="G34" s="200">
        <v>-2400</v>
      </c>
    </row>
    <row r="35" spans="1:17" s="192" customFormat="1" ht="13.5">
      <c r="A35" s="215"/>
      <c r="B35" s="209" t="s">
        <v>174</v>
      </c>
      <c r="C35" s="220"/>
      <c r="D35" s="216"/>
      <c r="E35" s="216"/>
      <c r="F35" s="218"/>
      <c r="G35" s="219"/>
    </row>
    <row r="36" spans="1:17" s="192" customFormat="1" ht="13.5">
      <c r="A36" s="196" t="s">
        <v>179</v>
      </c>
      <c r="B36" s="197" t="s">
        <v>180</v>
      </c>
      <c r="C36" s="198" t="s">
        <v>172</v>
      </c>
      <c r="D36" s="198" t="s">
        <v>164</v>
      </c>
      <c r="E36" s="199">
        <v>24000000</v>
      </c>
      <c r="F36" s="195">
        <v>1</v>
      </c>
      <c r="G36" s="200">
        <v>2400</v>
      </c>
    </row>
    <row r="42" spans="1:17">
      <c r="Q42">
        <v>1</v>
      </c>
    </row>
  </sheetData>
  <mergeCells count="18">
    <mergeCell ref="B32:E32"/>
    <mergeCell ref="E5:E6"/>
    <mergeCell ref="B15:E15"/>
    <mergeCell ref="A24:E24"/>
    <mergeCell ref="B26:E26"/>
    <mergeCell ref="A9:E9"/>
    <mergeCell ref="B11:E11"/>
    <mergeCell ref="D10:E10"/>
    <mergeCell ref="D19:E19"/>
    <mergeCell ref="D25:E25"/>
    <mergeCell ref="B20:E20"/>
    <mergeCell ref="D31:E31"/>
    <mergeCell ref="A3:G4"/>
    <mergeCell ref="A5:A6"/>
    <mergeCell ref="B5:B6"/>
    <mergeCell ref="C5:C6"/>
    <mergeCell ref="D5:D6"/>
    <mergeCell ref="F5:G5"/>
  </mergeCells>
  <pageMargins left="0.25" right="0.25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1</vt:i4>
      </vt:variant>
    </vt:vector>
  </HeadingPairs>
  <TitlesOfParts>
    <vt:vector size="8" baseType="lpstr">
      <vt:lpstr>1</vt:lpstr>
      <vt:lpstr>2</vt:lpstr>
      <vt:lpstr>3</vt:lpstr>
      <vt:lpstr>4</vt:lpstr>
      <vt:lpstr>5</vt:lpstr>
      <vt:lpstr>6</vt:lpstr>
      <vt:lpstr>7</vt:lpstr>
      <vt:lpstr>'3'!Print_Area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Gayane Mesropyan</dc:creator>
  <cp:keywords>https://mul2.gov.am/tasks/422244/oneclick/Havelvacner.xlsx?token=8af86a27aecd7dab841d3b1d5a2e522d</cp:keywords>
  <cp:lastModifiedBy>Zara Margaryan</cp:lastModifiedBy>
  <cp:lastPrinted>2020-03-20T07:05:27Z</cp:lastPrinted>
  <dcterms:created xsi:type="dcterms:W3CDTF">2019-11-07T07:37:19Z</dcterms:created>
  <dcterms:modified xsi:type="dcterms:W3CDTF">2021-04-21T06:27:23Z</dcterms:modified>
</cp:coreProperties>
</file>