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1\kar,voroshumner\arcax komunal\pahustafondov\"/>
    </mc:Choice>
  </mc:AlternateContent>
  <bookViews>
    <workbookView xWindow="0" yWindow="0" windowWidth="28800" windowHeight="11910" activeTab="3"/>
  </bookViews>
  <sheets>
    <sheet name="1" sheetId="4" r:id="rId1"/>
    <sheet name="2" sheetId="5" r:id="rId2"/>
    <sheet name="3" sheetId="6" r:id="rId3"/>
    <sheet name="4" sheetId="7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6" l="1"/>
  <c r="D37" i="6"/>
  <c r="C37" i="6"/>
  <c r="H44" i="5"/>
  <c r="I44" i="5"/>
  <c r="G44" i="5"/>
  <c r="G43" i="5" s="1"/>
  <c r="G42" i="5" s="1"/>
  <c r="G41" i="5" s="1"/>
  <c r="G39" i="5" s="1"/>
  <c r="G37" i="5" s="1"/>
  <c r="G36" i="5" s="1"/>
  <c r="G34" i="5" s="1"/>
  <c r="G32" i="5" s="1"/>
  <c r="G30" i="5" s="1"/>
  <c r="I43" i="5"/>
  <c r="I42" i="5" s="1"/>
  <c r="I41" i="5" s="1"/>
  <c r="I39" i="5" s="1"/>
  <c r="I37" i="5" s="1"/>
  <c r="I36" i="5" s="1"/>
  <c r="I34" i="5" s="1"/>
  <c r="I32" i="5" s="1"/>
  <c r="I30" i="5" s="1"/>
  <c r="H43" i="5"/>
  <c r="H42" i="5" s="1"/>
  <c r="H41" i="5" s="1"/>
  <c r="H39" i="5" s="1"/>
  <c r="H37" i="5" s="1"/>
  <c r="H36" i="5" s="1"/>
  <c r="H34" i="5" s="1"/>
  <c r="H32" i="5" s="1"/>
  <c r="H30" i="5" s="1"/>
  <c r="E10" i="4"/>
  <c r="F10" i="4"/>
  <c r="D10" i="4"/>
  <c r="E33" i="4"/>
  <c r="F33" i="4"/>
  <c r="F26" i="4" s="1"/>
  <c r="F25" i="4" s="1"/>
  <c r="D33" i="4"/>
  <c r="D26" i="4" s="1"/>
  <c r="D25" i="4" s="1"/>
  <c r="E26" i="4"/>
  <c r="E25" i="4" s="1"/>
  <c r="D21" i="7" l="1"/>
  <c r="E21" i="7"/>
  <c r="C21" i="7"/>
  <c r="D21" i="6"/>
  <c r="E21" i="6"/>
  <c r="C21" i="6"/>
  <c r="H29" i="5"/>
  <c r="I29" i="5"/>
  <c r="G29" i="5"/>
  <c r="B17" i="6" l="1"/>
  <c r="G28" i="5" l="1"/>
  <c r="G26" i="5" s="1"/>
  <c r="G24" i="5" s="1"/>
  <c r="G22" i="5" s="1"/>
  <c r="G20" i="5" s="1"/>
  <c r="H28" i="5"/>
  <c r="H26" i="5" s="1"/>
  <c r="H24" i="5" s="1"/>
  <c r="H22" i="5" s="1"/>
  <c r="H20" i="5" s="1"/>
  <c r="E12" i="4"/>
  <c r="E11" i="4" s="1"/>
  <c r="D12" i="4"/>
  <c r="D11" i="4" s="1"/>
  <c r="H19" i="5" l="1"/>
  <c r="H13" i="5"/>
  <c r="H11" i="5" s="1"/>
  <c r="H17" i="5"/>
  <c r="H15" i="5" s="1"/>
  <c r="G19" i="5"/>
  <c r="G13" i="5"/>
  <c r="G11" i="5" s="1"/>
  <c r="G17" i="5"/>
  <c r="G15" i="5" s="1"/>
  <c r="B15" i="7" l="1"/>
  <c r="B15" i="6"/>
  <c r="E22" i="5"/>
  <c r="B19" i="7" l="1"/>
  <c r="B17" i="7"/>
  <c r="B16" i="6"/>
  <c r="B16" i="7" s="1"/>
  <c r="F22" i="5"/>
  <c r="I28" i="5" l="1"/>
  <c r="I26" i="5" s="1"/>
  <c r="I24" i="5" s="1"/>
  <c r="F12" i="4"/>
  <c r="F11" i="4" s="1"/>
  <c r="I22" i="5" l="1"/>
  <c r="I20" i="5" s="1"/>
  <c r="I19" i="5" s="1"/>
  <c r="I17" i="5" l="1"/>
  <c r="I15" i="5" s="1"/>
  <c r="I13" i="5"/>
  <c r="I11" i="5" s="1"/>
</calcChain>
</file>

<file path=xl/sharedStrings.xml><?xml version="1.0" encoding="utf-8"?>
<sst xmlns="http://schemas.openxmlformats.org/spreadsheetml/2006/main" count="169" uniqueCount="116">
  <si>
    <t xml:space="preserve"> Ծրագրային դասիչը</t>
  </si>
  <si>
    <t xml:space="preserve"> Միջոցառման տեսակը</t>
  </si>
  <si>
    <t xml:space="preserve"> Տրանսֆերտների տրամադրում</t>
  </si>
  <si>
    <t xml:space="preserve"> Գործառական դասիչը</t>
  </si>
  <si>
    <t xml:space="preserve"> ԸՆԴԱՄԵՆԸ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</si>
  <si>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</si>
  <si>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</si>
  <si>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</si>
  <si>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ԸՆԴԱՄԵՆԸ ԾԱԽՍԵՐ</t>
  </si>
  <si>
    <t xml:space="preserve"> - Այլ նպաստներ բյուջեից</t>
  </si>
  <si>
    <t xml:space="preserve"> Արդյունքի չափորոշիչներ </t>
  </si>
  <si>
    <t xml:space="preserve"> Տարի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</si>
  <si>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</si>
  <si>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</si>
  <si>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</si>
  <si>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ՀՀ  աշխատանքի և սոցիալական հարցերի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</si>
  <si>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</si>
  <si>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</si>
  <si>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</si>
  <si>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</si>
  <si>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</si>
  <si>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</si>
  <si>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>"     " "                   " N      -Ն որոշման</t>
  </si>
  <si>
    <t xml:space="preserve"> Հավելված N 2</t>
  </si>
  <si>
    <t xml:space="preserve"> Հավելված N 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</si>
  <si>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</si>
  <si>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</si>
  <si>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</si>
  <si>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</si>
  <si>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</si>
  <si>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</si>
  <si>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>10</t>
  </si>
  <si>
    <t>Սոցիալական պաշտպանություն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</si>
  <si>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</si>
  <si>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</si>
  <si>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ՍՈՑԻԱԼԱԿԱՆ  ՆՊԱՍՏՆԵՐ ԵՎ ԿԵՆՍԱԹՈՇԱԿՆԵՐ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</si>
  <si>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</si>
  <si>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</si>
  <si>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</si>
  <si>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</si>
  <si>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</si>
  <si>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</si>
  <si>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</si>
  <si>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</si>
  <si>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</si>
  <si>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</si>
  <si>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</si>
  <si>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</si>
  <si>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Միջոցառման վրա կատարվող ծախսը (հազար դրամ) 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</si>
  <si>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</si>
  <si>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</si>
  <si>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</si>
  <si>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</si>
  <si>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</si>
  <si>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09</t>
  </si>
  <si>
    <t>02</t>
  </si>
  <si>
    <t xml:space="preserve"> Սոցիալական պաշտպանություն (այլ դասերին չպատկանող)</t>
  </si>
  <si>
    <t>այդ թվում՝</t>
  </si>
  <si>
    <t xml:space="preserve"> Սոցիալական պաշտպանությանը տրամադրվող օժանդակ ծառայություններ (այլ դասերին չպատկանող)</t>
  </si>
  <si>
    <t xml:space="preserve"> ՀՀ աշխատանքի և սոցիալական հարցերի նախարարություն</t>
  </si>
  <si>
    <t xml:space="preserve"> Հավելված N 4</t>
  </si>
  <si>
    <t xml:space="preserve"> Հավելված N 3</t>
  </si>
  <si>
    <t>Ռազմական դրությամբ պայմանավորված՝  աջակցություն Արցախի բնակչությանը</t>
  </si>
  <si>
    <t xml:space="preserve">Ցուցանիշների փոփոխություն                                                                    (ավելացումները նշված են դրական նշանով)      </t>
  </si>
  <si>
    <t>Ցուցանիշների փոփոխություն                                                                                                                        (ավելացումները նշված են դրական նշանով)</t>
  </si>
  <si>
    <t xml:space="preserve">ՀՀ կառավարության 2021 թվականի </t>
  </si>
  <si>
    <t xml:space="preserve">   Ցուցանիշների փոփոխություն (ավելացումները նշված են դրական նշանով)                 </t>
  </si>
  <si>
    <t>հազար դրամ</t>
  </si>
  <si>
    <t>դեկտեմբեր, հունվար, փետրվար ամիսներին սպառած էլեկտրաէներգիայի և գազի, կապի համար չվճարած, ինչպես նաև եկամտային հարկի գումարների վերադարձի գծով Արցախի Հանրապետության բնակիչներ</t>
  </si>
  <si>
    <t>Աջակցություն Արցախի Հանրապետության կառավարությանը, 2020 թվականի դեկտեմբեր և 2021 թվականի հունվար-փետրվար ամիսներին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t>
  </si>
  <si>
    <t>Առաջին կիսամյակ</t>
  </si>
  <si>
    <t>Ինն ամիս</t>
  </si>
  <si>
    <t xml:space="preserve"> ՀՀ կառավարություն</t>
  </si>
  <si>
    <t xml:space="preserve"> 1139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</si>
  <si>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</si>
  <si>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</si>
  <si>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</si>
  <si>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ՀՀ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</si>
  <si>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</si>
  <si>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</si>
  <si>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</si>
  <si>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 xml:space="preserve"> 11001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</si>
  <si>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</si>
  <si>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</si>
  <si>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</si>
  <si>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</si>
  <si>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</si>
  <si>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</si>
  <si>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</si>
  <si>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</si>
  <si>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ՀՀ կառավարություն</t>
  </si>
  <si>
    <t xml:space="preserve"> այդ թվում` ըստ կատարողների</t>
  </si>
  <si>
    <t xml:space="preserve"> ԱՅԼ  ԾԱԽՍԵՐ</t>
  </si>
  <si>
    <t xml:space="preserve"> Պահուստային միջոցներ</t>
  </si>
  <si>
    <t xml:space="preserve"> ՀԱՅԱՍՏԱՆԻ ՀԱՆՐԱՊԵՏՈՒԹՅԱՆ ԿԱՌԱՎԱՐՈՒԹՅԱՆ 2020 ԹՎԱԿԱՆԻ ԴԵԿՏԵՄԲԵՐԻ 30-Ի N 2215-Ն ՈՐՈՇՄԱՆ N 9 ՀԱՎԵԼՎԱԾԻ 9․16 ԵՎ 9.47 ԱՂՅՈՒՍԱԿՆԵՐՈՒՄ ԿԱՏԱՐՎՈՂ ՓՈՓՈԽՈՒԹՅՈՒՆՆԵՐԸ</t>
  </si>
  <si>
    <t>Ծրագրի դասիչը</t>
  </si>
  <si>
    <t>Ծրագրի անվանումը</t>
  </si>
  <si>
    <t>ՀՀ կառավարության պահուստային ֆոնդ</t>
  </si>
  <si>
    <t>Ծրագրի միջոցառումները</t>
  </si>
  <si>
    <t>Ծրագրի դասիչը՝</t>
  </si>
  <si>
    <t>Ցուցանիշների փոփոխությունը 
( նվազեցումները նշված են փակագծերում)</t>
  </si>
  <si>
    <t>Միջոցառման դասիչը՝</t>
  </si>
  <si>
    <t xml:space="preserve"> Առաջին կիսամյակ </t>
  </si>
  <si>
    <t xml:space="preserve"> Ինն ամիս </t>
  </si>
  <si>
    <t xml:space="preserve"> Տարի </t>
  </si>
  <si>
    <t>Միջոցառման անվանումը՝</t>
  </si>
  <si>
    <t>Նկարագրությունը՝</t>
  </si>
  <si>
    <t>ՀՀ պետական բյուջեում նախատեսված ելքերի լրացուցիչ ֆինանսավորման,պետական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</si>
  <si>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</si>
  <si>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  Ծառայության մատուցում 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</si>
  <si>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</si>
  <si>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</si>
  <si>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</si>
  <si>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 ՀԱՅԱՍՏԱՆԻ ՀԱՆՐԱՊԵՏՈՒԹՅԱՆ ԿԱՌԱՎԱՐՈՒԹՅԱՆ 2020 ԹՎԱԿԱՆԻ ԴԵԿՏԵՄԲԵՐԻ 30-Ի ԹԻՎ 2215-Ն ՈՐՈՇՄԱՆ N 9.1 ՀԱՎԵԼՎԱԾԻ  N 9.1.20   ԵՎ 9.1.58 ԱՂՅՈՒՍԱԿՆԵՐՈՒՄ ԿԱՏԱՐՎՈՂ ՓՈՓՈԽՈՒԹՅՈՒՆՆԵՐԸ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</si>
  <si>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N 2215-Ն ՈՐՈՇՄԱՆ  N 5 ՀԱՎԵԼՎԱԾԻ N 1 ԱՂՅՈՒՍԱԿՈՒՄ ԿԱՏԱՐՎՈՂ ՓՈՓՈԽՈՒԹՅՈՒՆՆԵՐԸ</t>
  </si>
  <si>
    <t xml:space="preserve">ՀԱՅԱՍՏԱՆԻ ՀԱՆՐԱՊԵՏՈՒԹՅԱՆ ԿԱՌԱՎԱՐՈՒԹՅԱՆ 2020 ԹՎԱԿԱՆԻ ԴԵԿՏԵՄԲԵՐԻ 30-Ի N 2215-Ն ՈՐՈՇՄԱՆ N 3 և 4  ՀԱՎԵԼՎԱԾՆԵՐՈՒՄ 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</si>
</sst>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,##0.0"/>
    <numFmt numFmtId="165" formatCode="_-* #,##0.00\ _ _-;\-* #,##0.00\ _ _-;_-* &quot;-&quot;??\ _ _-;_-@_-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  <numFmt numFmtId="169" formatCode="#,##0.0_);\(#,##0.0\)"/>
    <numFmt numFmtId="170" formatCode="0.0"/>
    <numFmt numFmtId="171" formatCode="0.0000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sz val="11"/>
      <color rgb="FF00000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8"/>
      <name val="GHEA Grapalat"/>
      <family val="2"/>
    </font>
    <font>
      <sz val="10"/>
      <name val="Times Armenian"/>
      <family val="1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sz val="10"/>
      <name val="Arial"/>
      <family val="2"/>
      <charset val="204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i/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5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165" fontId="21" fillId="0" borderId="0" applyFont="0" applyFill="0" applyBorder="0" applyAlignment="0" applyProtection="0"/>
    <xf numFmtId="166" fontId="22" fillId="0" borderId="0" applyFill="0" applyBorder="0" applyProtection="0">
      <alignment horizontal="right" vertical="top"/>
    </xf>
    <xf numFmtId="166" fontId="24" fillId="0" borderId="0" applyFill="0" applyBorder="0" applyProtection="0">
      <alignment horizontal="right" vertical="top"/>
    </xf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1" fillId="0" borderId="0"/>
    <xf numFmtId="0" fontId="24" fillId="0" borderId="0">
      <alignment horizontal="left" vertical="top" wrapText="1"/>
    </xf>
    <xf numFmtId="0" fontId="26" fillId="0" borderId="0" applyNumberFormat="0" applyFill="0" applyBorder="0" applyAlignment="0" applyProtection="0"/>
    <xf numFmtId="43" fontId="27" fillId="0" borderId="0" applyFont="0" applyFill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3" borderId="0" applyNumberFormat="0" applyBorder="0" applyAlignment="0" applyProtection="0"/>
    <xf numFmtId="0" fontId="28" fillId="36" borderId="0" applyNumberFormat="0" applyBorder="0" applyAlignment="0" applyProtection="0"/>
    <xf numFmtId="0" fontId="28" fillId="35" borderId="0" applyNumberFormat="0" applyBorder="0" applyAlignment="0" applyProtection="0"/>
    <xf numFmtId="0" fontId="28" fillId="37" borderId="0" applyNumberFormat="0" applyBorder="0" applyAlignment="0" applyProtection="0"/>
    <xf numFmtId="0" fontId="28" fillId="34" borderId="0" applyNumberFormat="0" applyBorder="0" applyAlignment="0" applyProtection="0"/>
    <xf numFmtId="0" fontId="28" fillId="38" borderId="0" applyNumberFormat="0" applyBorder="0" applyAlignment="0" applyProtection="0"/>
    <xf numFmtId="0" fontId="28" fillId="37" borderId="0" applyNumberFormat="0" applyBorder="0" applyAlignment="0" applyProtection="0"/>
    <xf numFmtId="0" fontId="28" fillId="39" borderId="0" applyNumberFormat="0" applyBorder="0" applyAlignment="0" applyProtection="0"/>
    <xf numFmtId="0" fontId="28" fillId="38" borderId="0" applyNumberFormat="0" applyBorder="0" applyAlignment="0" applyProtection="0"/>
    <xf numFmtId="0" fontId="29" fillId="40" borderId="0" applyNumberFormat="0" applyBorder="0" applyAlignment="0" applyProtection="0"/>
    <xf numFmtId="0" fontId="29" fillId="34" borderId="0" applyNumberFormat="0" applyBorder="0" applyAlignment="0" applyProtection="0"/>
    <xf numFmtId="0" fontId="29" fillId="38" borderId="0" applyNumberFormat="0" applyBorder="0" applyAlignment="0" applyProtection="0"/>
    <xf numFmtId="0" fontId="29" fillId="37" borderId="0" applyNumberFormat="0" applyBorder="0" applyAlignment="0" applyProtection="0"/>
    <xf numFmtId="0" fontId="29" fillId="40" borderId="0" applyNumberFormat="0" applyBorder="0" applyAlignment="0" applyProtection="0"/>
    <xf numFmtId="0" fontId="29" fillId="34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0" borderId="0" applyNumberFormat="0" applyBorder="0" applyAlignment="0" applyProtection="0"/>
    <xf numFmtId="0" fontId="29" fillId="44" borderId="0" applyNumberFormat="0" applyBorder="0" applyAlignment="0" applyProtection="0"/>
    <xf numFmtId="0" fontId="30" fillId="45" borderId="0" applyNumberFormat="0" applyBorder="0" applyAlignment="0" applyProtection="0"/>
    <xf numFmtId="0" fontId="31" fillId="46" borderId="14" applyNumberFormat="0" applyAlignment="0" applyProtection="0"/>
    <xf numFmtId="0" fontId="32" fillId="47" borderId="15" applyNumberFormat="0" applyAlignment="0" applyProtection="0"/>
    <xf numFmtId="168" fontId="21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8" borderId="0" applyNumberFormat="0" applyBorder="0" applyAlignment="0" applyProtection="0"/>
    <xf numFmtId="0" fontId="35" fillId="0" borderId="16" applyNumberFormat="0" applyFill="0" applyAlignment="0" applyProtection="0"/>
    <xf numFmtId="0" fontId="36" fillId="0" borderId="17" applyNumberFormat="0" applyFill="0" applyAlignment="0" applyProtection="0"/>
    <xf numFmtId="0" fontId="37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8" fillId="38" borderId="14" applyNumberFormat="0" applyAlignment="0" applyProtection="0"/>
    <xf numFmtId="0" fontId="39" fillId="0" borderId="19" applyNumberFormat="0" applyFill="0" applyAlignment="0" applyProtection="0"/>
    <xf numFmtId="0" fontId="40" fillId="38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27" fillId="0" borderId="0"/>
    <xf numFmtId="0" fontId="27" fillId="0" borderId="0"/>
    <xf numFmtId="0" fontId="27" fillId="35" borderId="20" applyNumberFormat="0" applyFont="0" applyAlignment="0" applyProtection="0"/>
    <xf numFmtId="0" fontId="41" fillId="46" borderId="21" applyNumberFormat="0" applyAlignment="0" applyProtection="0"/>
    <xf numFmtId="9" fontId="27" fillId="0" borderId="0" applyFont="0" applyFill="0" applyBorder="0" applyAlignment="0" applyProtection="0"/>
    <xf numFmtId="0" fontId="42" fillId="0" borderId="0"/>
    <xf numFmtId="0" fontId="43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45" fillId="0" borderId="0" applyNumberFormat="0" applyFill="0" applyBorder="0" applyAlignment="0" applyProtection="0"/>
    <xf numFmtId="0" fontId="42" fillId="0" borderId="0"/>
    <xf numFmtId="0" fontId="1" fillId="0" borderId="0"/>
    <xf numFmtId="0" fontId="21" fillId="0" borderId="0"/>
    <xf numFmtId="168" fontId="27" fillId="0" borderId="0" applyFont="0" applyFill="0" applyBorder="0" applyAlignment="0" applyProtection="0"/>
  </cellStyleXfs>
  <cellXfs count="137">
    <xf numFmtId="0" fontId="0" fillId="0" borderId="0" xfId="0"/>
    <xf numFmtId="4" fontId="17" fillId="0" borderId="10" xfId="0" applyNumberFormat="1" applyFont="1" applyBorder="1" applyAlignment="1">
      <alignment horizontal="center" vertical="center"/>
    </xf>
    <xf numFmtId="0" fontId="17" fillId="0" borderId="0" xfId="0" applyFont="1" applyFill="1"/>
    <xf numFmtId="0" fontId="23" fillId="0" borderId="0" xfId="47" applyFont="1" applyFill="1" applyAlignment="1">
      <alignment vertical="center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vertical="top" wrapText="1"/>
    </xf>
    <xf numFmtId="0" fontId="18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right" vertical="top"/>
    </xf>
    <xf numFmtId="0" fontId="18" fillId="0" borderId="0" xfId="0" applyFont="1" applyFill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horizontal="center" vertical="top"/>
    </xf>
    <xf numFmtId="0" fontId="23" fillId="0" borderId="0" xfId="0" applyFont="1" applyFill="1"/>
    <xf numFmtId="0" fontId="20" fillId="0" borderId="0" xfId="0" applyFont="1" applyFill="1" applyAlignment="1">
      <alignment horizontal="left" vertical="top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top" wrapText="1"/>
    </xf>
    <xf numFmtId="164" fontId="23" fillId="0" borderId="10" xfId="0" applyNumberFormat="1" applyFont="1" applyFill="1" applyBorder="1" applyAlignment="1">
      <alignment vertical="center" wrapText="1"/>
    </xf>
    <xf numFmtId="0" fontId="23" fillId="0" borderId="10" xfId="0" applyFont="1" applyFill="1" applyBorder="1" applyAlignment="1">
      <alignment horizontal="left" vertical="top" wrapText="1"/>
    </xf>
    <xf numFmtId="0" fontId="17" fillId="0" borderId="10" xfId="0" applyFont="1" applyFill="1" applyBorder="1" applyAlignment="1">
      <alignment vertical="center" wrapText="1"/>
    </xf>
    <xf numFmtId="166" fontId="23" fillId="0" borderId="10" xfId="43" applyFont="1" applyFill="1" applyBorder="1" applyAlignment="1">
      <alignment horizontal="center" vertical="center"/>
    </xf>
    <xf numFmtId="164" fontId="17" fillId="0" borderId="10" xfId="0" applyNumberFormat="1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top" wrapText="1"/>
    </xf>
    <xf numFmtId="0" fontId="17" fillId="0" borderId="11" xfId="0" applyFont="1" applyFill="1" applyBorder="1" applyAlignment="1">
      <alignment horizontal="left" vertical="top" wrapText="1"/>
    </xf>
    <xf numFmtId="0" fontId="23" fillId="0" borderId="0" xfId="0" applyFont="1" applyFill="1" applyAlignment="1">
      <alignment vertical="top"/>
    </xf>
    <xf numFmtId="0" fontId="23" fillId="0" borderId="0" xfId="0" applyFont="1" applyFill="1" applyBorder="1" applyAlignment="1">
      <alignment vertical="top"/>
    </xf>
    <xf numFmtId="0" fontId="23" fillId="0" borderId="10" xfId="0" applyFont="1" applyFill="1" applyBorder="1" applyAlignment="1">
      <alignment horizontal="center" vertical="center" textRotation="90" wrapText="1"/>
    </xf>
    <xf numFmtId="0" fontId="23" fillId="0" borderId="10" xfId="0" applyFont="1" applyFill="1" applyBorder="1" applyAlignment="1">
      <alignment vertical="center" textRotation="90" wrapText="1"/>
    </xf>
    <xf numFmtId="0" fontId="46" fillId="0" borderId="10" xfId="0" applyFont="1" applyFill="1" applyBorder="1" applyAlignment="1">
      <alignment horizontal="left" vertical="center" wrapText="1"/>
    </xf>
    <xf numFmtId="0" fontId="23" fillId="0" borderId="10" xfId="48" applyFont="1" applyFill="1" applyBorder="1" applyAlignment="1">
      <alignment horizontal="left" vertical="top" wrapText="1"/>
    </xf>
    <xf numFmtId="167" fontId="23" fillId="0" borderId="10" xfId="1" applyNumberFormat="1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horizontal="center" vertical="center" textRotation="90"/>
    </xf>
    <xf numFmtId="49" fontId="23" fillId="0" borderId="10" xfId="0" applyNumberFormat="1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wrapText="1"/>
    </xf>
    <xf numFmtId="166" fontId="23" fillId="0" borderId="10" xfId="0" applyNumberFormat="1" applyFont="1" applyFill="1" applyBorder="1" applyAlignment="1">
      <alignment horizontal="center" vertical="center" wrapText="1"/>
    </xf>
    <xf numFmtId="166" fontId="23" fillId="0" borderId="10" xfId="44" applyFont="1" applyFill="1" applyBorder="1" applyAlignment="1">
      <alignment horizontal="center" vertical="center"/>
    </xf>
    <xf numFmtId="164" fontId="17" fillId="0" borderId="10" xfId="0" applyNumberFormat="1" applyFont="1" applyFill="1" applyBorder="1" applyAlignment="1">
      <alignment horizontal="left" vertical="top" wrapText="1"/>
    </xf>
    <xf numFmtId="167" fontId="17" fillId="0" borderId="10" xfId="0" applyNumberFormat="1" applyFont="1" applyFill="1" applyBorder="1" applyAlignment="1">
      <alignment horizontal="center" vertical="top"/>
    </xf>
    <xf numFmtId="0" fontId="46" fillId="0" borderId="10" xfId="0" applyFont="1" applyFill="1" applyBorder="1" applyAlignment="1">
      <alignment horizontal="center" vertical="top"/>
    </xf>
    <xf numFmtId="0" fontId="46" fillId="0" borderId="10" xfId="0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vertical="top" wrapText="1"/>
    </xf>
    <xf numFmtId="0" fontId="23" fillId="0" borderId="11" xfId="0" applyFont="1" applyFill="1" applyBorder="1" applyAlignment="1">
      <alignment vertical="center" wrapText="1"/>
    </xf>
    <xf numFmtId="0" fontId="46" fillId="0" borderId="0" xfId="0" applyFont="1" applyFill="1" applyAlignment="1">
      <alignment horizontal="left" vertical="top" wrapText="1"/>
    </xf>
    <xf numFmtId="0" fontId="46" fillId="0" borderId="0" xfId="0" applyFont="1" applyFill="1" applyAlignment="1">
      <alignment horizontal="right" vertical="top" wrapText="1"/>
    </xf>
    <xf numFmtId="0" fontId="46" fillId="0" borderId="10" xfId="0" applyFont="1" applyFill="1" applyBorder="1" applyAlignment="1">
      <alignment vertical="top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right" vertical="top"/>
    </xf>
    <xf numFmtId="0" fontId="17" fillId="0" borderId="10" xfId="0" applyFont="1" applyFill="1" applyBorder="1" applyAlignment="1">
      <alignment horizontal="center" vertical="top" wrapText="1"/>
    </xf>
    <xf numFmtId="0" fontId="23" fillId="0" borderId="0" xfId="0" applyFont="1" applyFill="1" applyBorder="1" applyAlignment="1">
      <alignment vertical="top" wrapText="1"/>
    </xf>
    <xf numFmtId="0" fontId="23" fillId="0" borderId="0" xfId="48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top" wrapText="1"/>
    </xf>
    <xf numFmtId="169" fontId="48" fillId="0" borderId="0" xfId="0" applyNumberFormat="1" applyFont="1" applyBorder="1" applyAlignment="1">
      <alignment horizontal="center"/>
    </xf>
    <xf numFmtId="169" fontId="48" fillId="0" borderId="24" xfId="0" applyNumberFormat="1" applyFont="1" applyBorder="1" applyAlignment="1">
      <alignment horizontal="center"/>
    </xf>
    <xf numFmtId="0" fontId="47" fillId="0" borderId="0" xfId="0" applyFont="1"/>
    <xf numFmtId="170" fontId="47" fillId="0" borderId="0" xfId="0" applyNumberFormat="1" applyFont="1"/>
    <xf numFmtId="0" fontId="49" fillId="0" borderId="11" xfId="0" applyFont="1" applyBorder="1" applyAlignment="1">
      <alignment horizontal="left" vertical="top" wrapText="1"/>
    </xf>
    <xf numFmtId="0" fontId="47" fillId="0" borderId="11" xfId="0" applyFont="1" applyBorder="1" applyAlignment="1">
      <alignment horizontal="left" vertical="top" wrapText="1"/>
    </xf>
    <xf numFmtId="0" fontId="47" fillId="0" borderId="11" xfId="0" applyFont="1" applyBorder="1" applyAlignment="1">
      <alignment horizontal="center"/>
    </xf>
    <xf numFmtId="169" fontId="47" fillId="49" borderId="10" xfId="0" applyNumberFormat="1" applyFont="1" applyFill="1" applyBorder="1" applyAlignment="1">
      <alignment vertical="center" wrapText="1"/>
    </xf>
    <xf numFmtId="169" fontId="47" fillId="49" borderId="25" xfId="0" applyNumberFormat="1" applyFont="1" applyFill="1" applyBorder="1" applyAlignment="1">
      <alignment vertical="center" wrapText="1"/>
    </xf>
    <xf numFmtId="0" fontId="47" fillId="0" borderId="33" xfId="0" applyFont="1" applyBorder="1" applyAlignment="1">
      <alignment horizontal="left" vertical="top" wrapText="1"/>
    </xf>
    <xf numFmtId="169" fontId="23" fillId="0" borderId="10" xfId="43" applyNumberFormat="1" applyFont="1" applyFill="1" applyBorder="1" applyAlignment="1">
      <alignment horizontal="center" vertical="center"/>
    </xf>
    <xf numFmtId="0" fontId="47" fillId="50" borderId="10" xfId="0" applyFont="1" applyFill="1" applyBorder="1" applyAlignment="1">
      <alignment vertical="top" wrapText="1"/>
    </xf>
    <xf numFmtId="0" fontId="47" fillId="50" borderId="10" xfId="0" applyFont="1" applyFill="1" applyBorder="1" applyAlignment="1">
      <alignment horizontal="left" vertical="center" wrapText="1"/>
    </xf>
    <xf numFmtId="169" fontId="47" fillId="50" borderId="10" xfId="0" applyNumberFormat="1" applyFont="1" applyFill="1" applyBorder="1" applyAlignment="1">
      <alignment horizontal="center" vertical="center" wrapText="1"/>
    </xf>
    <xf numFmtId="0" fontId="47" fillId="50" borderId="0" xfId="0" applyFont="1" applyFill="1" applyAlignment="1">
      <alignment horizontal="left" vertical="top" wrapText="1"/>
    </xf>
    <xf numFmtId="169" fontId="47" fillId="50" borderId="35" xfId="0" applyNumberFormat="1" applyFont="1" applyFill="1" applyBorder="1" applyAlignment="1">
      <alignment horizontal="center" vertical="center" wrapText="1"/>
    </xf>
    <xf numFmtId="0" fontId="47" fillId="50" borderId="0" xfId="0" applyFont="1" applyFill="1"/>
    <xf numFmtId="0" fontId="49" fillId="50" borderId="10" xfId="0" applyFont="1" applyFill="1" applyBorder="1" applyAlignment="1">
      <alignment horizontal="left" vertical="center" wrapText="1"/>
    </xf>
    <xf numFmtId="169" fontId="47" fillId="50" borderId="35" xfId="1" applyNumberFormat="1" applyFont="1" applyFill="1" applyBorder="1" applyAlignment="1">
      <alignment horizontal="center" vertical="center"/>
    </xf>
    <xf numFmtId="169" fontId="50" fillId="50" borderId="0" xfId="0" applyNumberFormat="1" applyFont="1" applyFill="1" applyAlignment="1">
      <alignment horizontal="center" vertical="center" wrapText="1"/>
    </xf>
    <xf numFmtId="169" fontId="50" fillId="50" borderId="0" xfId="0" applyNumberFormat="1" applyFont="1" applyFill="1" applyAlignment="1">
      <alignment vertical="center" wrapText="1"/>
    </xf>
    <xf numFmtId="0" fontId="50" fillId="0" borderId="0" xfId="102" applyFont="1" applyFill="1" applyBorder="1" applyAlignment="1">
      <alignment horizontal="left" vertical="top" wrapText="1"/>
    </xf>
    <xf numFmtId="0" fontId="51" fillId="0" borderId="0" xfId="0" applyFont="1"/>
    <xf numFmtId="164" fontId="50" fillId="0" borderId="0" xfId="102" applyNumberFormat="1" applyFont="1" applyBorder="1" applyAlignment="1">
      <alignment horizontal="center" vertical="center"/>
    </xf>
    <xf numFmtId="171" fontId="50" fillId="0" borderId="0" xfId="102" applyNumberFormat="1" applyFont="1" applyFill="1"/>
    <xf numFmtId="0" fontId="50" fillId="0" borderId="0" xfId="102" applyFont="1" applyFill="1"/>
    <xf numFmtId="0" fontId="51" fillId="50" borderId="10" xfId="0" applyFont="1" applyFill="1" applyBorder="1" applyAlignment="1">
      <alignment vertical="top" wrapText="1"/>
    </xf>
    <xf numFmtId="0" fontId="50" fillId="0" borderId="0" xfId="0" applyFont="1"/>
    <xf numFmtId="0" fontId="52" fillId="0" borderId="10" xfId="0" applyFont="1" applyBorder="1" applyAlignment="1">
      <alignment horizontal="left" vertical="top" wrapText="1"/>
    </xf>
    <xf numFmtId="0" fontId="52" fillId="0" borderId="10" xfId="0" applyFont="1" applyBorder="1" applyAlignment="1">
      <alignment vertical="center" wrapText="1"/>
    </xf>
    <xf numFmtId="0" fontId="50" fillId="0" borderId="0" xfId="0" applyFont="1" applyAlignment="1"/>
    <xf numFmtId="0" fontId="50" fillId="0" borderId="0" xfId="0" applyFont="1" applyAlignment="1">
      <alignment horizontal="justify"/>
    </xf>
    <xf numFmtId="0" fontId="48" fillId="0" borderId="0" xfId="0" applyFont="1" applyFill="1" applyBorder="1" applyAlignment="1">
      <alignment vertical="top" wrapText="1"/>
    </xf>
    <xf numFmtId="0" fontId="50" fillId="50" borderId="10" xfId="0" applyFont="1" applyFill="1" applyBorder="1" applyAlignment="1">
      <alignment vertical="top" wrapText="1"/>
    </xf>
    <xf numFmtId="0" fontId="52" fillId="50" borderId="10" xfId="0" applyFont="1" applyFill="1" applyBorder="1" applyAlignment="1">
      <alignment horizontal="left" vertical="top" wrapText="1"/>
    </xf>
    <xf numFmtId="0" fontId="50" fillId="50" borderId="10" xfId="0" applyFont="1" applyFill="1" applyBorder="1" applyAlignment="1">
      <alignment vertical="center" wrapText="1"/>
    </xf>
    <xf numFmtId="0" fontId="52" fillId="50" borderId="10" xfId="0" applyFont="1" applyFill="1" applyBorder="1" applyAlignment="1">
      <alignment horizontal="left" vertical="center" wrapText="1"/>
    </xf>
    <xf numFmtId="0" fontId="50" fillId="50" borderId="10" xfId="0" applyFont="1" applyFill="1" applyBorder="1" applyAlignment="1">
      <alignment horizontal="center" vertical="top" wrapText="1"/>
    </xf>
    <xf numFmtId="0" fontId="50" fillId="50" borderId="10" xfId="0" applyFont="1" applyFill="1" applyBorder="1" applyAlignment="1">
      <alignment horizontal="left" vertical="center" wrapText="1"/>
    </xf>
    <xf numFmtId="0" fontId="50" fillId="50" borderId="36" xfId="0" applyFont="1" applyFill="1" applyBorder="1" applyAlignment="1">
      <alignment vertical="top" wrapText="1"/>
    </xf>
    <xf numFmtId="0" fontId="52" fillId="0" borderId="10" xfId="103" applyFont="1" applyBorder="1" applyAlignment="1">
      <alignment vertical="center" wrapText="1"/>
    </xf>
    <xf numFmtId="0" fontId="52" fillId="50" borderId="10" xfId="0" applyFont="1" applyFill="1" applyBorder="1" applyAlignment="1">
      <alignment vertical="center" wrapText="1"/>
    </xf>
    <xf numFmtId="0" fontId="50" fillId="0" borderId="10" xfId="0" applyFont="1" applyBorder="1" applyAlignment="1">
      <alignment horizontal="left" vertical="center" wrapText="1"/>
    </xf>
    <xf numFmtId="0" fontId="50" fillId="50" borderId="11" xfId="0" applyFont="1" applyFill="1" applyBorder="1" applyAlignment="1">
      <alignment vertical="top" wrapText="1"/>
    </xf>
    <xf numFmtId="0" fontId="50" fillId="50" borderId="13" xfId="0" applyFont="1" applyFill="1" applyBorder="1" applyAlignment="1">
      <alignment vertical="top" wrapText="1"/>
    </xf>
    <xf numFmtId="0" fontId="50" fillId="50" borderId="35" xfId="0" applyFont="1" applyFill="1" applyBorder="1" applyAlignment="1">
      <alignment vertical="top" wrapText="1"/>
    </xf>
    <xf numFmtId="0" fontId="52" fillId="50" borderId="11" xfId="0" applyFont="1" applyFill="1" applyBorder="1" applyAlignment="1">
      <alignment horizontal="left" vertical="center"/>
    </xf>
    <xf numFmtId="0" fontId="50" fillId="50" borderId="13" xfId="0" applyFont="1" applyFill="1" applyBorder="1" applyAlignment="1">
      <alignment horizontal="left" vertical="top"/>
    </xf>
    <xf numFmtId="169" fontId="50" fillId="0" borderId="10" xfId="104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right" vertical="top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vertical="top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top" wrapText="1"/>
    </xf>
    <xf numFmtId="0" fontId="47" fillId="0" borderId="10" xfId="0" applyFont="1" applyBorder="1" applyAlignment="1">
      <alignment horizontal="center" vertical="top" wrapText="1"/>
    </xf>
    <xf numFmtId="169" fontId="47" fillId="49" borderId="10" xfId="0" applyNumberFormat="1" applyFont="1" applyFill="1" applyBorder="1" applyAlignment="1">
      <alignment horizontal="center" vertical="center" wrapText="1"/>
    </xf>
    <xf numFmtId="169" fontId="47" fillId="49" borderId="25" xfId="0" applyNumberFormat="1" applyFont="1" applyFill="1" applyBorder="1" applyAlignment="1">
      <alignment horizontal="center" vertical="center" wrapText="1"/>
    </xf>
    <xf numFmtId="0" fontId="48" fillId="0" borderId="26" xfId="0" applyFont="1" applyBorder="1" applyAlignment="1">
      <alignment horizontal="center"/>
    </xf>
    <xf numFmtId="0" fontId="48" fillId="0" borderId="13" xfId="0" applyFont="1" applyBorder="1" applyAlignment="1">
      <alignment horizontal="center"/>
    </xf>
    <xf numFmtId="0" fontId="47" fillId="0" borderId="27" xfId="0" applyFont="1" applyBorder="1" applyAlignment="1">
      <alignment horizontal="center" vertical="top" wrapText="1"/>
    </xf>
    <xf numFmtId="0" fontId="47" fillId="0" borderId="29" xfId="0" applyFont="1" applyBorder="1" applyAlignment="1">
      <alignment horizontal="center" vertical="top" wrapText="1"/>
    </xf>
    <xf numFmtId="0" fontId="47" fillId="0" borderId="31" xfId="0" applyFont="1" applyBorder="1" applyAlignment="1">
      <alignment horizontal="center" vertical="top" wrapText="1"/>
    </xf>
    <xf numFmtId="0" fontId="47" fillId="0" borderId="28" xfId="0" applyFont="1" applyBorder="1" applyAlignment="1">
      <alignment horizontal="center" vertical="top" wrapText="1"/>
    </xf>
    <xf numFmtId="0" fontId="47" fillId="0" borderId="30" xfId="0" applyFont="1" applyBorder="1" applyAlignment="1">
      <alignment horizontal="center" vertical="top" wrapText="1"/>
    </xf>
    <xf numFmtId="0" fontId="47" fillId="0" borderId="32" xfId="0" applyFont="1" applyBorder="1" applyAlignment="1">
      <alignment horizontal="center" vertical="top" wrapText="1"/>
    </xf>
    <xf numFmtId="169" fontId="47" fillId="49" borderId="34" xfId="0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right" vertical="top"/>
    </xf>
    <xf numFmtId="0" fontId="19" fillId="0" borderId="0" xfId="0" applyFont="1" applyFill="1" applyAlignment="1">
      <alignment horizontal="right" vertical="top" wrapText="1"/>
    </xf>
    <xf numFmtId="0" fontId="18" fillId="0" borderId="0" xfId="0" applyFont="1" applyFill="1" applyAlignment="1">
      <alignment horizontal="center" vertical="center" wrapText="1"/>
    </xf>
    <xf numFmtId="169" fontId="50" fillId="50" borderId="11" xfId="0" applyNumberFormat="1" applyFont="1" applyFill="1" applyBorder="1" applyAlignment="1">
      <alignment horizontal="center" vertical="center" wrapText="1"/>
    </xf>
    <xf numFmtId="169" fontId="50" fillId="50" borderId="12" xfId="0" applyNumberFormat="1" applyFont="1" applyFill="1" applyBorder="1" applyAlignment="1">
      <alignment horizontal="center" vertical="center" wrapText="1"/>
    </xf>
    <xf numFmtId="169" fontId="50" fillId="50" borderId="13" xfId="0" applyNumberFormat="1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top" wrapText="1"/>
    </xf>
    <xf numFmtId="0" fontId="23" fillId="0" borderId="0" xfId="47" applyFont="1" applyFill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top" wrapText="1"/>
    </xf>
    <xf numFmtId="0" fontId="17" fillId="0" borderId="11" xfId="0" applyFont="1" applyFill="1" applyBorder="1" applyAlignment="1">
      <alignment horizontal="left" vertical="top" wrapText="1"/>
    </xf>
    <xf numFmtId="0" fontId="17" fillId="0" borderId="13" xfId="0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vertical="center" wrapText="1"/>
    </xf>
  </cellXfs>
  <cellStyles count="105">
    <cellStyle name="20% - Accent1" xfId="19" builtinId="30" customBuiltin="1"/>
    <cellStyle name="20% - Accent1 2" xfId="51"/>
    <cellStyle name="20% - Accent2" xfId="23" builtinId="34" customBuiltin="1"/>
    <cellStyle name="20% - Accent2 2" xfId="52"/>
    <cellStyle name="20% - Accent3" xfId="27" builtinId="38" customBuiltin="1"/>
    <cellStyle name="20% - Accent3 2" xfId="53"/>
    <cellStyle name="20% - Accent4" xfId="31" builtinId="42" customBuiltin="1"/>
    <cellStyle name="20% - Accent4 2" xfId="54"/>
    <cellStyle name="20% - Accent5" xfId="35" builtinId="46" customBuiltin="1"/>
    <cellStyle name="20% - Accent5 2" xfId="55"/>
    <cellStyle name="20% - Accent6" xfId="39" builtinId="50" customBuiltin="1"/>
    <cellStyle name="20% - Accent6 2" xfId="56"/>
    <cellStyle name="40% - Accent1" xfId="20" builtinId="31" customBuiltin="1"/>
    <cellStyle name="40% - Accent1 2" xfId="57"/>
    <cellStyle name="40% - Accent2" xfId="24" builtinId="35" customBuiltin="1"/>
    <cellStyle name="40% - Accent2 2" xfId="58"/>
    <cellStyle name="40% - Accent3" xfId="28" builtinId="39" customBuiltin="1"/>
    <cellStyle name="40% - Accent3 2" xfId="59"/>
    <cellStyle name="40% - Accent4" xfId="32" builtinId="43" customBuiltin="1"/>
    <cellStyle name="40% - Accent4 2" xfId="60"/>
    <cellStyle name="40% - Accent5" xfId="36" builtinId="47" customBuiltin="1"/>
    <cellStyle name="40% - Accent5 2" xfId="61"/>
    <cellStyle name="40% - Accent6" xfId="40" builtinId="51" customBuiltin="1"/>
    <cellStyle name="40% - Accent6 2" xfId="62"/>
    <cellStyle name="60% - Accent1" xfId="21" builtinId="32" customBuiltin="1"/>
    <cellStyle name="60% - Accent1 2" xfId="63"/>
    <cellStyle name="60% - Accent2" xfId="25" builtinId="36" customBuiltin="1"/>
    <cellStyle name="60% - Accent2 2" xfId="64"/>
    <cellStyle name="60% - Accent3" xfId="29" builtinId="40" customBuiltin="1"/>
    <cellStyle name="60% - Accent3 2" xfId="65"/>
    <cellStyle name="60% - Accent4" xfId="33" builtinId="44" customBuiltin="1"/>
    <cellStyle name="60% - Accent4 2" xfId="66"/>
    <cellStyle name="60% - Accent5" xfId="37" builtinId="48" customBuiltin="1"/>
    <cellStyle name="60% - Accent5 2" xfId="67"/>
    <cellStyle name="60% - Accent6" xfId="41" builtinId="52" customBuiltin="1"/>
    <cellStyle name="60% - Accent6 2" xfId="68"/>
    <cellStyle name="Accent1" xfId="18" builtinId="29" customBuiltin="1"/>
    <cellStyle name="Accent1 2" xfId="69"/>
    <cellStyle name="Accent2" xfId="22" builtinId="33" customBuiltin="1"/>
    <cellStyle name="Accent2 2" xfId="70"/>
    <cellStyle name="Accent3" xfId="26" builtinId="37" customBuiltin="1"/>
    <cellStyle name="Accent3 2" xfId="71"/>
    <cellStyle name="Accent4" xfId="30" builtinId="41" customBuiltin="1"/>
    <cellStyle name="Accent4 2" xfId="72"/>
    <cellStyle name="Accent5" xfId="34" builtinId="45" customBuiltin="1"/>
    <cellStyle name="Accent5 2" xfId="73"/>
    <cellStyle name="Accent6" xfId="38" builtinId="49" customBuiltin="1"/>
    <cellStyle name="Accent6 2" xfId="74"/>
    <cellStyle name="Bad" xfId="7" builtinId="27" customBuiltin="1"/>
    <cellStyle name="Bad 2" xfId="75"/>
    <cellStyle name="Calculation" xfId="11" builtinId="22" customBuiltin="1"/>
    <cellStyle name="Calculation 2" xfId="76"/>
    <cellStyle name="Check Cell" xfId="13" builtinId="23" customBuiltin="1"/>
    <cellStyle name="Check Cell 2" xfId="77"/>
    <cellStyle name="Comma" xfId="1" builtinId="3"/>
    <cellStyle name="Comma 10" xfId="46"/>
    <cellStyle name="Comma 2" xfId="78"/>
    <cellStyle name="Comma 2 2 2" xfId="45"/>
    <cellStyle name="Comma 3" xfId="42"/>
    <cellStyle name="Comma 3 2" xfId="79"/>
    <cellStyle name="Comma 3 3" xfId="104"/>
    <cellStyle name="Comma 4" xfId="50"/>
    <cellStyle name="Explanatory Text" xfId="16" builtinId="53" customBuiltin="1"/>
    <cellStyle name="Explanatory Text 2" xfId="80"/>
    <cellStyle name="Good" xfId="6" builtinId="26" customBuiltin="1"/>
    <cellStyle name="Good 2" xfId="81"/>
    <cellStyle name="Heading 1" xfId="2" builtinId="16" customBuiltin="1"/>
    <cellStyle name="Heading 1 2" xfId="82"/>
    <cellStyle name="Heading 2" xfId="3" builtinId="17" customBuiltin="1"/>
    <cellStyle name="Heading 2 2" xfId="83"/>
    <cellStyle name="Heading 3" xfId="4" builtinId="18" customBuiltin="1"/>
    <cellStyle name="Heading 3 2" xfId="84"/>
    <cellStyle name="Heading 4" xfId="5" builtinId="19" customBuiltin="1"/>
    <cellStyle name="Heading 4 2" xfId="85"/>
    <cellStyle name="Input" xfId="9" builtinId="20" customBuiltin="1"/>
    <cellStyle name="Input 2" xfId="86"/>
    <cellStyle name="Linked Cell" xfId="12" builtinId="24" customBuiltin="1"/>
    <cellStyle name="Linked Cell 2" xfId="87"/>
    <cellStyle name="Neutral" xfId="8" builtinId="28" customBuiltin="1"/>
    <cellStyle name="Neutral 2" xfId="88"/>
    <cellStyle name="Normal" xfId="0" builtinId="0"/>
    <cellStyle name="Normal 12" xfId="102"/>
    <cellStyle name="Normal 2" xfId="48"/>
    <cellStyle name="Normal 2 2" xfId="90"/>
    <cellStyle name="Normal 2 2 2" xfId="103"/>
    <cellStyle name="Normal 2 3" xfId="89"/>
    <cellStyle name="Normal 3" xfId="91"/>
    <cellStyle name="Normal 4" xfId="92"/>
    <cellStyle name="Normal 5" xfId="93"/>
    <cellStyle name="Normal_General 17.02.04" xfId="47"/>
    <cellStyle name="Note" xfId="15" builtinId="10" customBuiltin="1"/>
    <cellStyle name="Note 2" xfId="94"/>
    <cellStyle name="Output" xfId="10" builtinId="21" customBuiltin="1"/>
    <cellStyle name="Output 2" xfId="95"/>
    <cellStyle name="Percent 2" xfId="96"/>
    <cellStyle name="SN_241" xfId="44"/>
    <cellStyle name="SN_b" xfId="43"/>
    <cellStyle name="Style 1" xfId="97"/>
    <cellStyle name="Title 2" xfId="49"/>
    <cellStyle name="Title 2 2" xfId="98"/>
    <cellStyle name="Total" xfId="17" builtinId="25" customBuiltin="1"/>
    <cellStyle name="Total 2" xfId="99"/>
    <cellStyle name="Warning Text" xfId="14" builtinId="11" customBuiltin="1"/>
    <cellStyle name="Warning Text 2" xfId="100"/>
    <cellStyle name="Обычный_PHEK-er artadrutyun lic.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A5" sqref="A5:F5"/>
    </sheetView>
  </sheetViews>
  <sheetFormatPr defaultRowHeight="16.5" x14ac:dyDescent="0.3"/>
  <cols>
    <col min="1" max="2" width="13.5703125" style="13" customWidth="1"/>
    <col min="3" max="3" width="61.7109375" style="13" customWidth="1"/>
    <col min="4" max="4" width="25.140625" style="13" customWidth="1"/>
    <col min="5" max="5" width="23.42578125" style="13" customWidth="1"/>
    <col min="6" max="6" width="25.28515625" style="13" customWidth="1"/>
    <col min="7" max="16384" width="9.140625" style="13"/>
  </cols>
  <sheetData>
    <row r="1" spans="1:6" x14ac:dyDescent="0.3">
      <c r="C1" s="14"/>
      <c r="D1" s="14"/>
      <c r="E1" s="14"/>
      <c r="F1" s="7" t="s">
        <v>24</v>
      </c>
    </row>
    <row r="2" spans="1:6" x14ac:dyDescent="0.3">
      <c r="F2" s="47" t="s">
        <v>65</v>
      </c>
    </row>
    <row r="3" spans="1:6" x14ac:dyDescent="0.3">
      <c r="E3" s="103" t="s">
        <v>22</v>
      </c>
      <c r="F3" s="103"/>
    </row>
    <row r="5" spans="1:6" ht="81" customHeight="1" x14ac:dyDescent="0.3">
      <c r="A5" s="105" t="s">
        <v>114</v>
      </c>
      <c r="B5" s="105"/>
      <c r="C5" s="105"/>
      <c r="D5" s="105"/>
      <c r="E5" s="105"/>
      <c r="F5" s="105"/>
    </row>
    <row r="6" spans="1:6" x14ac:dyDescent="0.3">
      <c r="A6" s="25"/>
      <c r="B6" s="25"/>
      <c r="C6" s="106"/>
      <c r="D6" s="106"/>
      <c r="E6" s="106"/>
      <c r="F6" s="106"/>
    </row>
    <row r="7" spans="1:6" x14ac:dyDescent="0.3">
      <c r="A7" s="26"/>
      <c r="B7" s="26"/>
      <c r="C7" s="26"/>
      <c r="D7" s="26"/>
      <c r="E7" s="26"/>
      <c r="F7" s="10" t="s">
        <v>67</v>
      </c>
    </row>
    <row r="8" spans="1:6" ht="36.75" customHeight="1" x14ac:dyDescent="0.3">
      <c r="A8" s="104" t="s">
        <v>0</v>
      </c>
      <c r="B8" s="104"/>
      <c r="C8" s="104" t="s">
        <v>12</v>
      </c>
      <c r="D8" s="107" t="s">
        <v>66</v>
      </c>
      <c r="E8" s="108"/>
      <c r="F8" s="109"/>
    </row>
    <row r="9" spans="1:6" ht="69" customHeight="1" x14ac:dyDescent="0.3">
      <c r="A9" s="27" t="s">
        <v>13</v>
      </c>
      <c r="B9" s="28" t="s">
        <v>14</v>
      </c>
      <c r="C9" s="104"/>
      <c r="D9" s="52" t="s">
        <v>70</v>
      </c>
      <c r="E9" s="52" t="s">
        <v>71</v>
      </c>
      <c r="F9" s="52" t="s">
        <v>11</v>
      </c>
    </row>
    <row r="10" spans="1:6" x14ac:dyDescent="0.3">
      <c r="A10" s="27"/>
      <c r="B10" s="28"/>
      <c r="C10" s="15" t="s">
        <v>4</v>
      </c>
      <c r="D10" s="64">
        <f>D11+D25</f>
        <v>0</v>
      </c>
      <c r="E10" s="64">
        <f t="shared" ref="E10:F10" si="0">E11+E25</f>
        <v>0</v>
      </c>
      <c r="F10" s="64">
        <f t="shared" si="0"/>
        <v>0</v>
      </c>
    </row>
    <row r="11" spans="1:6" ht="33" x14ac:dyDescent="0.3">
      <c r="A11" s="22"/>
      <c r="B11" s="15"/>
      <c r="C11" s="15" t="s">
        <v>15</v>
      </c>
      <c r="D11" s="20">
        <f t="shared" ref="D11:E11" si="1">+D12</f>
        <v>4067376.7</v>
      </c>
      <c r="E11" s="20">
        <f t="shared" si="1"/>
        <v>4067376.7</v>
      </c>
      <c r="F11" s="20">
        <f>+F12</f>
        <v>4067376.7</v>
      </c>
    </row>
    <row r="12" spans="1:6" x14ac:dyDescent="0.3">
      <c r="A12" s="16">
        <v>1205</v>
      </c>
      <c r="B12" s="18"/>
      <c r="C12" s="29" t="s">
        <v>16</v>
      </c>
      <c r="D12" s="20">
        <f t="shared" ref="D12:E12" si="2">D19</f>
        <v>4067376.7</v>
      </c>
      <c r="E12" s="20">
        <f t="shared" si="2"/>
        <v>4067376.7</v>
      </c>
      <c r="F12" s="20">
        <f>F19</f>
        <v>4067376.7</v>
      </c>
    </row>
    <row r="13" spans="1:6" x14ac:dyDescent="0.3">
      <c r="A13" s="16"/>
      <c r="B13" s="18"/>
      <c r="C13" s="30" t="s">
        <v>51</v>
      </c>
      <c r="D13" s="18"/>
      <c r="E13" s="18"/>
      <c r="F13" s="18"/>
    </row>
    <row r="14" spans="1:6" x14ac:dyDescent="0.3">
      <c r="A14" s="16"/>
      <c r="B14" s="18"/>
      <c r="C14" s="29" t="s">
        <v>17</v>
      </c>
      <c r="D14" s="18"/>
      <c r="E14" s="18"/>
      <c r="F14" s="18"/>
    </row>
    <row r="15" spans="1:6" ht="33" x14ac:dyDescent="0.3">
      <c r="A15" s="16"/>
      <c r="B15" s="18"/>
      <c r="C15" s="30" t="s">
        <v>52</v>
      </c>
      <c r="D15" s="18"/>
      <c r="E15" s="18"/>
      <c r="F15" s="18"/>
    </row>
    <row r="16" spans="1:6" x14ac:dyDescent="0.3">
      <c r="A16" s="16"/>
      <c r="B16" s="18"/>
      <c r="C16" s="29" t="s">
        <v>18</v>
      </c>
      <c r="D16" s="18"/>
      <c r="E16" s="18"/>
      <c r="F16" s="18"/>
    </row>
    <row r="17" spans="1:13" x14ac:dyDescent="0.3">
      <c r="A17" s="16"/>
      <c r="B17" s="18"/>
      <c r="C17" s="30" t="s">
        <v>53</v>
      </c>
      <c r="D17" s="18"/>
      <c r="E17" s="18"/>
      <c r="F17" s="18"/>
    </row>
    <row r="18" spans="1:13" x14ac:dyDescent="0.3">
      <c r="A18" s="104" t="s">
        <v>19</v>
      </c>
      <c r="B18" s="104"/>
      <c r="C18" s="104"/>
      <c r="D18" s="104"/>
      <c r="E18" s="104"/>
      <c r="F18" s="104"/>
    </row>
    <row r="19" spans="1:13" x14ac:dyDescent="0.3">
      <c r="A19" s="16"/>
      <c r="B19" s="18">
        <v>12015</v>
      </c>
      <c r="C19" s="29" t="s">
        <v>20</v>
      </c>
      <c r="D19" s="20">
        <v>4067376.7</v>
      </c>
      <c r="E19" s="20">
        <v>4067376.7</v>
      </c>
      <c r="F19" s="20">
        <v>4067376.7</v>
      </c>
    </row>
    <row r="20" spans="1:13" ht="33" x14ac:dyDescent="0.3">
      <c r="A20" s="16"/>
      <c r="B20" s="18"/>
      <c r="C20" s="15" t="s">
        <v>62</v>
      </c>
      <c r="D20" s="15"/>
      <c r="E20" s="15"/>
      <c r="F20" s="17"/>
    </row>
    <row r="21" spans="1:13" x14ac:dyDescent="0.3">
      <c r="A21" s="16"/>
      <c r="B21" s="18"/>
      <c r="C21" s="29" t="s">
        <v>21</v>
      </c>
      <c r="D21" s="29"/>
      <c r="E21" s="29"/>
      <c r="F21" s="17"/>
    </row>
    <row r="22" spans="1:13" ht="115.5" x14ac:dyDescent="0.3">
      <c r="A22" s="16"/>
      <c r="B22" s="18"/>
      <c r="C22" s="15" t="s">
        <v>69</v>
      </c>
      <c r="D22" s="15"/>
      <c r="E22" s="15"/>
      <c r="F22" s="17"/>
    </row>
    <row r="23" spans="1:13" x14ac:dyDescent="0.3">
      <c r="A23" s="16"/>
      <c r="B23" s="18"/>
      <c r="C23" s="29" t="s">
        <v>1</v>
      </c>
      <c r="D23" s="29"/>
      <c r="E23" s="29"/>
      <c r="F23" s="17"/>
    </row>
    <row r="24" spans="1:13" x14ac:dyDescent="0.3">
      <c r="A24" s="16"/>
      <c r="B24" s="18"/>
      <c r="C24" s="18" t="s">
        <v>2</v>
      </c>
      <c r="D24" s="18"/>
      <c r="E24" s="18"/>
      <c r="F24" s="31"/>
    </row>
    <row r="25" spans="1:13" s="56" customFormat="1" ht="17.25" customHeight="1" x14ac:dyDescent="0.3">
      <c r="A25" s="53"/>
      <c r="B25" s="110" t="s">
        <v>72</v>
      </c>
      <c r="C25" s="111"/>
      <c r="D25" s="54">
        <f>D26</f>
        <v>-4067376.7</v>
      </c>
      <c r="E25" s="54">
        <f t="shared" ref="E25:F25" si="3">E26</f>
        <v>-4067376.7</v>
      </c>
      <c r="F25" s="55">
        <f t="shared" si="3"/>
        <v>-4067376.7</v>
      </c>
      <c r="M25" s="57"/>
    </row>
    <row r="26" spans="1:13" s="56" customFormat="1" ht="17.25" x14ac:dyDescent="0.3">
      <c r="A26" s="112" t="s">
        <v>73</v>
      </c>
      <c r="B26" s="113"/>
      <c r="C26" s="58" t="s">
        <v>74</v>
      </c>
      <c r="D26" s="114">
        <f>D33</f>
        <v>-4067376.7</v>
      </c>
      <c r="E26" s="114">
        <f t="shared" ref="E26:F26" si="4">E33</f>
        <v>-4067376.7</v>
      </c>
      <c r="F26" s="115">
        <f t="shared" si="4"/>
        <v>-4067376.7</v>
      </c>
    </row>
    <row r="27" spans="1:13" s="56" customFormat="1" ht="17.25" x14ac:dyDescent="0.3">
      <c r="A27" s="112"/>
      <c r="B27" s="113"/>
      <c r="C27" s="59" t="s">
        <v>75</v>
      </c>
      <c r="D27" s="114"/>
      <c r="E27" s="114"/>
      <c r="F27" s="115"/>
    </row>
    <row r="28" spans="1:13" s="56" customFormat="1" ht="17.25" x14ac:dyDescent="0.3">
      <c r="A28" s="112"/>
      <c r="B28" s="113"/>
      <c r="C28" s="58" t="s">
        <v>76</v>
      </c>
      <c r="D28" s="114"/>
      <c r="E28" s="114"/>
      <c r="F28" s="115"/>
    </row>
    <row r="29" spans="1:13" s="56" customFormat="1" ht="51.75" x14ac:dyDescent="0.3">
      <c r="A29" s="112"/>
      <c r="B29" s="113"/>
      <c r="C29" s="59" t="s">
        <v>77</v>
      </c>
      <c r="D29" s="114"/>
      <c r="E29" s="114"/>
      <c r="F29" s="115"/>
    </row>
    <row r="30" spans="1:13" s="56" customFormat="1" ht="17.25" x14ac:dyDescent="0.3">
      <c r="A30" s="112"/>
      <c r="B30" s="113"/>
      <c r="C30" s="58" t="s">
        <v>78</v>
      </c>
      <c r="D30" s="114"/>
      <c r="E30" s="114"/>
      <c r="F30" s="115"/>
    </row>
    <row r="31" spans="1:13" s="56" customFormat="1" ht="15" customHeight="1" x14ac:dyDescent="0.3">
      <c r="A31" s="112"/>
      <c r="B31" s="113"/>
      <c r="C31" s="59" t="s">
        <v>79</v>
      </c>
      <c r="D31" s="114"/>
      <c r="E31" s="114"/>
      <c r="F31" s="115"/>
    </row>
    <row r="32" spans="1:13" s="56" customFormat="1" ht="17.25" x14ac:dyDescent="0.3">
      <c r="A32" s="116"/>
      <c r="B32" s="117"/>
      <c r="C32" s="60" t="s">
        <v>80</v>
      </c>
      <c r="D32" s="61"/>
      <c r="E32" s="61"/>
      <c r="F32" s="62"/>
    </row>
    <row r="33" spans="1:6" s="56" customFormat="1" ht="17.25" x14ac:dyDescent="0.3">
      <c r="A33" s="118"/>
      <c r="B33" s="121" t="s">
        <v>81</v>
      </c>
      <c r="C33" s="58" t="s">
        <v>82</v>
      </c>
      <c r="D33" s="114">
        <f>-D19</f>
        <v>-4067376.7</v>
      </c>
      <c r="E33" s="114">
        <f t="shared" ref="E33:F33" si="5">-E19</f>
        <v>-4067376.7</v>
      </c>
      <c r="F33" s="114">
        <f t="shared" si="5"/>
        <v>-4067376.7</v>
      </c>
    </row>
    <row r="34" spans="1:6" s="56" customFormat="1" ht="17.25" x14ac:dyDescent="0.3">
      <c r="A34" s="119"/>
      <c r="B34" s="122"/>
      <c r="C34" s="59" t="s">
        <v>75</v>
      </c>
      <c r="D34" s="114"/>
      <c r="E34" s="114"/>
      <c r="F34" s="114"/>
    </row>
    <row r="35" spans="1:6" s="56" customFormat="1" ht="17.25" x14ac:dyDescent="0.3">
      <c r="A35" s="119"/>
      <c r="B35" s="122"/>
      <c r="C35" s="58" t="s">
        <v>83</v>
      </c>
      <c r="D35" s="114"/>
      <c r="E35" s="114"/>
      <c r="F35" s="114"/>
    </row>
    <row r="36" spans="1:6" s="56" customFormat="1" ht="36" customHeight="1" x14ac:dyDescent="0.3">
      <c r="A36" s="119"/>
      <c r="B36" s="122"/>
      <c r="C36" s="59" t="s">
        <v>84</v>
      </c>
      <c r="D36" s="114"/>
      <c r="E36" s="114"/>
      <c r="F36" s="114"/>
    </row>
    <row r="37" spans="1:6" s="56" customFormat="1" ht="17.25" x14ac:dyDescent="0.3">
      <c r="A37" s="119"/>
      <c r="B37" s="122"/>
      <c r="C37" s="58" t="s">
        <v>1</v>
      </c>
      <c r="D37" s="114"/>
      <c r="E37" s="114"/>
      <c r="F37" s="114"/>
    </row>
    <row r="38" spans="1:6" s="56" customFormat="1" ht="18" thickBot="1" x14ac:dyDescent="0.35">
      <c r="A38" s="120"/>
      <c r="B38" s="123"/>
      <c r="C38" s="63" t="s">
        <v>85</v>
      </c>
      <c r="D38" s="124"/>
      <c r="E38" s="124"/>
      <c r="F38" s="124"/>
    </row>
  </sheetData>
  <mergeCells count="19">
    <mergeCell ref="F26:F31"/>
    <mergeCell ref="A32:B32"/>
    <mergeCell ref="A33:A38"/>
    <mergeCell ref="B33:B38"/>
    <mergeCell ref="D33:D38"/>
    <mergeCell ref="E33:E38"/>
    <mergeCell ref="F33:F38"/>
    <mergeCell ref="B25:C25"/>
    <mergeCell ref="A26:A31"/>
    <mergeCell ref="B26:B31"/>
    <mergeCell ref="D26:D31"/>
    <mergeCell ref="E26:E31"/>
    <mergeCell ref="E3:F3"/>
    <mergeCell ref="C8:C9"/>
    <mergeCell ref="A18:F18"/>
    <mergeCell ref="A5:F5"/>
    <mergeCell ref="C6:F6"/>
    <mergeCell ref="A8:B8"/>
    <mergeCell ref="D8:F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workbookViewId="0">
      <selection activeCell="A6" sqref="A6:I6"/>
    </sheetView>
  </sheetViews>
  <sheetFormatPr defaultRowHeight="16.5" x14ac:dyDescent="0.3"/>
  <cols>
    <col min="1" max="5" width="9.140625" style="2"/>
    <col min="6" max="6" width="57.85546875" style="2" customWidth="1"/>
    <col min="7" max="7" width="22.140625" style="2" customWidth="1"/>
    <col min="8" max="8" width="17.85546875" style="2" customWidth="1"/>
    <col min="9" max="9" width="21.42578125" style="2" customWidth="1"/>
    <col min="10" max="16384" width="9.140625" style="2"/>
  </cols>
  <sheetData>
    <row r="1" spans="1:9" x14ac:dyDescent="0.3">
      <c r="I1" s="7" t="s">
        <v>23</v>
      </c>
    </row>
    <row r="2" spans="1:9" x14ac:dyDescent="0.3">
      <c r="H2" s="125" t="s">
        <v>65</v>
      </c>
      <c r="I2" s="125"/>
    </row>
    <row r="3" spans="1:9" x14ac:dyDescent="0.3">
      <c r="H3" s="126" t="s">
        <v>22</v>
      </c>
      <c r="I3" s="126"/>
    </row>
    <row r="6" spans="1:9" ht="51.75" customHeight="1" x14ac:dyDescent="0.3">
      <c r="A6" s="127" t="s">
        <v>115</v>
      </c>
      <c r="B6" s="127"/>
      <c r="C6" s="127"/>
      <c r="D6" s="127"/>
      <c r="E6" s="127"/>
      <c r="F6" s="127"/>
      <c r="G6" s="127"/>
      <c r="H6" s="127"/>
      <c r="I6" s="127"/>
    </row>
    <row r="7" spans="1:9" x14ac:dyDescent="0.3">
      <c r="A7" s="8"/>
      <c r="B7" s="8"/>
      <c r="C7" s="8"/>
      <c r="D7" s="8"/>
      <c r="E7" s="8"/>
      <c r="F7" s="8"/>
      <c r="G7" s="8"/>
      <c r="H7" s="8"/>
      <c r="I7" s="8"/>
    </row>
    <row r="8" spans="1:9" x14ac:dyDescent="0.3">
      <c r="A8" s="9"/>
      <c r="B8" s="9"/>
      <c r="C8" s="9"/>
      <c r="D8" s="9"/>
      <c r="E8" s="9"/>
      <c r="F8" s="9"/>
      <c r="G8" s="9"/>
      <c r="H8" s="9"/>
      <c r="I8" s="10" t="s">
        <v>67</v>
      </c>
    </row>
    <row r="9" spans="1:9" ht="36.75" customHeight="1" x14ac:dyDescent="0.3">
      <c r="A9" s="104" t="s">
        <v>3</v>
      </c>
      <c r="B9" s="104"/>
      <c r="C9" s="104"/>
      <c r="D9" s="104" t="s">
        <v>0</v>
      </c>
      <c r="E9" s="104"/>
      <c r="F9" s="104" t="s">
        <v>25</v>
      </c>
      <c r="G9" s="107" t="s">
        <v>63</v>
      </c>
      <c r="H9" s="108"/>
      <c r="I9" s="109"/>
    </row>
    <row r="10" spans="1:9" ht="69" x14ac:dyDescent="0.3">
      <c r="A10" s="27" t="s">
        <v>26</v>
      </c>
      <c r="B10" s="27" t="s">
        <v>27</v>
      </c>
      <c r="C10" s="27" t="s">
        <v>28</v>
      </c>
      <c r="D10" s="27" t="s">
        <v>29</v>
      </c>
      <c r="E10" s="32" t="s">
        <v>30</v>
      </c>
      <c r="F10" s="104"/>
      <c r="G10" s="52" t="s">
        <v>70</v>
      </c>
      <c r="H10" s="52" t="s">
        <v>71</v>
      </c>
      <c r="I10" s="52" t="s">
        <v>11</v>
      </c>
    </row>
    <row r="11" spans="1:9" x14ac:dyDescent="0.3">
      <c r="A11" s="18"/>
      <c r="B11" s="18"/>
      <c r="C11" s="18"/>
      <c r="D11" s="18"/>
      <c r="E11" s="18"/>
      <c r="F11" s="15" t="s">
        <v>4</v>
      </c>
      <c r="G11" s="20">
        <f t="shared" ref="G11:H11" si="0">G13</f>
        <v>4067376.7</v>
      </c>
      <c r="H11" s="20">
        <f t="shared" si="0"/>
        <v>4067376.7</v>
      </c>
      <c r="I11" s="20">
        <f>I13</f>
        <v>4067376.7</v>
      </c>
    </row>
    <row r="12" spans="1:9" x14ac:dyDescent="0.3">
      <c r="A12" s="18"/>
      <c r="B12" s="18"/>
      <c r="C12" s="18"/>
      <c r="D12" s="18"/>
      <c r="E12" s="18"/>
      <c r="F12" s="15" t="s">
        <v>5</v>
      </c>
      <c r="G12" s="46"/>
      <c r="H12" s="46"/>
      <c r="I12" s="22"/>
    </row>
    <row r="13" spans="1:9" x14ac:dyDescent="0.3">
      <c r="A13" s="33" t="s">
        <v>31</v>
      </c>
      <c r="B13" s="18"/>
      <c r="C13" s="18"/>
      <c r="D13" s="18"/>
      <c r="E13" s="18"/>
      <c r="F13" s="34" t="s">
        <v>32</v>
      </c>
      <c r="G13" s="20">
        <f t="shared" ref="G13:H13" si="1">G20</f>
        <v>4067376.7</v>
      </c>
      <c r="H13" s="20">
        <f t="shared" si="1"/>
        <v>4067376.7</v>
      </c>
      <c r="I13" s="20">
        <f>I20</f>
        <v>4067376.7</v>
      </c>
    </row>
    <row r="14" spans="1:9" x14ac:dyDescent="0.3">
      <c r="A14" s="18"/>
      <c r="B14" s="18"/>
      <c r="C14" s="18"/>
      <c r="D14" s="18"/>
      <c r="E14" s="18"/>
      <c r="F14" s="15" t="s">
        <v>5</v>
      </c>
      <c r="G14" s="46"/>
      <c r="H14" s="46"/>
      <c r="I14" s="22"/>
    </row>
    <row r="15" spans="1:9" ht="33" x14ac:dyDescent="0.3">
      <c r="A15" s="18"/>
      <c r="B15" s="33" t="s">
        <v>54</v>
      </c>
      <c r="C15" s="18"/>
      <c r="D15" s="18"/>
      <c r="E15" s="18"/>
      <c r="F15" s="19" t="s">
        <v>56</v>
      </c>
      <c r="G15" s="35">
        <f t="shared" ref="G15:H15" si="2">+G17</f>
        <v>4067376.7</v>
      </c>
      <c r="H15" s="35">
        <f t="shared" si="2"/>
        <v>4067376.7</v>
      </c>
      <c r="I15" s="35">
        <f>+I17</f>
        <v>4067376.7</v>
      </c>
    </row>
    <row r="16" spans="1:9" x14ac:dyDescent="0.3">
      <c r="A16" s="18"/>
      <c r="B16" s="18"/>
      <c r="C16" s="18"/>
      <c r="D16" s="18"/>
      <c r="E16" s="18"/>
      <c r="F16" s="19" t="s">
        <v>57</v>
      </c>
      <c r="G16" s="46"/>
      <c r="H16" s="46"/>
      <c r="I16" s="22"/>
    </row>
    <row r="17" spans="1:9" ht="33" x14ac:dyDescent="0.3">
      <c r="A17" s="18"/>
      <c r="B17" s="18"/>
      <c r="C17" s="33" t="s">
        <v>55</v>
      </c>
      <c r="D17" s="18"/>
      <c r="E17" s="18"/>
      <c r="F17" s="19" t="s">
        <v>58</v>
      </c>
      <c r="G17" s="35">
        <f t="shared" ref="G17:H17" si="3">+G20</f>
        <v>4067376.7</v>
      </c>
      <c r="H17" s="35">
        <f t="shared" si="3"/>
        <v>4067376.7</v>
      </c>
      <c r="I17" s="35">
        <f>+I20</f>
        <v>4067376.7</v>
      </c>
    </row>
    <row r="18" spans="1:9" x14ac:dyDescent="0.3">
      <c r="A18" s="18"/>
      <c r="B18" s="18"/>
      <c r="C18" s="33"/>
      <c r="D18" s="18"/>
      <c r="E18" s="18"/>
      <c r="F18" s="15" t="s">
        <v>5</v>
      </c>
      <c r="G18" s="46"/>
      <c r="H18" s="46"/>
      <c r="I18" s="22"/>
    </row>
    <row r="19" spans="1:9" ht="33" x14ac:dyDescent="0.3">
      <c r="A19" s="18"/>
      <c r="B19" s="18"/>
      <c r="C19" s="33"/>
      <c r="D19" s="18"/>
      <c r="E19" s="18"/>
      <c r="F19" s="18" t="s">
        <v>59</v>
      </c>
      <c r="G19" s="35">
        <f t="shared" ref="G19:H19" si="4">G20</f>
        <v>4067376.7</v>
      </c>
      <c r="H19" s="35">
        <f t="shared" si="4"/>
        <v>4067376.7</v>
      </c>
      <c r="I19" s="35">
        <f>I20</f>
        <v>4067376.7</v>
      </c>
    </row>
    <row r="20" spans="1:9" x14ac:dyDescent="0.3">
      <c r="A20" s="18"/>
      <c r="B20" s="18"/>
      <c r="C20" s="18"/>
      <c r="D20" s="23">
        <v>1205</v>
      </c>
      <c r="E20" s="23"/>
      <c r="F20" s="30" t="s">
        <v>51</v>
      </c>
      <c r="G20" s="36">
        <f t="shared" ref="G20:H20" si="5">G22</f>
        <v>4067376.7</v>
      </c>
      <c r="H20" s="36">
        <f t="shared" si="5"/>
        <v>4067376.7</v>
      </c>
      <c r="I20" s="36">
        <f>I22</f>
        <v>4067376.7</v>
      </c>
    </row>
    <row r="21" spans="1:9" x14ac:dyDescent="0.3">
      <c r="A21" s="18"/>
      <c r="B21" s="18"/>
      <c r="C21" s="18"/>
      <c r="D21" s="23"/>
      <c r="E21" s="23"/>
      <c r="F21" s="15" t="s">
        <v>5</v>
      </c>
      <c r="G21" s="46"/>
      <c r="H21" s="46"/>
      <c r="I21" s="22"/>
    </row>
    <row r="22" spans="1:9" ht="33" x14ac:dyDescent="0.3">
      <c r="A22" s="11"/>
      <c r="B22" s="11"/>
      <c r="C22" s="11"/>
      <c r="D22" s="12"/>
      <c r="E22" s="12">
        <f>+'1'!B19</f>
        <v>12015</v>
      </c>
      <c r="F22" s="18" t="str">
        <f>+'1'!C20</f>
        <v>Ռազմական դրությամբ պայմանավորված՝  աջակցություն Արցախի բնակչությանը</v>
      </c>
      <c r="G22" s="36">
        <f t="shared" ref="G22:H22" si="6">G24</f>
        <v>4067376.7</v>
      </c>
      <c r="H22" s="36">
        <f t="shared" si="6"/>
        <v>4067376.7</v>
      </c>
      <c r="I22" s="36">
        <f>I24</f>
        <v>4067376.7</v>
      </c>
    </row>
    <row r="23" spans="1:9" x14ac:dyDescent="0.3">
      <c r="A23" s="11"/>
      <c r="B23" s="11"/>
      <c r="C23" s="11"/>
      <c r="D23" s="12"/>
      <c r="E23" s="12"/>
      <c r="F23" s="37" t="s">
        <v>33</v>
      </c>
      <c r="G23" s="38"/>
      <c r="H23" s="38"/>
      <c r="I23" s="38"/>
    </row>
    <row r="24" spans="1:9" ht="49.5" x14ac:dyDescent="0.3">
      <c r="A24" s="11"/>
      <c r="B24" s="11"/>
      <c r="C24" s="11"/>
      <c r="D24" s="39"/>
      <c r="E24" s="39"/>
      <c r="F24" s="40" t="s">
        <v>34</v>
      </c>
      <c r="G24" s="36">
        <f t="shared" ref="G24:H24" si="7">+G26</f>
        <v>4067376.7</v>
      </c>
      <c r="H24" s="36">
        <f t="shared" si="7"/>
        <v>4067376.7</v>
      </c>
      <c r="I24" s="36">
        <f>+I26</f>
        <v>4067376.7</v>
      </c>
    </row>
    <row r="25" spans="1:9" ht="33" x14ac:dyDescent="0.3">
      <c r="A25" s="11"/>
      <c r="B25" s="11"/>
      <c r="C25" s="11"/>
      <c r="D25" s="12"/>
      <c r="E25" s="12"/>
      <c r="F25" s="23" t="s">
        <v>6</v>
      </c>
      <c r="G25" s="38"/>
      <c r="H25" s="38"/>
      <c r="I25" s="38"/>
    </row>
    <row r="26" spans="1:9" x14ac:dyDescent="0.3">
      <c r="A26" s="11"/>
      <c r="B26" s="11"/>
      <c r="C26" s="11"/>
      <c r="D26" s="12"/>
      <c r="E26" s="12"/>
      <c r="F26" s="23" t="s">
        <v>8</v>
      </c>
      <c r="G26" s="36">
        <f t="shared" ref="G26:H26" si="8">+G28</f>
        <v>4067376.7</v>
      </c>
      <c r="H26" s="36">
        <f t="shared" si="8"/>
        <v>4067376.7</v>
      </c>
      <c r="I26" s="36">
        <f>+I28</f>
        <v>4067376.7</v>
      </c>
    </row>
    <row r="27" spans="1:9" x14ac:dyDescent="0.3">
      <c r="A27" s="11"/>
      <c r="B27" s="11"/>
      <c r="C27" s="11"/>
      <c r="D27" s="12"/>
      <c r="E27" s="12"/>
      <c r="F27" s="23" t="s">
        <v>7</v>
      </c>
      <c r="G27" s="38"/>
      <c r="H27" s="38"/>
      <c r="I27" s="38"/>
    </row>
    <row r="28" spans="1:9" x14ac:dyDescent="0.3">
      <c r="A28" s="11"/>
      <c r="B28" s="11"/>
      <c r="C28" s="11"/>
      <c r="D28" s="12"/>
      <c r="E28" s="12"/>
      <c r="F28" s="23" t="s">
        <v>35</v>
      </c>
      <c r="G28" s="36">
        <f t="shared" ref="G28:H28" si="9">G29</f>
        <v>4067376.7</v>
      </c>
      <c r="H28" s="36">
        <f t="shared" si="9"/>
        <v>4067376.7</v>
      </c>
      <c r="I28" s="36">
        <f>I29</f>
        <v>4067376.7</v>
      </c>
    </row>
    <row r="29" spans="1:9" x14ac:dyDescent="0.3">
      <c r="A29" s="11"/>
      <c r="B29" s="11"/>
      <c r="C29" s="11"/>
      <c r="D29" s="12"/>
      <c r="E29" s="12"/>
      <c r="F29" s="23" t="s">
        <v>9</v>
      </c>
      <c r="G29" s="36">
        <f>'1'!D19</f>
        <v>4067376.7</v>
      </c>
      <c r="H29" s="36">
        <f>'1'!E19</f>
        <v>4067376.7</v>
      </c>
      <c r="I29" s="36">
        <f>'1'!F19</f>
        <v>4067376.7</v>
      </c>
    </row>
    <row r="30" spans="1:9" s="68" customFormat="1" ht="34.5" x14ac:dyDescent="0.25">
      <c r="A30" s="65" t="s">
        <v>86</v>
      </c>
      <c r="B30" s="65"/>
      <c r="C30" s="65"/>
      <c r="D30" s="65">
        <v>1139</v>
      </c>
      <c r="E30" s="65"/>
      <c r="F30" s="66" t="s">
        <v>87</v>
      </c>
      <c r="G30" s="67">
        <f t="shared" ref="G30:I30" si="10">G32</f>
        <v>-4067376.7</v>
      </c>
      <c r="H30" s="67">
        <f t="shared" si="10"/>
        <v>-4067376.7</v>
      </c>
      <c r="I30" s="67">
        <f t="shared" si="10"/>
        <v>-4067376.7</v>
      </c>
    </row>
    <row r="31" spans="1:9" s="68" customFormat="1" ht="17.25" x14ac:dyDescent="0.25">
      <c r="A31" s="65"/>
      <c r="B31" s="65"/>
      <c r="C31" s="65"/>
      <c r="D31" s="65"/>
      <c r="E31" s="65"/>
      <c r="F31" s="66" t="s">
        <v>5</v>
      </c>
      <c r="G31" s="67"/>
      <c r="H31" s="67"/>
      <c r="I31" s="67"/>
    </row>
    <row r="32" spans="1:9" s="68" customFormat="1" ht="34.5" x14ac:dyDescent="0.25">
      <c r="A32" s="65"/>
      <c r="B32" s="65" t="s">
        <v>88</v>
      </c>
      <c r="C32" s="65"/>
      <c r="D32" s="65"/>
      <c r="E32" s="65"/>
      <c r="F32" s="66" t="s">
        <v>89</v>
      </c>
      <c r="G32" s="67">
        <f t="shared" ref="G32:I32" si="11">G34</f>
        <v>-4067376.7</v>
      </c>
      <c r="H32" s="67">
        <f t="shared" si="11"/>
        <v>-4067376.7</v>
      </c>
      <c r="I32" s="67">
        <f t="shared" si="11"/>
        <v>-4067376.7</v>
      </c>
    </row>
    <row r="33" spans="1:9" s="68" customFormat="1" ht="17.25" x14ac:dyDescent="0.25">
      <c r="A33" s="65"/>
      <c r="B33" s="65"/>
      <c r="C33" s="65"/>
      <c r="D33" s="65"/>
      <c r="E33" s="65"/>
      <c r="F33" s="66" t="s">
        <v>5</v>
      </c>
      <c r="G33" s="67"/>
      <c r="H33" s="67"/>
      <c r="I33" s="67"/>
    </row>
    <row r="34" spans="1:9" s="68" customFormat="1" ht="17.25" x14ac:dyDescent="0.25">
      <c r="A34" s="65"/>
      <c r="B34" s="65"/>
      <c r="C34" s="65" t="s">
        <v>88</v>
      </c>
      <c r="D34" s="65"/>
      <c r="E34" s="65"/>
      <c r="F34" s="66" t="s">
        <v>75</v>
      </c>
      <c r="G34" s="67">
        <f>+G36</f>
        <v>-4067376.7</v>
      </c>
      <c r="H34" s="67">
        <f>+H36</f>
        <v>-4067376.7</v>
      </c>
      <c r="I34" s="67">
        <f>+I36</f>
        <v>-4067376.7</v>
      </c>
    </row>
    <row r="35" spans="1:9" s="68" customFormat="1" ht="17.25" x14ac:dyDescent="0.25">
      <c r="A35" s="65"/>
      <c r="B35" s="65"/>
      <c r="C35" s="65"/>
      <c r="D35" s="65"/>
      <c r="E35" s="65"/>
      <c r="F35" s="66" t="s">
        <v>5</v>
      </c>
      <c r="G35" s="67"/>
      <c r="H35" s="67"/>
      <c r="I35" s="67"/>
    </row>
    <row r="36" spans="1:9" s="70" customFormat="1" ht="17.25" x14ac:dyDescent="0.3">
      <c r="A36" s="65"/>
      <c r="B36" s="65"/>
      <c r="C36" s="65"/>
      <c r="D36" s="65"/>
      <c r="E36" s="65"/>
      <c r="F36" s="66" t="s">
        <v>90</v>
      </c>
      <c r="G36" s="69">
        <f>G37</f>
        <v>-4067376.7</v>
      </c>
      <c r="H36" s="69">
        <f t="shared" ref="H36:I36" si="12">H37</f>
        <v>-4067376.7</v>
      </c>
      <c r="I36" s="69">
        <f t="shared" si="12"/>
        <v>-4067376.7</v>
      </c>
    </row>
    <row r="37" spans="1:9" s="68" customFormat="1" ht="17.25" x14ac:dyDescent="0.25">
      <c r="A37" s="65"/>
      <c r="B37" s="65"/>
      <c r="C37" s="65"/>
      <c r="D37" s="65"/>
      <c r="E37" s="65" t="s">
        <v>81</v>
      </c>
      <c r="F37" s="66" t="s">
        <v>75</v>
      </c>
      <c r="G37" s="67">
        <f t="shared" ref="G37:I37" si="13">+G39</f>
        <v>-4067376.7</v>
      </c>
      <c r="H37" s="67">
        <f t="shared" si="13"/>
        <v>-4067376.7</v>
      </c>
      <c r="I37" s="67">
        <f t="shared" si="13"/>
        <v>-4067376.7</v>
      </c>
    </row>
    <row r="38" spans="1:9" s="68" customFormat="1" ht="17.25" x14ac:dyDescent="0.25">
      <c r="A38" s="65"/>
      <c r="B38" s="65"/>
      <c r="C38" s="65"/>
      <c r="D38" s="65"/>
      <c r="E38" s="65"/>
      <c r="F38" s="66" t="s">
        <v>91</v>
      </c>
      <c r="G38" s="67"/>
      <c r="H38" s="67"/>
      <c r="I38" s="67"/>
    </row>
    <row r="39" spans="1:9" s="68" customFormat="1" ht="17.25" x14ac:dyDescent="0.25">
      <c r="A39" s="65"/>
      <c r="B39" s="65"/>
      <c r="C39" s="65"/>
      <c r="D39" s="65"/>
      <c r="E39" s="65"/>
      <c r="F39" s="71" t="s">
        <v>72</v>
      </c>
      <c r="G39" s="67">
        <f t="shared" ref="G39:I39" si="14">+G41</f>
        <v>-4067376.7</v>
      </c>
      <c r="H39" s="67">
        <f t="shared" si="14"/>
        <v>-4067376.7</v>
      </c>
      <c r="I39" s="67">
        <f t="shared" si="14"/>
        <v>-4067376.7</v>
      </c>
    </row>
    <row r="40" spans="1:9" s="68" customFormat="1" ht="34.5" x14ac:dyDescent="0.25">
      <c r="A40" s="65"/>
      <c r="B40" s="65"/>
      <c r="C40" s="65"/>
      <c r="D40" s="65"/>
      <c r="E40" s="65"/>
      <c r="F40" s="66" t="s">
        <v>6</v>
      </c>
      <c r="G40" s="72"/>
      <c r="H40" s="72"/>
      <c r="I40" s="72"/>
    </row>
    <row r="41" spans="1:9" s="68" customFormat="1" ht="17.25" x14ac:dyDescent="0.25">
      <c r="A41" s="65"/>
      <c r="B41" s="65"/>
      <c r="C41" s="65"/>
      <c r="D41" s="65"/>
      <c r="E41" s="65"/>
      <c r="F41" s="66" t="s">
        <v>8</v>
      </c>
      <c r="G41" s="67">
        <f t="shared" ref="G41:I43" si="15">+G42</f>
        <v>-4067376.7</v>
      </c>
      <c r="H41" s="67">
        <f t="shared" si="15"/>
        <v>-4067376.7</v>
      </c>
      <c r="I41" s="67">
        <f t="shared" si="15"/>
        <v>-4067376.7</v>
      </c>
    </row>
    <row r="42" spans="1:9" s="68" customFormat="1" ht="17.25" x14ac:dyDescent="0.25">
      <c r="A42" s="65"/>
      <c r="B42" s="65"/>
      <c r="C42" s="65"/>
      <c r="D42" s="65"/>
      <c r="E42" s="65"/>
      <c r="F42" s="66" t="s">
        <v>7</v>
      </c>
      <c r="G42" s="67">
        <f t="shared" si="15"/>
        <v>-4067376.7</v>
      </c>
      <c r="H42" s="67">
        <f t="shared" si="15"/>
        <v>-4067376.7</v>
      </c>
      <c r="I42" s="67">
        <f t="shared" si="15"/>
        <v>-4067376.7</v>
      </c>
    </row>
    <row r="43" spans="1:9" s="70" customFormat="1" ht="17.25" x14ac:dyDescent="0.3">
      <c r="A43" s="65"/>
      <c r="B43" s="65"/>
      <c r="C43" s="65"/>
      <c r="D43" s="65"/>
      <c r="E43" s="65"/>
      <c r="F43" s="66" t="s">
        <v>92</v>
      </c>
      <c r="G43" s="67">
        <f t="shared" si="15"/>
        <v>-4067376.7</v>
      </c>
      <c r="H43" s="67">
        <f t="shared" si="15"/>
        <v>-4067376.7</v>
      </c>
      <c r="I43" s="67">
        <f t="shared" si="15"/>
        <v>-4067376.7</v>
      </c>
    </row>
    <row r="44" spans="1:9" s="70" customFormat="1" ht="17.25" x14ac:dyDescent="0.3">
      <c r="A44" s="65"/>
      <c r="B44" s="65"/>
      <c r="C44" s="65"/>
      <c r="D44" s="65"/>
      <c r="E44" s="65"/>
      <c r="F44" s="66" t="s">
        <v>93</v>
      </c>
      <c r="G44" s="67">
        <f>'1'!D25</f>
        <v>-4067376.7</v>
      </c>
      <c r="H44" s="67">
        <f>'1'!E25</f>
        <v>-4067376.7</v>
      </c>
      <c r="I44" s="67">
        <f>'1'!F25</f>
        <v>-4067376.7</v>
      </c>
    </row>
    <row r="45" spans="1:9" s="74" customFormat="1" ht="17.25" x14ac:dyDescent="0.25">
      <c r="A45" s="73"/>
      <c r="B45" s="73"/>
      <c r="C45" s="73"/>
      <c r="D45" s="73"/>
      <c r="E45" s="73"/>
    </row>
  </sheetData>
  <mergeCells count="7">
    <mergeCell ref="H2:I2"/>
    <mergeCell ref="H3:I3"/>
    <mergeCell ref="A9:C9"/>
    <mergeCell ref="D9:E9"/>
    <mergeCell ref="F9:F10"/>
    <mergeCell ref="A6:I6"/>
    <mergeCell ref="G9:I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22" workbookViewId="0">
      <selection activeCell="A12" sqref="A12"/>
    </sheetView>
  </sheetViews>
  <sheetFormatPr defaultRowHeight="16.5" x14ac:dyDescent="0.3"/>
  <cols>
    <col min="1" max="1" width="41" style="2" customWidth="1"/>
    <col min="2" max="2" width="69.5703125" style="2" customWidth="1"/>
    <col min="3" max="3" width="23.28515625" style="2" customWidth="1"/>
    <col min="4" max="4" width="24.5703125" style="2" customWidth="1"/>
    <col min="5" max="5" width="27" style="2" customWidth="1"/>
    <col min="6" max="6" width="27.7109375" style="2" customWidth="1"/>
    <col min="7" max="16384" width="9.140625" style="2"/>
  </cols>
  <sheetData>
    <row r="1" spans="1:6" x14ac:dyDescent="0.3">
      <c r="B1" s="125" t="s">
        <v>61</v>
      </c>
      <c r="C1" s="125"/>
      <c r="D1" s="125"/>
      <c r="E1" s="125"/>
    </row>
    <row r="2" spans="1:6" x14ac:dyDescent="0.3">
      <c r="B2" s="125" t="s">
        <v>65</v>
      </c>
      <c r="C2" s="125"/>
      <c r="D2" s="125"/>
      <c r="E2" s="125"/>
    </row>
    <row r="3" spans="1:6" x14ac:dyDescent="0.3">
      <c r="B3" s="126" t="s">
        <v>22</v>
      </c>
      <c r="C3" s="126"/>
      <c r="D3" s="126"/>
      <c r="E3" s="126"/>
    </row>
    <row r="5" spans="1:6" ht="46.5" customHeight="1" x14ac:dyDescent="0.3">
      <c r="A5" s="132" t="s">
        <v>94</v>
      </c>
      <c r="B5" s="132"/>
      <c r="C5" s="132"/>
      <c r="D5" s="132"/>
      <c r="E5" s="132"/>
    </row>
    <row r="6" spans="1:6" x14ac:dyDescent="0.3">
      <c r="A6" s="132" t="s">
        <v>36</v>
      </c>
      <c r="B6" s="132"/>
      <c r="C6" s="132"/>
      <c r="D6" s="132"/>
      <c r="E6" s="132"/>
      <c r="F6" s="6"/>
    </row>
    <row r="7" spans="1:6" x14ac:dyDescent="0.3">
      <c r="A7" s="132" t="s">
        <v>37</v>
      </c>
      <c r="B7" s="132"/>
      <c r="C7" s="132"/>
      <c r="D7" s="132"/>
      <c r="E7" s="132"/>
    </row>
    <row r="8" spans="1:6" x14ac:dyDescent="0.3">
      <c r="A8" s="4"/>
      <c r="B8" s="4"/>
      <c r="C8" s="4"/>
      <c r="D8" s="4"/>
      <c r="E8" s="4"/>
    </row>
    <row r="9" spans="1:6" x14ac:dyDescent="0.3">
      <c r="A9" s="18" t="s">
        <v>38</v>
      </c>
      <c r="B9" s="41" t="s">
        <v>39</v>
      </c>
      <c r="C9" s="49"/>
      <c r="D9" s="49"/>
      <c r="E9" s="4"/>
    </row>
    <row r="10" spans="1:6" x14ac:dyDescent="0.3">
      <c r="A10" s="40">
        <v>1205</v>
      </c>
      <c r="B10" s="30" t="s">
        <v>51</v>
      </c>
      <c r="C10" s="50"/>
      <c r="D10" s="50"/>
      <c r="E10" s="4"/>
    </row>
    <row r="12" spans="1:6" x14ac:dyDescent="0.3">
      <c r="A12" s="136" t="s">
        <v>40</v>
      </c>
    </row>
    <row r="13" spans="1:6" x14ac:dyDescent="0.3">
      <c r="A13" s="42"/>
      <c r="C13" s="51"/>
      <c r="D13" s="51"/>
      <c r="E13" s="10"/>
    </row>
    <row r="14" spans="1:6" ht="33" customHeight="1" x14ac:dyDescent="0.3">
      <c r="A14" s="23" t="s">
        <v>41</v>
      </c>
      <c r="B14" s="40">
        <v>1205</v>
      </c>
      <c r="C14" s="107" t="s">
        <v>64</v>
      </c>
      <c r="D14" s="108"/>
      <c r="E14" s="109"/>
    </row>
    <row r="15" spans="1:6" x14ac:dyDescent="0.3">
      <c r="A15" s="23" t="s">
        <v>42</v>
      </c>
      <c r="B15" s="40">
        <f>+'1'!B19</f>
        <v>12015</v>
      </c>
      <c r="C15" s="52" t="s">
        <v>70</v>
      </c>
      <c r="D15" s="52" t="s">
        <v>71</v>
      </c>
      <c r="E15" s="52" t="s">
        <v>11</v>
      </c>
    </row>
    <row r="16" spans="1:6" ht="33" x14ac:dyDescent="0.3">
      <c r="A16" s="23" t="s">
        <v>43</v>
      </c>
      <c r="B16" s="18" t="str">
        <f>+'1'!C20</f>
        <v>Ռազմական դրությամբ պայմանավորված՝  աջակցություն Արցախի բնակչությանը</v>
      </c>
      <c r="C16" s="18"/>
      <c r="D16" s="18"/>
      <c r="E16" s="23"/>
    </row>
    <row r="17" spans="1:6" ht="102" customHeight="1" x14ac:dyDescent="0.3">
      <c r="A17" s="23" t="s">
        <v>44</v>
      </c>
      <c r="B17" s="18" t="str">
        <f>+'1'!C22</f>
        <v>Աջակցություն Արցախի Հանրապետության կառավարությանը, 2020 թվականի դեկտեմբեր և 2021 թվականի հունվար-փետրվար ամիսներին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v>
      </c>
      <c r="C17" s="18"/>
      <c r="D17" s="18"/>
      <c r="E17" s="23"/>
    </row>
    <row r="18" spans="1:6" x14ac:dyDescent="0.3">
      <c r="A18" s="24" t="s">
        <v>45</v>
      </c>
      <c r="B18" s="40" t="s">
        <v>46</v>
      </c>
      <c r="C18" s="40"/>
      <c r="D18" s="40"/>
      <c r="E18" s="23"/>
    </row>
    <row r="19" spans="1:6" ht="66" x14ac:dyDescent="0.3">
      <c r="A19" s="4" t="s">
        <v>47</v>
      </c>
      <c r="B19" s="18" t="s">
        <v>68</v>
      </c>
      <c r="C19" s="18"/>
      <c r="D19" s="18"/>
      <c r="E19" s="23"/>
    </row>
    <row r="20" spans="1:6" x14ac:dyDescent="0.3">
      <c r="A20" s="133" t="s">
        <v>10</v>
      </c>
      <c r="B20" s="133"/>
      <c r="C20" s="48"/>
      <c r="D20" s="48"/>
      <c r="E20" s="23"/>
    </row>
    <row r="21" spans="1:6" x14ac:dyDescent="0.3">
      <c r="A21" s="131" t="s">
        <v>48</v>
      </c>
      <c r="B21" s="131"/>
      <c r="C21" s="1">
        <f>'1'!D19</f>
        <v>4067376.7</v>
      </c>
      <c r="D21" s="1">
        <f>'1'!E19</f>
        <v>4067376.7</v>
      </c>
      <c r="E21" s="1">
        <f>'1'!F19</f>
        <v>4067376.7</v>
      </c>
    </row>
    <row r="23" spans="1:6" s="79" customFormat="1" ht="17.25" x14ac:dyDescent="0.3">
      <c r="A23" s="75"/>
      <c r="B23" s="76" t="s">
        <v>90</v>
      </c>
      <c r="C23" s="77"/>
      <c r="D23" s="77"/>
      <c r="E23" s="77"/>
      <c r="F23" s="78"/>
    </row>
    <row r="24" spans="1:6" s="79" customFormat="1" ht="17.25" x14ac:dyDescent="0.3">
      <c r="A24" s="75"/>
      <c r="B24" s="76"/>
      <c r="C24" s="77"/>
      <c r="D24" s="77"/>
      <c r="E24" s="77"/>
      <c r="F24" s="78"/>
    </row>
    <row r="25" spans="1:6" s="81" customFormat="1" ht="17.25" x14ac:dyDescent="0.3">
      <c r="A25" s="80" t="s">
        <v>95</v>
      </c>
      <c r="B25" s="80" t="s">
        <v>96</v>
      </c>
    </row>
    <row r="26" spans="1:6" s="81" customFormat="1" ht="17.25" x14ac:dyDescent="0.3">
      <c r="A26" s="82">
        <v>1139</v>
      </c>
      <c r="B26" s="83" t="s">
        <v>97</v>
      </c>
      <c r="F26" s="84"/>
    </row>
    <row r="27" spans="1:6" s="81" customFormat="1" ht="17.25" x14ac:dyDescent="0.3">
      <c r="A27" s="85"/>
    </row>
    <row r="28" spans="1:6" s="81" customFormat="1" ht="17.25" x14ac:dyDescent="0.3">
      <c r="A28" s="86" t="s">
        <v>98</v>
      </c>
    </row>
    <row r="29" spans="1:6" s="81" customFormat="1" ht="17.25" x14ac:dyDescent="0.3">
      <c r="A29" s="85"/>
    </row>
    <row r="30" spans="1:6" s="81" customFormat="1" ht="42.75" customHeight="1" x14ac:dyDescent="0.3">
      <c r="A30" s="87" t="s">
        <v>99</v>
      </c>
      <c r="B30" s="88">
        <v>1139</v>
      </c>
      <c r="C30" s="128" t="s">
        <v>100</v>
      </c>
      <c r="D30" s="129"/>
      <c r="E30" s="130"/>
    </row>
    <row r="31" spans="1:6" s="81" customFormat="1" ht="17.25" x14ac:dyDescent="0.3">
      <c r="A31" s="89" t="s">
        <v>101</v>
      </c>
      <c r="B31" s="90">
        <v>11001</v>
      </c>
      <c r="C31" s="91" t="s">
        <v>102</v>
      </c>
      <c r="D31" s="91" t="s">
        <v>103</v>
      </c>
      <c r="E31" s="91" t="s">
        <v>104</v>
      </c>
    </row>
    <row r="32" spans="1:6" s="81" customFormat="1" ht="17.25" x14ac:dyDescent="0.3">
      <c r="A32" s="89" t="s">
        <v>105</v>
      </c>
      <c r="B32" s="92" t="s">
        <v>97</v>
      </c>
      <c r="C32" s="93"/>
      <c r="D32" s="93"/>
      <c r="E32" s="93"/>
    </row>
    <row r="33" spans="1:5" s="81" customFormat="1" ht="69" x14ac:dyDescent="0.3">
      <c r="A33" s="89" t="s">
        <v>106</v>
      </c>
      <c r="B33" s="94" t="s">
        <v>107</v>
      </c>
      <c r="C33" s="93"/>
      <c r="D33" s="93"/>
      <c r="E33" s="93"/>
    </row>
    <row r="34" spans="1:5" s="81" customFormat="1" ht="17.25" x14ac:dyDescent="0.3">
      <c r="A34" s="89" t="s">
        <v>108</v>
      </c>
      <c r="B34" s="95" t="s">
        <v>109</v>
      </c>
      <c r="C34" s="93"/>
      <c r="D34" s="93"/>
      <c r="E34" s="93"/>
    </row>
    <row r="35" spans="1:5" s="81" customFormat="1" ht="34.5" x14ac:dyDescent="0.3">
      <c r="A35" s="96" t="s">
        <v>110</v>
      </c>
      <c r="B35" s="95" t="s">
        <v>90</v>
      </c>
      <c r="C35" s="93"/>
      <c r="D35" s="93"/>
      <c r="E35" s="93"/>
    </row>
    <row r="36" spans="1:5" s="81" customFormat="1" ht="17.25" x14ac:dyDescent="0.3">
      <c r="A36" s="97"/>
      <c r="B36" s="98" t="s">
        <v>111</v>
      </c>
      <c r="C36" s="99"/>
      <c r="D36" s="99"/>
      <c r="E36" s="99"/>
    </row>
    <row r="37" spans="1:5" s="81" customFormat="1" ht="17.25" x14ac:dyDescent="0.3">
      <c r="A37" s="100" t="s">
        <v>112</v>
      </c>
      <c r="B37" s="101"/>
      <c r="C37" s="102">
        <f>+E37</f>
        <v>-4067376.7</v>
      </c>
      <c r="D37" s="102">
        <f>+E37</f>
        <v>-4067376.7</v>
      </c>
      <c r="E37" s="102">
        <f>+-E21</f>
        <v>-4067376.7</v>
      </c>
    </row>
    <row r="38" spans="1:5" s="81" customFormat="1" ht="17.25" x14ac:dyDescent="0.3"/>
  </sheetData>
  <mergeCells count="10">
    <mergeCell ref="C30:E30"/>
    <mergeCell ref="A21:B21"/>
    <mergeCell ref="B1:E1"/>
    <mergeCell ref="B2:E2"/>
    <mergeCell ref="B3:E3"/>
    <mergeCell ref="A5:E5"/>
    <mergeCell ref="A6:E6"/>
    <mergeCell ref="A7:E7"/>
    <mergeCell ref="A20:B20"/>
    <mergeCell ref="C14:E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topLeftCell="A7" workbookViewId="0">
      <selection activeCell="D25" sqref="D25"/>
    </sheetView>
  </sheetViews>
  <sheetFormatPr defaultRowHeight="16.5" x14ac:dyDescent="0.3"/>
  <cols>
    <col min="1" max="1" width="43.28515625" style="2" customWidth="1"/>
    <col min="2" max="2" width="65.85546875" style="2" customWidth="1"/>
    <col min="3" max="3" width="20.5703125" style="2" customWidth="1"/>
    <col min="4" max="4" width="20.140625" style="2" customWidth="1"/>
    <col min="5" max="5" width="22.42578125" style="2" customWidth="1"/>
    <col min="6" max="6" width="18.42578125" style="2" customWidth="1"/>
    <col min="7" max="16384" width="9.140625" style="2"/>
  </cols>
  <sheetData>
    <row r="1" spans="1:5" x14ac:dyDescent="0.3">
      <c r="B1" s="125" t="s">
        <v>60</v>
      </c>
      <c r="C1" s="125"/>
      <c r="D1" s="125"/>
      <c r="E1" s="125"/>
    </row>
    <row r="2" spans="1:5" x14ac:dyDescent="0.3">
      <c r="B2" s="125" t="s">
        <v>65</v>
      </c>
      <c r="C2" s="125"/>
      <c r="D2" s="125"/>
      <c r="E2" s="125"/>
    </row>
    <row r="3" spans="1:5" x14ac:dyDescent="0.3">
      <c r="B3" s="126" t="s">
        <v>22</v>
      </c>
      <c r="C3" s="126"/>
      <c r="D3" s="126"/>
      <c r="E3" s="126"/>
    </row>
    <row r="5" spans="1:5" ht="38.25" customHeight="1" x14ac:dyDescent="0.3">
      <c r="A5" s="132" t="s">
        <v>113</v>
      </c>
      <c r="B5" s="132"/>
      <c r="C5" s="132"/>
      <c r="D5" s="132"/>
      <c r="E5" s="132"/>
    </row>
    <row r="6" spans="1:5" ht="30.75" customHeight="1" x14ac:dyDescent="0.3">
      <c r="A6" s="132" t="s">
        <v>49</v>
      </c>
      <c r="B6" s="132"/>
      <c r="C6" s="132"/>
      <c r="D6" s="132"/>
      <c r="E6" s="132"/>
    </row>
    <row r="7" spans="1:5" x14ac:dyDescent="0.3">
      <c r="A7" s="2" t="s">
        <v>50</v>
      </c>
      <c r="B7" s="3"/>
      <c r="C7" s="3"/>
      <c r="D7" s="3"/>
      <c r="E7" s="3"/>
    </row>
    <row r="8" spans="1:5" x14ac:dyDescent="0.3">
      <c r="A8" s="43"/>
      <c r="B8" s="43"/>
      <c r="C8" s="43"/>
      <c r="D8" s="43"/>
      <c r="E8" s="44"/>
    </row>
    <row r="9" spans="1:5" x14ac:dyDescent="0.3">
      <c r="A9" s="18" t="s">
        <v>38</v>
      </c>
      <c r="B9" s="41" t="s">
        <v>39</v>
      </c>
      <c r="C9" s="49"/>
      <c r="D9" s="49"/>
      <c r="E9" s="4"/>
    </row>
    <row r="10" spans="1:5" x14ac:dyDescent="0.3">
      <c r="A10" s="40">
        <v>1205</v>
      </c>
      <c r="B10" s="30" t="s">
        <v>51</v>
      </c>
      <c r="C10" s="50"/>
      <c r="D10" s="50"/>
      <c r="E10" s="4"/>
    </row>
    <row r="12" spans="1:5" x14ac:dyDescent="0.3">
      <c r="A12" s="136" t="s">
        <v>40</v>
      </c>
    </row>
    <row r="13" spans="1:5" x14ac:dyDescent="0.3">
      <c r="A13" s="42"/>
      <c r="C13" s="51"/>
      <c r="D13" s="51"/>
      <c r="E13" s="10"/>
    </row>
    <row r="14" spans="1:5" ht="37.5" customHeight="1" x14ac:dyDescent="0.3">
      <c r="A14" s="23" t="s">
        <v>41</v>
      </c>
      <c r="B14" s="40">
        <v>1205</v>
      </c>
      <c r="C14" s="107" t="s">
        <v>64</v>
      </c>
      <c r="D14" s="108"/>
      <c r="E14" s="109"/>
    </row>
    <row r="15" spans="1:5" x14ac:dyDescent="0.3">
      <c r="A15" s="23" t="s">
        <v>42</v>
      </c>
      <c r="B15" s="40">
        <f>+'1'!B19</f>
        <v>12015</v>
      </c>
      <c r="C15" s="52" t="s">
        <v>70</v>
      </c>
      <c r="D15" s="52" t="s">
        <v>71</v>
      </c>
      <c r="E15" s="52" t="s">
        <v>11</v>
      </c>
    </row>
    <row r="16" spans="1:5" ht="33" x14ac:dyDescent="0.3">
      <c r="A16" s="23" t="s">
        <v>43</v>
      </c>
      <c r="B16" s="18" t="str">
        <f>+'3'!B16</f>
        <v>Ռազմական դրությամբ պայմանավորված՝  աջակցություն Արցախի բնակչությանը</v>
      </c>
      <c r="C16" s="18"/>
      <c r="D16" s="18"/>
      <c r="E16" s="23"/>
    </row>
    <row r="17" spans="1:5" ht="102.75" customHeight="1" x14ac:dyDescent="0.3">
      <c r="A17" s="23" t="s">
        <v>44</v>
      </c>
      <c r="B17" s="18" t="str">
        <f>+'3'!B17</f>
        <v>Աջակցություն Արցախի Հանրապետության կառավարությանը, 2020 թվականի դեկտեմբեր և 2021 թվականի հունվար-փետրվար ամիսներին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v>
      </c>
      <c r="C17" s="18"/>
      <c r="D17" s="18"/>
      <c r="E17" s="23"/>
    </row>
    <row r="18" spans="1:5" x14ac:dyDescent="0.3">
      <c r="A18" s="24" t="s">
        <v>45</v>
      </c>
      <c r="B18" s="40" t="s">
        <v>46</v>
      </c>
      <c r="C18" s="40"/>
      <c r="D18" s="40"/>
      <c r="E18" s="23"/>
    </row>
    <row r="19" spans="1:5" ht="75.75" customHeight="1" x14ac:dyDescent="0.3">
      <c r="A19" s="5" t="s">
        <v>47</v>
      </c>
      <c r="B19" s="41" t="str">
        <f>+'3'!B19</f>
        <v>դեկտեմբեր, հունվար, փետրվար ամիսներին սպառած էլեկտրաէներգիայի և գազի, կապի համար չվճարած, ինչպես նաև եկամտային հարկի գումարների վերադարձի գծով Արցախի Հանրապետության բնակիչներ</v>
      </c>
      <c r="C19" s="45"/>
      <c r="D19" s="45"/>
      <c r="E19" s="23"/>
    </row>
    <row r="20" spans="1:5" x14ac:dyDescent="0.3">
      <c r="A20" s="133" t="s">
        <v>10</v>
      </c>
      <c r="B20" s="133"/>
      <c r="C20" s="48"/>
      <c r="D20" s="48"/>
      <c r="E20" s="23"/>
    </row>
    <row r="21" spans="1:5" x14ac:dyDescent="0.3">
      <c r="A21" s="134" t="s">
        <v>48</v>
      </c>
      <c r="B21" s="135"/>
      <c r="C21" s="21">
        <f>'1'!D19</f>
        <v>4067376.7</v>
      </c>
      <c r="D21" s="21">
        <f>'1'!E19</f>
        <v>4067376.7</v>
      </c>
      <c r="E21" s="21">
        <f>'1'!F19</f>
        <v>4067376.7</v>
      </c>
    </row>
  </sheetData>
  <mergeCells count="8">
    <mergeCell ref="B1:E1"/>
    <mergeCell ref="B2:E2"/>
    <mergeCell ref="B3:E3"/>
    <mergeCell ref="A21:B21"/>
    <mergeCell ref="A5:E5"/>
    <mergeCell ref="A6:E6"/>
    <mergeCell ref="A20:B20"/>
    <mergeCell ref="C14:E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https:/mul2.gov.am/tasks/370102/oneclick/havelvacner-gaz.xlsx?token=d23284acbe54e2eac77b8c4b4b6697b8</cp:keywords>
  <cp:lastModifiedBy>Gohar.Hayrapetyan</cp:lastModifiedBy>
  <dcterms:created xsi:type="dcterms:W3CDTF">2020-11-18T04:57:16Z</dcterms:created>
  <dcterms:modified xsi:type="dcterms:W3CDTF">2021-04-21T06:41:02Z</dcterms:modified>
</cp:coreProperties>
</file>