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10" windowHeight="10710" activeTab="2"/>
  </bookViews>
  <sheets>
    <sheet name="1" sheetId="4" r:id="rId1"/>
    <sheet name="2" sheetId="5" r:id="rId2"/>
    <sheet name="3" sheetId="6" r:id="rId3"/>
    <sheet name="4" sheetId="7" r:id="rId4"/>
  </sheets>
  <calcPr calcId="145621"/>
</workbook>
</file>

<file path=xl/calcChain.xml><?xml version="1.0" encoding="utf-8"?>
<calcChain xmlns="http://schemas.openxmlformats.org/spreadsheetml/2006/main">
  <c r="C30" i="6" l="1"/>
  <c r="B21" i="7" l="1"/>
  <c r="F21" i="5"/>
  <c r="C33" i="7" l="1"/>
  <c r="B14" i="6" l="1"/>
  <c r="B15" i="6"/>
  <c r="B16" i="6"/>
  <c r="G29" i="5"/>
  <c r="D20" i="4"/>
  <c r="G28" i="5" s="1"/>
  <c r="C21" i="6" l="1"/>
  <c r="G27" i="5"/>
  <c r="G26" i="5" s="1"/>
  <c r="G25" i="5" s="1"/>
  <c r="G24" i="5" s="1"/>
  <c r="G23" i="5" s="1"/>
  <c r="G21" i="5" s="1"/>
  <c r="G19" i="5" s="1"/>
  <c r="G17" i="5" s="1"/>
  <c r="G15" i="5" s="1"/>
  <c r="D13" i="4"/>
  <c r="B27" i="7"/>
  <c r="C24" i="7" l="1"/>
  <c r="C20" i="6"/>
  <c r="B25" i="6"/>
  <c r="C23" i="7" l="1"/>
  <c r="D20" i="6"/>
  <c r="E20" i="6" s="1"/>
  <c r="F31" i="7"/>
  <c r="B29" i="7" l="1"/>
  <c r="B28" i="7"/>
  <c r="B27" i="6"/>
  <c r="B26" i="6"/>
  <c r="F29" i="5"/>
  <c r="E29" i="5"/>
  <c r="E26" i="4" l="1"/>
  <c r="F26" i="4" l="1"/>
  <c r="H29" i="5"/>
  <c r="H32" i="5" s="1"/>
  <c r="H33" i="5" s="1"/>
  <c r="H34" i="5" s="1"/>
  <c r="H35" i="5" s="1"/>
  <c r="H36" i="5" s="1"/>
  <c r="D31" i="6" s="1"/>
  <c r="D34" i="7"/>
  <c r="C34" i="7"/>
  <c r="G32" i="5"/>
  <c r="G33" i="5" s="1"/>
  <c r="G34" i="5" s="1"/>
  <c r="G35" i="5" s="1"/>
  <c r="G36" i="5" s="1"/>
  <c r="C31" i="6" s="1"/>
  <c r="D30" i="6" l="1"/>
  <c r="I29" i="5"/>
  <c r="I32" i="5" s="1"/>
  <c r="I33" i="5" s="1"/>
  <c r="I34" i="5" s="1"/>
  <c r="I35" i="5" s="1"/>
  <c r="I36" i="5" s="1"/>
  <c r="E31" i="6" s="1"/>
  <c r="E34" i="7"/>
  <c r="D33" i="7" l="1"/>
  <c r="E30" i="6"/>
  <c r="E33" i="7" s="1"/>
  <c r="H24" i="5"/>
  <c r="I24" i="5" s="1"/>
  <c r="E20" i="4"/>
  <c r="F20" i="4" l="1"/>
  <c r="H28" i="5"/>
  <c r="D21" i="6" s="1"/>
  <c r="E13" i="4"/>
  <c r="D10" i="4"/>
  <c r="B17" i="7"/>
  <c r="A23" i="7"/>
  <c r="B19" i="7"/>
  <c r="B18" i="7"/>
  <c r="E21" i="5"/>
  <c r="F13" i="4" l="1"/>
  <c r="I28" i="5"/>
  <c r="E21" i="6" s="1"/>
  <c r="E10" i="4"/>
  <c r="D24" i="7"/>
  <c r="E24" i="7" s="1"/>
  <c r="F10" i="4" l="1"/>
  <c r="H27" i="5"/>
  <c r="I27" i="5" s="1"/>
  <c r="D23" i="7"/>
  <c r="E23" i="7" s="1"/>
  <c r="H25" i="5" l="1"/>
  <c r="H21" i="5"/>
  <c r="H23" i="5"/>
  <c r="I23" i="5" s="1"/>
  <c r="I21" i="5" l="1"/>
  <c r="I19" i="5" s="1"/>
  <c r="H19" i="5"/>
  <c r="I25" i="5"/>
  <c r="I26" i="5" s="1"/>
  <c r="H26" i="5"/>
  <c r="G13" i="5" l="1"/>
  <c r="H13" i="5" l="1"/>
  <c r="I13" i="5" l="1"/>
  <c r="H17" i="5"/>
  <c r="I17" i="5" l="1"/>
  <c r="I15" i="5" s="1"/>
  <c r="H15" i="5"/>
  <c r="G11" i="5"/>
  <c r="H11" i="5" l="1"/>
  <c r="I11" i="5" l="1"/>
</calcChain>
</file>

<file path=xl/sharedStrings.xml><?xml version="1.0" encoding="utf-8"?>
<sst xmlns="http://schemas.openxmlformats.org/spreadsheetml/2006/main" count="156" uniqueCount="92">
  <si>
    <t>(հազ. դրամ)</t>
  </si>
  <si>
    <t xml:space="preserve"> Ծրագրային դասիչը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</si>
  <si>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</si>
  <si>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</si>
  <si>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</si>
  <si>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</si>
  <si>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</si>
  <si>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</si>
  <si>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</si>
  <si>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</si>
  <si>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</si>
  <si>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</si>
  <si>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</si>
  <si>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</si>
  <si>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</si>
  <si>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</si>
  <si>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</si>
  <si>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</si>
  <si>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</si>
  <si>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</si>
  <si>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</si>
  <si>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</si>
  <si>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</si>
  <si>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</si>
  <si>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</si>
  <si>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</si>
  <si>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</si>
  <si>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</si>
  <si>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</si>
  <si>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</si>
  <si>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</si>
  <si>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</si>
  <si>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</si>
  <si>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</si>
  <si>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</si>
  <si>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</si>
  <si>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</si>
  <si>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</si>
  <si>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</si>
  <si>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</si>
  <si>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</si>
  <si>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</si>
  <si>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</si>
  <si>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</si>
  <si>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</si>
  <si>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</si>
  <si>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</si>
  <si>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</si>
  <si>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</si>
  <si>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</si>
  <si>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</si>
  <si>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</si>
  <si>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</si>
  <si>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</si>
  <si>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</si>
  <si>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</si>
  <si>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</si>
  <si>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Հավելված N 4</t>
  </si>
  <si>
    <t xml:space="preserve"> Հավելված N 3</t>
  </si>
  <si>
    <t>Փոխհատուցում ստացող  շահառուների  թվաքանակ</t>
  </si>
  <si>
    <t>ՍՈՑԻԱԼԱԿԱՆ ՊԱՇՏՊԱՆՈՒԹՅՈՒՆ</t>
  </si>
  <si>
    <t xml:space="preserve">ՀՀ կառավարության 2021 թվականի </t>
  </si>
  <si>
    <t xml:space="preserve">   Ցուցանիշների փոփոխություն (ավելացումները նշված են դրական նշանով, իսկ նվազեցումները՝ փակագծերում)         </t>
  </si>
  <si>
    <t xml:space="preserve"> </t>
  </si>
  <si>
    <t>Միջոցառման անվանումը`</t>
  </si>
  <si>
    <t>Միջոցառման նկարագրությունը`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</si>
  <si>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t>
  </si>
  <si>
    <t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t>
  </si>
  <si>
    <t>ԸՆԴԱՄԵՆԸ ԾԱԽՍԵՐ</t>
  </si>
  <si>
    <t>ԸՆԹԱՑԻԿ ԾԱԽՍԵՐ</t>
  </si>
  <si>
    <t>ՍՈՑԻԱԼԱԿԱՆ  ՆՊԱՍՏՆԵՐ ԵՎ ԿԵՆՍԱԹՈՇԱԿՆԵՐ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</si>
  <si>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</si>
  <si>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</si>
  <si>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</si>
  <si>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</si>
  <si>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Շահառուների ընտրության չափանիշները </t>
  </si>
  <si>
    <t xml:space="preserve">Արդյունքի չափորոշիչներ </t>
  </si>
  <si>
    <t xml:space="preserve">Միջոցառման վրա կատարվող ծախսը (հազար դրամ) </t>
  </si>
  <si>
    <t>ՀՀ կառավարության 2020 թվականի դեկտեմբերի 17-ի N 2072-Լ որոշման պահանջներին համապատասխան</t>
  </si>
  <si>
    <t>Շահառուների թվաքանակ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</si>
  <si>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ԵՎ ԼՐԱՑՈՒՄՆԵՐԸ </t>
  </si>
  <si>
    <t xml:space="preserve">ՀԱՅԱՍՏԱՆԻ ՀԱՆՐԱՊԵՏՈՒԹՅԱՆ ԿԱՌԱՎԱՐՈՒԹՅԱՆ 2020 ԹՎԱԿԱՆԻ ԴԵԿՏԵՄԲԵՐԻ 30-Ի ԹԻՎ 2215-Ն ՈՐՈՇՄԱՆ  NN 3  ԵՎ  4 ՀԱՎԵԼՎԱԾՆԵՐՈՒՄ ԿԱՏԱՐՎՈՂ  ՓՈՓՈԽՈՒԹՅՈՒՆՆԵՐԸ ԵՎ ԼՐԱՑՈՒՄՆԵՐԸ  </t>
  </si>
  <si>
    <t xml:space="preserve"> ՀԱՅԱՍՏԱՆԻ ՀԱՆՐԱՊԵՏՈՒԹՅԱՆ ԿԱՌԱՎԱՐՈՒԹՅԱՆ 2020 ԹՎԱԿԱՆԱԻ ԴԵԿՏԵՄԲԵՐԻ 30-Ի ԹԻՎ 2215-Ն N 9 ՀԱՎԵԼՎԱԾԻ N 9.16  ԱՂՅՈՒՍԱԿՈՒՄ ԿԱՏԱՐՎՈՂ ՓՈՓՈԽՈՒԹՅՈՒՆՆԵՐԸ ԵՎ ԼՐԱՑՈՒՄՆԵՐԸ</t>
  </si>
  <si>
    <t xml:space="preserve"> ՀԱՅԱՍՏԱՆԻ ՀԱՆՐԱՊԵՏՈՒԹՅԱՆ ԿԱՌԱՎԱՐՈՒԹՅԱՆ 2020 ԹՎԱԿԱՆԻ ԴԵԿՏԵՄԲԵՐԻ 30-Ի ԹԻՎ 2215-Ն N 9.1 ՀԱՎԵԼՎԱԾԻ  N 9.1.20   ԱՂՅՈՒՍԱԿՈՒՄ ԿԱՏԱՐՎՈՂ ՓՈՓՈԽՈՒԹՅՈՒՆՆԵՐԸ ԵՎ ԼՐԱՑՈՒՄՆԵՐԸ</t>
  </si>
  <si>
    <t xml:space="preserve"> Ծրագրի դասիչը` </t>
  </si>
  <si>
    <t>Ցուցանիշների փոփոխությունները ( նվազեցումները` փակագծերում)</t>
  </si>
  <si>
    <t>Ցուցանիշների փոփոխությունները (ավելացումները նշված են դրական նշանով )</t>
  </si>
  <si>
    <t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t>
  </si>
  <si>
    <t xml:space="preserve">Ռազմական դրությամբ պայմանավորված՝ 2020 թվականի
սեպտեմբերի 27-ից Ադրբեջանի Հանրապետության կողմից
Արցախի Հանրապետության դեմ սանձազերծված ռազմական
գործողությունների հետևանքով վիրավորում ստացած`
բժշկական հաստատություններում ստացիոնար պայմաններում
բժշկական օգնություն և սպասարկում ստացող (ստացած)
անձանց միանվագ դրամական օգնության տրամադրում 
</t>
  </si>
  <si>
    <t>ՀՀ կառավարության 2021 թվականի հունվարի 27-ի N 90-Լ որոշման պահանջներին համապատասխան</t>
  </si>
  <si>
    <t>Առաջին կիսամյակ</t>
  </si>
  <si>
    <t xml:space="preserve"> Ինն ամիս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</si>
</sst>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_-* #,##0.00\ _₽_-;\-* #,##0.00\ _₽_-;_-* &quot;-&quot;??\ _₽_-;_-@_-"/>
    <numFmt numFmtId="171" formatCode="_ * #,##0_)\ &quot;$&quot;_ ;_ * \(#,##0\)\ &quot;$&quot;_ ;_ * &quot;-&quot;_)\ &quot;$&quot;_ ;_ @_ "/>
    <numFmt numFmtId="172" formatCode="_-* #,##0.00\ _֏_-;\-* #,##0.00\ _֏_-;_-* &quot;-&quot;??\ _֏_-;_-@_-"/>
    <numFmt numFmtId="173" formatCode="_-* #,##0.00_?_._-;\-* #,##0.00_?_._-;_-* &quot;-&quot;??_?_._-;_-@_-"/>
  </numFmts>
  <fonts count="1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9"/>
      <name val="Arial Armeni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charset val="1"/>
      <scheme val="major"/>
    </font>
    <font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Times Armenian"/>
      <family val="2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0"/>
      <color rgb="FF000000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72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19" fillId="0" borderId="0" applyFont="0" applyFill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/>
    <xf numFmtId="0" fontId="21" fillId="0" borderId="0">
      <alignment horizontal="left" vertical="top" wrapText="1"/>
    </xf>
    <xf numFmtId="0" fontId="23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3" borderId="0" applyNumberFormat="0" applyBorder="0" applyAlignment="0" applyProtection="0"/>
    <xf numFmtId="0" fontId="25" fillId="36" borderId="0" applyNumberFormat="0" applyBorder="0" applyAlignment="0" applyProtection="0"/>
    <xf numFmtId="0" fontId="25" fillId="35" borderId="0" applyNumberFormat="0" applyBorder="0" applyAlignment="0" applyProtection="0"/>
    <xf numFmtId="0" fontId="25" fillId="37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25" fillId="37" borderId="0" applyNumberFormat="0" applyBorder="0" applyAlignment="0" applyProtection="0"/>
    <xf numFmtId="0" fontId="25" fillId="39" borderId="0" applyNumberFormat="0" applyBorder="0" applyAlignment="0" applyProtection="0"/>
    <xf numFmtId="0" fontId="25" fillId="38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38" borderId="0" applyNumberFormat="0" applyBorder="0" applyAlignment="0" applyProtection="0"/>
    <xf numFmtId="0" fontId="26" fillId="37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4" borderId="0" applyNumberFormat="0" applyBorder="0" applyAlignment="0" applyProtection="0"/>
    <xf numFmtId="0" fontId="27" fillId="45" borderId="0" applyNumberFormat="0" applyBorder="0" applyAlignment="0" applyProtection="0"/>
    <xf numFmtId="0" fontId="28" fillId="46" borderId="14" applyNumberFormat="0" applyAlignment="0" applyProtection="0"/>
    <xf numFmtId="0" fontId="29" fillId="47" borderId="15" applyNumberFormat="0" applyAlignment="0" applyProtection="0"/>
    <xf numFmtId="168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8" borderId="0" applyNumberFormat="0" applyBorder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5" fillId="38" borderId="14" applyNumberFormat="0" applyAlignment="0" applyProtection="0"/>
    <xf numFmtId="0" fontId="36" fillId="0" borderId="19" applyNumberFormat="0" applyFill="0" applyAlignment="0" applyProtection="0"/>
    <xf numFmtId="0" fontId="37" fillId="38" borderId="0" applyNumberFormat="0" applyBorder="0" applyAlignment="0" applyProtection="0"/>
    <xf numFmtId="0" fontId="19" fillId="0" borderId="0"/>
    <xf numFmtId="0" fontId="19" fillId="0" borderId="0"/>
    <xf numFmtId="0" fontId="1" fillId="0" borderId="0"/>
    <xf numFmtId="0" fontId="24" fillId="0" borderId="0"/>
    <xf numFmtId="0" fontId="24" fillId="0" borderId="0"/>
    <xf numFmtId="0" fontId="24" fillId="35" borderId="20" applyNumberFormat="0" applyFont="0" applyAlignment="0" applyProtection="0"/>
    <xf numFmtId="0" fontId="38" fillId="46" borderId="21" applyNumberFormat="0" applyAlignment="0" applyProtection="0"/>
    <xf numFmtId="9" fontId="24" fillId="0" borderId="0" applyFon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39" fillId="0" borderId="0"/>
    <xf numFmtId="0" fontId="23" fillId="0" borderId="0" applyNumberFormat="0" applyFill="0" applyBorder="0" applyAlignment="0" applyProtection="0"/>
    <xf numFmtId="0" fontId="43" fillId="0" borderId="0"/>
    <xf numFmtId="0" fontId="39" fillId="0" borderId="0"/>
    <xf numFmtId="0" fontId="24" fillId="0" borderId="0"/>
    <xf numFmtId="0" fontId="43" fillId="1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69" fillId="10" borderId="0" applyNumberFormat="0" applyBorder="0" applyAlignment="0" applyProtection="0"/>
    <xf numFmtId="0" fontId="44" fillId="5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3" fillId="14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69" fillId="14" borderId="0" applyNumberFormat="0" applyBorder="0" applyAlignment="0" applyProtection="0"/>
    <xf numFmtId="0" fontId="44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3" fillId="1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69" fillId="18" borderId="0" applyNumberFormat="0" applyBorder="0" applyAlignment="0" applyProtection="0"/>
    <xf numFmtId="0" fontId="44" fillId="4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3" fillId="22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2" borderId="0" applyNumberFormat="0" applyBorder="0" applyAlignment="0" applyProtection="0"/>
    <xf numFmtId="0" fontId="44" fillId="5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3" fillId="2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69" fillId="26" borderId="0" applyNumberFormat="0" applyBorder="0" applyAlignment="0" applyProtection="0"/>
    <xf numFmtId="0" fontId="44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3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69" fillId="30" borderId="0" applyNumberFormat="0" applyBorder="0" applyAlignment="0" applyProtection="0"/>
    <xf numFmtId="0" fontId="44" fillId="3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43" fillId="11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11" borderId="0" applyNumberFormat="0" applyBorder="0" applyAlignment="0" applyProtection="0"/>
    <xf numFmtId="0" fontId="44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3" fillId="15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69" fillId="15" borderId="0" applyNumberFormat="0" applyBorder="0" applyAlignment="0" applyProtection="0"/>
    <xf numFmtId="0" fontId="44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3" fillId="1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69" fillId="19" borderId="0" applyNumberFormat="0" applyBorder="0" applyAlignment="0" applyProtection="0"/>
    <xf numFmtId="0" fontId="44" fillId="5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3" fillId="23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3" borderId="0" applyNumberFormat="0" applyBorder="0" applyAlignment="0" applyProtection="0"/>
    <xf numFmtId="0" fontId="44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3" fillId="27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27" borderId="0" applyNumberFormat="0" applyBorder="0" applyAlignment="0" applyProtection="0"/>
    <xf numFmtId="0" fontId="44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3" fillId="31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69" fillId="31" borderId="0" applyNumberFormat="0" applyBorder="0" applyAlignment="0" applyProtection="0"/>
    <xf numFmtId="0" fontId="44" fillId="5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70" fillId="12" borderId="0" applyNumberFormat="0" applyBorder="0" applyAlignment="0" applyProtection="0"/>
    <xf numFmtId="0" fontId="46" fillId="54" borderId="0" applyNumberFormat="0" applyBorder="0" applyAlignment="0" applyProtection="0"/>
    <xf numFmtId="0" fontId="71" fillId="12" borderId="0" applyNumberFormat="0" applyBorder="0" applyAlignment="0" applyProtection="0"/>
    <xf numFmtId="0" fontId="16" fillId="12" borderId="0" applyNumberFormat="0" applyBorder="0" applyAlignment="0" applyProtection="0"/>
    <xf numFmtId="0" fontId="70" fillId="16" borderId="0" applyNumberFormat="0" applyBorder="0" applyAlignment="0" applyProtection="0"/>
    <xf numFmtId="0" fontId="46" fillId="34" borderId="0" applyNumberFormat="0" applyBorder="0" applyAlignment="0" applyProtection="0"/>
    <xf numFmtId="0" fontId="71" fillId="16" borderId="0" applyNumberFormat="0" applyBorder="0" applyAlignment="0" applyProtection="0"/>
    <xf numFmtId="0" fontId="16" fillId="16" borderId="0" applyNumberFormat="0" applyBorder="0" applyAlignment="0" applyProtection="0"/>
    <xf numFmtId="0" fontId="70" fillId="20" borderId="0" applyNumberFormat="0" applyBorder="0" applyAlignment="0" applyProtection="0"/>
    <xf numFmtId="0" fontId="46" fillId="52" borderId="0" applyNumberFormat="0" applyBorder="0" applyAlignment="0" applyProtection="0"/>
    <xf numFmtId="0" fontId="71" fillId="20" borderId="0" applyNumberFormat="0" applyBorder="0" applyAlignment="0" applyProtection="0"/>
    <xf numFmtId="0" fontId="16" fillId="20" borderId="0" applyNumberFormat="0" applyBorder="0" applyAlignment="0" applyProtection="0"/>
    <xf numFmtId="0" fontId="70" fillId="24" borderId="0" applyNumberFormat="0" applyBorder="0" applyAlignment="0" applyProtection="0"/>
    <xf numFmtId="0" fontId="46" fillId="55" borderId="0" applyNumberFormat="0" applyBorder="0" applyAlignment="0" applyProtection="0"/>
    <xf numFmtId="0" fontId="71" fillId="24" borderId="0" applyNumberFormat="0" applyBorder="0" applyAlignment="0" applyProtection="0"/>
    <xf numFmtId="0" fontId="16" fillId="24" borderId="0" applyNumberFormat="0" applyBorder="0" applyAlignment="0" applyProtection="0"/>
    <xf numFmtId="0" fontId="70" fillId="28" borderId="0" applyNumberFormat="0" applyBorder="0" applyAlignment="0" applyProtection="0"/>
    <xf numFmtId="0" fontId="46" fillId="40" borderId="0" applyNumberFormat="0" applyBorder="0" applyAlignment="0" applyProtection="0"/>
    <xf numFmtId="0" fontId="71" fillId="28" borderId="0" applyNumberFormat="0" applyBorder="0" applyAlignment="0" applyProtection="0"/>
    <xf numFmtId="0" fontId="16" fillId="28" borderId="0" applyNumberFormat="0" applyBorder="0" applyAlignment="0" applyProtection="0"/>
    <xf numFmtId="0" fontId="70" fillId="32" borderId="0" applyNumberFormat="0" applyBorder="0" applyAlignment="0" applyProtection="0"/>
    <xf numFmtId="0" fontId="46" fillId="56" borderId="0" applyNumberFormat="0" applyBorder="0" applyAlignment="0" applyProtection="0"/>
    <xf numFmtId="0" fontId="71" fillId="32" borderId="0" applyNumberFormat="0" applyBorder="0" applyAlignment="0" applyProtection="0"/>
    <xf numFmtId="0" fontId="16" fillId="32" borderId="0" applyNumberFormat="0" applyBorder="0" applyAlignment="0" applyProtection="0"/>
    <xf numFmtId="0" fontId="70" fillId="9" borderId="0" applyNumberFormat="0" applyBorder="0" applyAlignment="0" applyProtection="0"/>
    <xf numFmtId="0" fontId="46" fillId="57" borderId="0" applyNumberFormat="0" applyBorder="0" applyAlignment="0" applyProtection="0"/>
    <xf numFmtId="0" fontId="71" fillId="9" borderId="0" applyNumberFormat="0" applyBorder="0" applyAlignment="0" applyProtection="0"/>
    <xf numFmtId="0" fontId="16" fillId="9" borderId="0" applyNumberFormat="0" applyBorder="0" applyAlignment="0" applyProtection="0"/>
    <xf numFmtId="0" fontId="70" fillId="13" borderId="0" applyNumberFormat="0" applyBorder="0" applyAlignment="0" applyProtection="0"/>
    <xf numFmtId="0" fontId="46" fillId="41" borderId="0" applyNumberFormat="0" applyBorder="0" applyAlignment="0" applyProtection="0"/>
    <xf numFmtId="0" fontId="71" fillId="13" borderId="0" applyNumberFormat="0" applyBorder="0" applyAlignment="0" applyProtection="0"/>
    <xf numFmtId="0" fontId="16" fillId="13" borderId="0" applyNumberFormat="0" applyBorder="0" applyAlignment="0" applyProtection="0"/>
    <xf numFmtId="0" fontId="70" fillId="17" borderId="0" applyNumberFormat="0" applyBorder="0" applyAlignment="0" applyProtection="0"/>
    <xf numFmtId="0" fontId="46" fillId="42" borderId="0" applyNumberFormat="0" applyBorder="0" applyAlignment="0" applyProtection="0"/>
    <xf numFmtId="0" fontId="71" fillId="17" borderId="0" applyNumberFormat="0" applyBorder="0" applyAlignment="0" applyProtection="0"/>
    <xf numFmtId="0" fontId="16" fillId="17" borderId="0" applyNumberFormat="0" applyBorder="0" applyAlignment="0" applyProtection="0"/>
    <xf numFmtId="0" fontId="70" fillId="21" borderId="0" applyNumberFormat="0" applyBorder="0" applyAlignment="0" applyProtection="0"/>
    <xf numFmtId="0" fontId="46" fillId="55" borderId="0" applyNumberFormat="0" applyBorder="0" applyAlignment="0" applyProtection="0"/>
    <xf numFmtId="0" fontId="71" fillId="21" borderId="0" applyNumberFormat="0" applyBorder="0" applyAlignment="0" applyProtection="0"/>
    <xf numFmtId="0" fontId="16" fillId="21" borderId="0" applyNumberFormat="0" applyBorder="0" applyAlignment="0" applyProtection="0"/>
    <xf numFmtId="0" fontId="70" fillId="25" borderId="0" applyNumberFormat="0" applyBorder="0" applyAlignment="0" applyProtection="0"/>
    <xf numFmtId="0" fontId="46" fillId="40" borderId="0" applyNumberFormat="0" applyBorder="0" applyAlignment="0" applyProtection="0"/>
    <xf numFmtId="0" fontId="71" fillId="25" borderId="0" applyNumberFormat="0" applyBorder="0" applyAlignment="0" applyProtection="0"/>
    <xf numFmtId="0" fontId="16" fillId="25" borderId="0" applyNumberFormat="0" applyBorder="0" applyAlignment="0" applyProtection="0"/>
    <xf numFmtId="0" fontId="70" fillId="29" borderId="0" applyNumberFormat="0" applyBorder="0" applyAlignment="0" applyProtection="0"/>
    <xf numFmtId="0" fontId="46" fillId="44" borderId="0" applyNumberFormat="0" applyBorder="0" applyAlignment="0" applyProtection="0"/>
    <xf numFmtId="0" fontId="71" fillId="29" borderId="0" applyNumberFormat="0" applyBorder="0" applyAlignment="0" applyProtection="0"/>
    <xf numFmtId="0" fontId="16" fillId="29" borderId="0" applyNumberFormat="0" applyBorder="0" applyAlignment="0" applyProtection="0"/>
    <xf numFmtId="0" fontId="72" fillId="3" borderId="0" applyNumberFormat="0" applyBorder="0" applyAlignment="0" applyProtection="0"/>
    <xf numFmtId="0" fontId="47" fillId="45" borderId="0" applyNumberFormat="0" applyBorder="0" applyAlignment="0" applyProtection="0"/>
    <xf numFmtId="0" fontId="73" fillId="3" borderId="0" applyNumberFormat="0" applyBorder="0" applyAlignment="0" applyProtection="0"/>
    <xf numFmtId="0" fontId="6" fillId="3" borderId="0" applyNumberFormat="0" applyBorder="0" applyAlignment="0" applyProtection="0"/>
    <xf numFmtId="0" fontId="74" fillId="6" borderId="4" applyNumberFormat="0" applyAlignment="0" applyProtection="0"/>
    <xf numFmtId="0" fontId="48" fillId="37" borderId="14" applyNumberFormat="0" applyAlignment="0" applyProtection="0"/>
    <xf numFmtId="0" fontId="75" fillId="6" borderId="4" applyNumberFormat="0" applyAlignment="0" applyProtection="0"/>
    <xf numFmtId="0" fontId="48" fillId="37" borderId="14" applyNumberFormat="0" applyAlignment="0" applyProtection="0"/>
    <xf numFmtId="0" fontId="10" fillId="6" borderId="4" applyNumberFormat="0" applyAlignment="0" applyProtection="0"/>
    <xf numFmtId="0" fontId="76" fillId="7" borderId="7" applyNumberFormat="0" applyAlignment="0" applyProtection="0"/>
    <xf numFmtId="0" fontId="49" fillId="47" borderId="15" applyNumberFormat="0" applyAlignment="0" applyProtection="0"/>
    <xf numFmtId="0" fontId="77" fillId="7" borderId="7" applyNumberFormat="0" applyAlignment="0" applyProtection="0"/>
    <xf numFmtId="0" fontId="12" fillId="7" borderId="7" applyNumberFormat="0" applyAlignment="0" applyProtection="0"/>
    <xf numFmtId="43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51" fillId="48" borderId="0" applyNumberFormat="0" applyBorder="0" applyAlignment="0" applyProtection="0"/>
    <xf numFmtId="0" fontId="81" fillId="2" borderId="0" applyNumberFormat="0" applyBorder="0" applyAlignment="0" applyProtection="0"/>
    <xf numFmtId="0" fontId="5" fillId="2" borderId="0" applyNumberFormat="0" applyBorder="0" applyAlignment="0" applyProtection="0"/>
    <xf numFmtId="0" fontId="82" fillId="0" borderId="1" applyNumberFormat="0" applyFill="0" applyAlignment="0" applyProtection="0"/>
    <xf numFmtId="0" fontId="52" fillId="0" borderId="30" applyNumberFormat="0" applyFill="0" applyAlignment="0" applyProtection="0"/>
    <xf numFmtId="0" fontId="83" fillId="0" borderId="1" applyNumberFormat="0" applyFill="0" applyAlignment="0" applyProtection="0"/>
    <xf numFmtId="0" fontId="2" fillId="0" borderId="1" applyNumberFormat="0" applyFill="0" applyAlignment="0" applyProtection="0"/>
    <xf numFmtId="0" fontId="84" fillId="0" borderId="2" applyNumberFormat="0" applyFill="0" applyAlignment="0" applyProtection="0"/>
    <xf numFmtId="0" fontId="53" fillId="0" borderId="17" applyNumberFormat="0" applyFill="0" applyAlignment="0" applyProtection="0"/>
    <xf numFmtId="0" fontId="85" fillId="0" borderId="2" applyNumberFormat="0" applyFill="0" applyAlignment="0" applyProtection="0"/>
    <xf numFmtId="0" fontId="3" fillId="0" borderId="2" applyNumberFormat="0" applyFill="0" applyAlignment="0" applyProtection="0"/>
    <xf numFmtId="0" fontId="86" fillId="0" borderId="3" applyNumberFormat="0" applyFill="0" applyAlignment="0" applyProtection="0"/>
    <xf numFmtId="0" fontId="54" fillId="0" borderId="31" applyNumberFormat="0" applyFill="0" applyAlignment="0" applyProtection="0"/>
    <xf numFmtId="0" fontId="87" fillId="0" borderId="3" applyNumberFormat="0" applyFill="0" applyAlignment="0" applyProtection="0"/>
    <xf numFmtId="0" fontId="4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4" applyNumberFormat="0" applyAlignment="0" applyProtection="0"/>
    <xf numFmtId="0" fontId="55" fillId="33" borderId="14" applyNumberFormat="0" applyAlignment="0" applyProtection="0"/>
    <xf numFmtId="0" fontId="90" fillId="5" borderId="4" applyNumberFormat="0" applyAlignment="0" applyProtection="0"/>
    <xf numFmtId="0" fontId="55" fillId="33" borderId="14" applyNumberFormat="0" applyAlignment="0" applyProtection="0"/>
    <xf numFmtId="0" fontId="8" fillId="5" borderId="4" applyNumberFormat="0" applyAlignment="0" applyProtection="0"/>
    <xf numFmtId="0" fontId="91" fillId="0" borderId="6" applyNumberFormat="0" applyFill="0" applyAlignment="0" applyProtection="0"/>
    <xf numFmtId="0" fontId="56" fillId="0" borderId="19" applyNumberFormat="0" applyFill="0" applyAlignment="0" applyProtection="0"/>
    <xf numFmtId="0" fontId="92" fillId="0" borderId="6" applyNumberFormat="0" applyFill="0" applyAlignment="0" applyProtection="0"/>
    <xf numFmtId="0" fontId="11" fillId="0" borderId="6" applyNumberFormat="0" applyFill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95" fillId="4" borderId="0" applyNumberFormat="0" applyBorder="0" applyAlignment="0" applyProtection="0"/>
    <xf numFmtId="0" fontId="57" fillId="38" borderId="0" applyNumberFormat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24" fillId="0" borderId="0"/>
    <xf numFmtId="0" fontId="19" fillId="0" borderId="0"/>
    <xf numFmtId="0" fontId="66" fillId="0" borderId="0">
      <alignment horizontal="left" vertical="top" wrapText="1"/>
    </xf>
    <xf numFmtId="0" fontId="19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96" fillId="0" borderId="0"/>
    <xf numFmtId="0" fontId="21" fillId="0" borderId="0">
      <alignment horizontal="left" vertical="top" wrapText="1"/>
    </xf>
    <xf numFmtId="0" fontId="24" fillId="0" borderId="0"/>
    <xf numFmtId="1" fontId="63" fillId="0" borderId="0"/>
    <xf numFmtId="0" fontId="24" fillId="0" borderId="0"/>
    <xf numFmtId="1" fontId="63" fillId="0" borderId="0"/>
    <xf numFmtId="0" fontId="19" fillId="0" borderId="0"/>
    <xf numFmtId="1" fontId="63" fillId="0" borderId="0"/>
    <xf numFmtId="1" fontId="63" fillId="0" borderId="0"/>
    <xf numFmtId="0" fontId="19" fillId="0" borderId="0"/>
    <xf numFmtId="0" fontId="19" fillId="0" borderId="0"/>
    <xf numFmtId="0" fontId="43" fillId="0" borderId="0"/>
    <xf numFmtId="0" fontId="64" fillId="0" borderId="0"/>
    <xf numFmtId="0" fontId="45" fillId="0" borderId="0"/>
    <xf numFmtId="0" fontId="22" fillId="0" borderId="0"/>
    <xf numFmtId="0" fontId="39" fillId="0" borderId="0"/>
    <xf numFmtId="1" fontId="63" fillId="0" borderId="0"/>
    <xf numFmtId="0" fontId="39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39" fillId="0" borderId="0"/>
    <xf numFmtId="0" fontId="24" fillId="0" borderId="0"/>
    <xf numFmtId="0" fontId="22" fillId="0" borderId="0"/>
    <xf numFmtId="0" fontId="19" fillId="0" borderId="0"/>
    <xf numFmtId="0" fontId="21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1" fillId="0" borderId="0">
      <alignment horizontal="left" vertical="top" wrapText="1"/>
    </xf>
    <xf numFmtId="0" fontId="66" fillId="0" borderId="0"/>
    <xf numFmtId="0" fontId="21" fillId="0" borderId="0">
      <alignment horizontal="left" vertical="top" wrapText="1"/>
    </xf>
    <xf numFmtId="0" fontId="1" fillId="0" borderId="0"/>
    <xf numFmtId="0" fontId="6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9" fillId="35" borderId="20" applyNumberFormat="0" applyFont="0" applyAlignment="0" applyProtection="0"/>
    <xf numFmtId="0" fontId="69" fillId="8" borderId="8" applyNumberFormat="0" applyFont="0" applyAlignment="0" applyProtection="0"/>
    <xf numFmtId="0" fontId="19" fillId="35" borderId="20" applyNumberFormat="0" applyFont="0" applyAlignment="0" applyProtection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7" fillId="6" borderId="5" applyNumberFormat="0" applyAlignment="0" applyProtection="0"/>
    <xf numFmtId="0" fontId="58" fillId="37" borderId="21" applyNumberFormat="0" applyAlignment="0" applyProtection="0"/>
    <xf numFmtId="0" fontId="98" fillId="6" borderId="5" applyNumberFormat="0" applyAlignment="0" applyProtection="0"/>
    <xf numFmtId="0" fontId="58" fillId="37" borderId="21" applyNumberFormat="0" applyAlignment="0" applyProtection="0"/>
    <xf numFmtId="0" fontId="9" fillId="6" borderId="5" applyNumberFormat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7" fillId="0" borderId="0"/>
    <xf numFmtId="0" fontId="62" fillId="0" borderId="0"/>
    <xf numFmtId="0" fontId="9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1" fillId="0" borderId="9" applyNumberFormat="0" applyFill="0" applyAlignment="0" applyProtection="0"/>
    <xf numFmtId="0" fontId="60" fillId="0" borderId="32" applyNumberFormat="0" applyFill="0" applyAlignment="0" applyProtection="0"/>
    <xf numFmtId="0" fontId="102" fillId="0" borderId="9" applyNumberFormat="0" applyFill="0" applyAlignment="0" applyProtection="0"/>
    <xf numFmtId="0" fontId="60" fillId="0" borderId="32" applyNumberFormat="0" applyFill="0" applyAlignment="0" applyProtection="0"/>
    <xf numFmtId="0" fontId="15" fillId="0" borderId="9" applyNumberFormat="0" applyFill="0" applyAlignment="0" applyProtection="0"/>
    <xf numFmtId="0" fontId="10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9" fillId="0" borderId="0"/>
    <xf numFmtId="1" fontId="63" fillId="0" borderId="0"/>
    <xf numFmtId="0" fontId="39" fillId="0" borderId="0"/>
    <xf numFmtId="0" fontId="19" fillId="0" borderId="0"/>
    <xf numFmtId="0" fontId="39" fillId="0" borderId="0"/>
    <xf numFmtId="0" fontId="21" fillId="0" borderId="0">
      <alignment horizontal="left" vertical="top" wrapText="1"/>
    </xf>
    <xf numFmtId="0" fontId="1" fillId="8" borderId="8" applyNumberFormat="0" applyFont="0" applyAlignment="0" applyProtection="0"/>
    <xf numFmtId="0" fontId="67" fillId="0" borderId="0"/>
    <xf numFmtId="168" fontId="19" fillId="0" borderId="0" applyFont="0" applyFill="0" applyBorder="0" applyAlignment="0" applyProtection="0"/>
    <xf numFmtId="168" fontId="39" fillId="0" borderId="0" applyFont="0" applyFill="0" applyBorder="0" applyAlignment="0" applyProtection="0"/>
  </cellStyleXfs>
  <cellXfs count="150">
    <xf numFmtId="0" fontId="0" fillId="0" borderId="0" xfId="0"/>
    <xf numFmtId="0" fontId="17" fillId="0" borderId="0" xfId="0" applyFont="1" applyFill="1"/>
    <xf numFmtId="0" fontId="105" fillId="0" borderId="10" xfId="0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vertical="top" wrapText="1"/>
    </xf>
    <xf numFmtId="0" fontId="105" fillId="0" borderId="10" xfId="48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right" vertical="top"/>
    </xf>
    <xf numFmtId="0" fontId="18" fillId="49" borderId="0" xfId="0" applyFont="1" applyFill="1"/>
    <xf numFmtId="0" fontId="18" fillId="49" borderId="0" xfId="0" applyFont="1" applyFill="1" applyAlignment="1">
      <alignment horizontal="left" vertical="top" wrapText="1"/>
    </xf>
    <xf numFmtId="0" fontId="18" fillId="49" borderId="0" xfId="0" applyFont="1" applyFill="1" applyAlignment="1">
      <alignment horizontal="right" vertical="top"/>
    </xf>
    <xf numFmtId="0" fontId="18" fillId="49" borderId="0" xfId="0" applyFont="1" applyFill="1" applyAlignment="1">
      <alignment vertical="top"/>
    </xf>
    <xf numFmtId="0" fontId="18" fillId="49" borderId="0" xfId="0" applyFont="1" applyFill="1" applyBorder="1" applyAlignment="1">
      <alignment vertical="top"/>
    </xf>
    <xf numFmtId="0" fontId="18" fillId="49" borderId="0" xfId="0" applyFont="1" applyFill="1" applyBorder="1" applyAlignment="1">
      <alignment horizontal="center" vertical="center"/>
    </xf>
    <xf numFmtId="0" fontId="18" fillId="49" borderId="10" xfId="0" applyFont="1" applyFill="1" applyBorder="1" applyAlignment="1">
      <alignment horizontal="center" vertical="center" textRotation="90" wrapText="1"/>
    </xf>
    <xf numFmtId="0" fontId="18" fillId="49" borderId="10" xfId="0" applyFont="1" applyFill="1" applyBorder="1" applyAlignment="1">
      <alignment vertical="center" textRotation="90" wrapText="1"/>
    </xf>
    <xf numFmtId="0" fontId="18" fillId="49" borderId="10" xfId="0" applyFont="1" applyFill="1" applyBorder="1" applyAlignment="1">
      <alignment horizontal="center" vertical="center" wrapText="1"/>
    </xf>
    <xf numFmtId="0" fontId="17" fillId="49" borderId="10" xfId="0" applyFont="1" applyFill="1" applyBorder="1" applyAlignment="1">
      <alignment horizontal="center" vertical="center" wrapText="1"/>
    </xf>
    <xf numFmtId="0" fontId="18" fillId="49" borderId="10" xfId="0" applyFont="1" applyFill="1" applyBorder="1" applyAlignment="1">
      <alignment horizontal="left" vertical="center" wrapText="1"/>
    </xf>
    <xf numFmtId="164" fontId="18" fillId="49" borderId="10" xfId="43" applyNumberFormat="1" applyFont="1" applyFill="1" applyBorder="1" applyAlignment="1">
      <alignment horizontal="center" vertical="center"/>
    </xf>
    <xf numFmtId="166" fontId="18" fillId="49" borderId="10" xfId="43" applyFont="1" applyFill="1" applyBorder="1" applyAlignment="1">
      <alignment horizontal="center" vertical="center"/>
    </xf>
    <xf numFmtId="0" fontId="18" fillId="49" borderId="10" xfId="0" applyFont="1" applyFill="1" applyBorder="1" applyAlignment="1">
      <alignment horizontal="center" vertical="top" wrapText="1"/>
    </xf>
    <xf numFmtId="0" fontId="18" fillId="49" borderId="10" xfId="0" applyFont="1" applyFill="1" applyBorder="1" applyAlignment="1">
      <alignment horizontal="left" vertical="top" wrapText="1"/>
    </xf>
    <xf numFmtId="0" fontId="18" fillId="49" borderId="10" xfId="48" applyFont="1" applyFill="1" applyBorder="1" applyAlignment="1">
      <alignment horizontal="left" vertical="top" wrapText="1"/>
    </xf>
    <xf numFmtId="169" fontId="18" fillId="49" borderId="10" xfId="43" applyNumberFormat="1" applyFont="1" applyFill="1" applyBorder="1" applyAlignment="1">
      <alignment horizontal="center" vertical="center"/>
    </xf>
    <xf numFmtId="164" fontId="18" fillId="49" borderId="10" xfId="0" applyNumberFormat="1" applyFont="1" applyFill="1" applyBorder="1" applyAlignment="1">
      <alignment vertical="center" wrapText="1"/>
    </xf>
    <xf numFmtId="167" fontId="18" fillId="49" borderId="10" xfId="1" applyNumberFormat="1" applyFont="1" applyFill="1" applyBorder="1" applyAlignment="1">
      <alignment horizontal="left" vertical="top" wrapText="1"/>
    </xf>
    <xf numFmtId="167" fontId="17" fillId="49" borderId="26" xfId="1" applyNumberFormat="1" applyFont="1" applyFill="1" applyBorder="1" applyAlignment="1">
      <alignment horizontal="center" vertical="center" wrapText="1"/>
    </xf>
    <xf numFmtId="0" fontId="18" fillId="49" borderId="25" xfId="0" applyFont="1" applyFill="1" applyBorder="1" applyAlignment="1">
      <alignment horizontal="left" vertical="top" wrapText="1"/>
    </xf>
    <xf numFmtId="167" fontId="18" fillId="49" borderId="10" xfId="1" applyNumberFormat="1" applyFont="1" applyFill="1" applyBorder="1" applyAlignment="1">
      <alignment horizontal="left" vertical="center" wrapText="1"/>
    </xf>
    <xf numFmtId="169" fontId="18" fillId="49" borderId="10" xfId="1" applyNumberFormat="1" applyFont="1" applyFill="1" applyBorder="1" applyAlignment="1">
      <alignment horizontal="center" vertical="center" wrapText="1"/>
    </xf>
    <xf numFmtId="166" fontId="18" fillId="49" borderId="25" xfId="43" applyFont="1" applyFill="1" applyBorder="1" applyAlignment="1">
      <alignment horizontal="center" vertical="center"/>
    </xf>
    <xf numFmtId="0" fontId="17" fillId="49" borderId="0" xfId="0" applyFont="1" applyFill="1" applyAlignment="1">
      <alignment horizontal="left" vertical="center" wrapText="1"/>
    </xf>
    <xf numFmtId="167" fontId="105" fillId="49" borderId="10" xfId="1" applyNumberFormat="1" applyFont="1" applyFill="1" applyBorder="1" applyAlignment="1">
      <alignment vertical="center" wrapText="1"/>
    </xf>
    <xf numFmtId="0" fontId="18" fillId="49" borderId="10" xfId="0" applyFont="1" applyFill="1" applyBorder="1" applyAlignment="1">
      <alignment wrapText="1"/>
    </xf>
    <xf numFmtId="167" fontId="106" fillId="49" borderId="10" xfId="1" applyNumberFormat="1" applyFont="1" applyFill="1" applyBorder="1" applyAlignment="1">
      <alignment vertical="center" wrapText="1"/>
    </xf>
    <xf numFmtId="167" fontId="17" fillId="49" borderId="27" xfId="1" applyNumberFormat="1" applyFont="1" applyFill="1" applyBorder="1" applyAlignment="1">
      <alignment horizontal="center" vertical="center" wrapText="1"/>
    </xf>
    <xf numFmtId="167" fontId="105" fillId="49" borderId="24" xfId="1" applyNumberFormat="1" applyFont="1" applyFill="1" applyBorder="1" applyAlignment="1">
      <alignment vertical="center" wrapText="1"/>
    </xf>
    <xf numFmtId="167" fontId="18" fillId="49" borderId="24" xfId="1" applyNumberFormat="1" applyFont="1" applyFill="1" applyBorder="1" applyAlignment="1">
      <alignment vertical="center" wrapText="1"/>
    </xf>
    <xf numFmtId="169" fontId="18" fillId="49" borderId="24" xfId="1" applyNumberFormat="1" applyFont="1" applyFill="1" applyBorder="1" applyAlignment="1">
      <alignment horizontal="center" vertical="center" wrapText="1"/>
    </xf>
    <xf numFmtId="0" fontId="18" fillId="49" borderId="10" xfId="0" applyFont="1" applyFill="1" applyBorder="1"/>
    <xf numFmtId="0" fontId="107" fillId="0" borderId="0" xfId="0" applyFont="1" applyFill="1" applyAlignment="1">
      <alignment vertical="center"/>
    </xf>
    <xf numFmtId="0" fontId="107" fillId="0" borderId="0" xfId="0" applyFont="1" applyFill="1" applyBorder="1" applyAlignment="1">
      <alignment vertical="center"/>
    </xf>
    <xf numFmtId="0" fontId="107" fillId="0" borderId="0" xfId="0" applyFont="1" applyFill="1" applyBorder="1" applyAlignment="1">
      <alignment horizontal="right" vertical="center"/>
    </xf>
    <xf numFmtId="0" fontId="18" fillId="0" borderId="10" xfId="0" applyFont="1" applyFill="1" applyBorder="1" applyAlignment="1">
      <alignment horizontal="center" vertical="center" textRotation="90" wrapText="1"/>
    </xf>
    <xf numFmtId="0" fontId="18" fillId="0" borderId="10" xfId="0" applyFont="1" applyFill="1" applyBorder="1" applyAlignment="1">
      <alignment horizontal="center" vertical="center" textRotation="90"/>
    </xf>
    <xf numFmtId="0" fontId="18" fillId="0" borderId="10" xfId="0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horizontal="left" vertical="center" wrapText="1"/>
    </xf>
    <xf numFmtId="164" fontId="18" fillId="0" borderId="10" xfId="43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wrapText="1"/>
    </xf>
    <xf numFmtId="166" fontId="18" fillId="0" borderId="10" xfId="43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8" fillId="0" borderId="10" xfId="48" applyFont="1" applyFill="1" applyBorder="1" applyAlignment="1">
      <alignment horizontal="left" vertical="top" wrapText="1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166" fontId="18" fillId="0" borderId="10" xfId="44" applyFont="1" applyFill="1" applyBorder="1" applyAlignment="1">
      <alignment horizontal="center" vertical="center"/>
    </xf>
    <xf numFmtId="164" fontId="17" fillId="0" borderId="10" xfId="0" applyNumberFormat="1" applyFont="1" applyFill="1" applyBorder="1" applyAlignment="1">
      <alignment horizontal="left" vertical="top" wrapText="1"/>
    </xf>
    <xf numFmtId="0" fontId="18" fillId="0" borderId="10" xfId="0" applyFont="1" applyFill="1" applyBorder="1" applyAlignment="1">
      <alignment horizontal="center" vertical="top"/>
    </xf>
    <xf numFmtId="0" fontId="17" fillId="0" borderId="23" xfId="0" applyFont="1" applyFill="1" applyBorder="1"/>
    <xf numFmtId="0" fontId="17" fillId="0" borderId="23" xfId="0" applyFont="1" applyFill="1" applyBorder="1" applyAlignment="1">
      <alignment horizontal="center" vertical="top"/>
    </xf>
    <xf numFmtId="0" fontId="17" fillId="0" borderId="23" xfId="0" applyFont="1" applyFill="1" applyBorder="1" applyAlignment="1">
      <alignment horizontal="left" vertical="top" wrapText="1"/>
    </xf>
    <xf numFmtId="166" fontId="18" fillId="0" borderId="23" xfId="44" applyFont="1" applyFill="1" applyBorder="1" applyAlignment="1">
      <alignment horizontal="center" vertical="center"/>
    </xf>
    <xf numFmtId="166" fontId="18" fillId="0" borderId="23" xfId="43" applyFont="1" applyFill="1" applyBorder="1" applyAlignment="1">
      <alignment horizontal="center" vertical="center"/>
    </xf>
    <xf numFmtId="169" fontId="17" fillId="49" borderId="10" xfId="0" applyNumberFormat="1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26" xfId="0" applyFont="1" applyFill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 wrapText="1"/>
    </xf>
    <xf numFmtId="164" fontId="17" fillId="49" borderId="10" xfId="0" applyNumberFormat="1" applyFont="1" applyFill="1" applyBorder="1" applyAlignment="1">
      <alignment horizontal="center" vertical="center"/>
    </xf>
    <xf numFmtId="164" fontId="17" fillId="49" borderId="28" xfId="0" applyNumberFormat="1" applyFont="1" applyFill="1" applyBorder="1" applyAlignment="1">
      <alignment horizontal="center" vertical="center"/>
    </xf>
    <xf numFmtId="164" fontId="17" fillId="0" borderId="24" xfId="0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 applyAlignment="1">
      <alignment horizontal="center" vertical="center"/>
    </xf>
    <xf numFmtId="169" fontId="17" fillId="49" borderId="26" xfId="103" applyNumberFormat="1" applyFont="1" applyFill="1" applyBorder="1" applyAlignment="1">
      <alignment horizontal="left" vertical="center" wrapText="1"/>
    </xf>
    <xf numFmtId="169" fontId="18" fillId="49" borderId="10" xfId="103" applyNumberFormat="1" applyFont="1" applyFill="1" applyBorder="1" applyAlignment="1">
      <alignment horizontal="left" vertical="center" wrapText="1"/>
    </xf>
    <xf numFmtId="169" fontId="17" fillId="49" borderId="28" xfId="103" applyNumberFormat="1" applyFont="1" applyFill="1" applyBorder="1" applyAlignment="1">
      <alignment vertical="center"/>
    </xf>
    <xf numFmtId="169" fontId="106" fillId="49" borderId="10" xfId="103" applyNumberFormat="1" applyFont="1" applyFill="1" applyBorder="1" applyAlignment="1">
      <alignment vertical="center" wrapText="1"/>
    </xf>
    <xf numFmtId="169" fontId="17" fillId="49" borderId="10" xfId="103" applyNumberFormat="1" applyFont="1" applyFill="1" applyBorder="1" applyAlignment="1">
      <alignment vertical="center" wrapText="1"/>
    </xf>
    <xf numFmtId="0" fontId="17" fillId="49" borderId="0" xfId="0" applyFont="1" applyFill="1"/>
    <xf numFmtId="0" fontId="105" fillId="49" borderId="10" xfId="0" applyFont="1" applyFill="1" applyBorder="1" applyAlignment="1">
      <alignment horizontal="left" vertical="top" wrapText="1"/>
    </xf>
    <xf numFmtId="0" fontId="105" fillId="49" borderId="10" xfId="0" applyFont="1" applyFill="1" applyBorder="1" applyAlignment="1">
      <alignment vertical="top" wrapText="1"/>
    </xf>
    <xf numFmtId="0" fontId="105" fillId="49" borderId="10" xfId="48" applyFont="1" applyFill="1" applyBorder="1" applyAlignment="1">
      <alignment horizontal="left" vertical="top" wrapText="1"/>
    </xf>
    <xf numFmtId="0" fontId="18" fillId="49" borderId="0" xfId="48" applyFont="1" applyFill="1" applyBorder="1" applyAlignment="1">
      <alignment horizontal="left" vertical="top" wrapText="1"/>
    </xf>
    <xf numFmtId="166" fontId="18" fillId="49" borderId="0" xfId="43" applyFont="1" applyFill="1" applyBorder="1" applyAlignment="1">
      <alignment horizontal="center" vertical="center"/>
    </xf>
    <xf numFmtId="0" fontId="108" fillId="49" borderId="0" xfId="0" applyFont="1" applyFill="1"/>
    <xf numFmtId="0" fontId="18" fillId="49" borderId="0" xfId="47" applyFont="1" applyFill="1" applyAlignment="1">
      <alignment vertical="center" wrapText="1"/>
    </xf>
    <xf numFmtId="0" fontId="105" fillId="49" borderId="10" xfId="0" applyFont="1" applyFill="1" applyBorder="1" applyAlignment="1">
      <alignment vertical="center" wrapText="1"/>
    </xf>
    <xf numFmtId="0" fontId="17" fillId="49" borderId="28" xfId="0" applyFont="1" applyFill="1" applyBorder="1" applyAlignment="1">
      <alignment horizontal="left" vertical="top" wrapText="1"/>
    </xf>
    <xf numFmtId="164" fontId="17" fillId="49" borderId="29" xfId="0" applyNumberFormat="1" applyFont="1" applyFill="1" applyBorder="1" applyAlignment="1">
      <alignment horizontal="center" vertical="center"/>
    </xf>
    <xf numFmtId="164" fontId="17" fillId="49" borderId="24" xfId="0" applyNumberFormat="1" applyFont="1" applyFill="1" applyBorder="1" applyAlignment="1">
      <alignment horizontal="center" vertical="center"/>
    </xf>
    <xf numFmtId="164" fontId="17" fillId="49" borderId="0" xfId="0" applyNumberFormat="1" applyFont="1" applyFill="1"/>
    <xf numFmtId="37" fontId="17" fillId="49" borderId="10" xfId="103" applyNumberFormat="1" applyFont="1" applyFill="1" applyBorder="1" applyAlignment="1">
      <alignment horizontal="center" vertical="center"/>
    </xf>
    <xf numFmtId="169" fontId="18" fillId="49" borderId="24" xfId="275" applyNumberFormat="1" applyFont="1" applyFill="1" applyBorder="1" applyAlignment="1">
      <alignment horizontal="center" vertical="center"/>
    </xf>
    <xf numFmtId="169" fontId="18" fillId="49" borderId="29" xfId="275" applyNumberFormat="1" applyFont="1" applyFill="1" applyBorder="1" applyAlignment="1">
      <alignment horizontal="center" vertical="center"/>
    </xf>
    <xf numFmtId="0" fontId="18" fillId="49" borderId="0" xfId="0" applyFont="1" applyFill="1" applyAlignment="1">
      <alignment vertical="top"/>
    </xf>
    <xf numFmtId="169" fontId="17" fillId="49" borderId="10" xfId="103" applyNumberFormat="1" applyFont="1" applyFill="1" applyBorder="1" applyAlignment="1">
      <alignment horizontal="center" vertical="center"/>
    </xf>
    <xf numFmtId="0" fontId="17" fillId="49" borderId="26" xfId="0" applyFont="1" applyFill="1" applyBorder="1" applyAlignment="1">
      <alignment horizontal="left" vertical="top" wrapText="1"/>
    </xf>
    <xf numFmtId="0" fontId="17" fillId="49" borderId="10" xfId="0" applyFont="1" applyFill="1" applyBorder="1" applyAlignment="1">
      <alignment horizontal="left" vertical="top" wrapText="1"/>
    </xf>
    <xf numFmtId="0" fontId="18" fillId="49" borderId="10" xfId="0" applyFont="1" applyFill="1" applyBorder="1" applyAlignment="1">
      <alignment vertical="top" wrapText="1"/>
    </xf>
    <xf numFmtId="0" fontId="18" fillId="0" borderId="33" xfId="0" applyFont="1" applyBorder="1" applyAlignment="1">
      <alignment horizontal="left" vertical="top" wrapText="1"/>
    </xf>
    <xf numFmtId="0" fontId="109" fillId="0" borderId="34" xfId="0" applyFont="1" applyBorder="1" applyAlignment="1">
      <alignment horizontal="left" vertical="top" wrapText="1"/>
    </xf>
    <xf numFmtId="0" fontId="18" fillId="0" borderId="36" xfId="0" applyFont="1" applyFill="1" applyBorder="1" applyAlignment="1">
      <alignment vertical="center" wrapText="1"/>
    </xf>
    <xf numFmtId="0" fontId="18" fillId="0" borderId="23" xfId="0" applyFont="1" applyFill="1" applyBorder="1" applyAlignment="1">
      <alignment vertical="center" wrapText="1"/>
    </xf>
    <xf numFmtId="164" fontId="17" fillId="0" borderId="29" xfId="0" applyNumberFormat="1" applyFont="1" applyBorder="1" applyAlignment="1">
      <alignment horizontal="center" vertical="center"/>
    </xf>
    <xf numFmtId="37" fontId="17" fillId="49" borderId="28" xfId="103" applyNumberFormat="1" applyFont="1" applyFill="1" applyBorder="1" applyAlignment="1">
      <alignment horizontal="center" vertical="center"/>
    </xf>
    <xf numFmtId="164" fontId="17" fillId="49" borderId="37" xfId="0" applyNumberFormat="1" applyFont="1" applyFill="1" applyBorder="1" applyAlignment="1">
      <alignment horizontal="center" vertical="center"/>
    </xf>
    <xf numFmtId="0" fontId="17" fillId="49" borderId="26" xfId="0" applyFont="1" applyFill="1" applyBorder="1" applyAlignment="1">
      <alignment vertical="top" wrapText="1"/>
    </xf>
    <xf numFmtId="0" fontId="18" fillId="49" borderId="10" xfId="0" applyFont="1" applyFill="1" applyBorder="1" applyAlignment="1">
      <alignment horizontal="center" vertical="center" wrapText="1"/>
    </xf>
    <xf numFmtId="0" fontId="18" fillId="49" borderId="10" xfId="0" applyFont="1" applyFill="1" applyBorder="1" applyAlignment="1">
      <alignment horizontal="center" vertical="center" wrapText="1"/>
    </xf>
    <xf numFmtId="0" fontId="18" fillId="49" borderId="0" xfId="0" applyFont="1" applyFill="1" applyAlignment="1">
      <alignment horizontal="right" vertical="top" wrapText="1"/>
    </xf>
    <xf numFmtId="0" fontId="18" fillId="49" borderId="0" xfId="0" applyFont="1" applyFill="1" applyAlignment="1">
      <alignment horizontal="center" vertical="center" wrapText="1"/>
    </xf>
    <xf numFmtId="0" fontId="18" fillId="49" borderId="11" xfId="0" applyFont="1" applyFill="1" applyBorder="1" applyAlignment="1">
      <alignment horizontal="center" vertical="center" wrapText="1"/>
    </xf>
    <xf numFmtId="0" fontId="18" fillId="49" borderId="12" xfId="0" applyFont="1" applyFill="1" applyBorder="1" applyAlignment="1">
      <alignment horizontal="center" vertical="center" wrapText="1"/>
    </xf>
    <xf numFmtId="0" fontId="18" fillId="49" borderId="1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 vertical="top" wrapText="1"/>
    </xf>
    <xf numFmtId="0" fontId="18" fillId="0" borderId="10" xfId="0" applyFont="1" applyFill="1" applyBorder="1" applyAlignment="1">
      <alignment horizontal="center" vertical="center" wrapText="1"/>
    </xf>
    <xf numFmtId="0" fontId="107" fillId="0" borderId="0" xfId="0" applyFont="1" applyFill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top"/>
    </xf>
    <xf numFmtId="0" fontId="105" fillId="0" borderId="0" xfId="47" applyFont="1" applyFill="1" applyAlignment="1">
      <alignment horizontal="left" vertical="center" wrapText="1"/>
    </xf>
    <xf numFmtId="169" fontId="18" fillId="49" borderId="27" xfId="103" applyNumberFormat="1" applyFont="1" applyFill="1" applyBorder="1" applyAlignment="1">
      <alignment horizontal="left" vertical="center" wrapText="1"/>
    </xf>
    <xf numFmtId="169" fontId="18" fillId="49" borderId="24" xfId="103" applyNumberFormat="1" applyFont="1" applyFill="1" applyBorder="1" applyAlignment="1">
      <alignment horizontal="left" vertical="center" wrapText="1"/>
    </xf>
    <xf numFmtId="169" fontId="17" fillId="49" borderId="26" xfId="103" applyNumberFormat="1" applyFont="1" applyFill="1" applyBorder="1" applyAlignment="1">
      <alignment horizontal="center" vertical="center"/>
    </xf>
    <xf numFmtId="169" fontId="17" fillId="49" borderId="10" xfId="103" applyNumberFormat="1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left" vertical="top" wrapText="1"/>
    </xf>
    <xf numFmtId="0" fontId="17" fillId="0" borderId="24" xfId="0" applyFont="1" applyFill="1" applyBorder="1" applyAlignment="1">
      <alignment horizontal="left" vertical="top" wrapText="1"/>
    </xf>
    <xf numFmtId="169" fontId="18" fillId="49" borderId="26" xfId="0" applyNumberFormat="1" applyFont="1" applyFill="1" applyBorder="1" applyAlignment="1">
      <alignment horizontal="left" vertical="center"/>
    </xf>
    <xf numFmtId="169" fontId="18" fillId="49" borderId="10" xfId="0" applyNumberFormat="1" applyFont="1" applyFill="1" applyBorder="1" applyAlignment="1">
      <alignment horizontal="left" vertical="center"/>
    </xf>
    <xf numFmtId="0" fontId="17" fillId="0" borderId="26" xfId="0" applyFont="1" applyFill="1" applyBorder="1" applyAlignment="1">
      <alignment horizontal="center" vertical="top" wrapText="1"/>
    </xf>
    <xf numFmtId="0" fontId="17" fillId="0" borderId="10" xfId="0" applyFont="1" applyFill="1" applyBorder="1" applyAlignment="1">
      <alignment horizontal="center" vertical="top" wrapText="1"/>
    </xf>
    <xf numFmtId="0" fontId="105" fillId="0" borderId="0" xfId="47" applyFont="1" applyFill="1" applyAlignment="1">
      <alignment horizontal="center" vertical="center" wrapText="1"/>
    </xf>
    <xf numFmtId="0" fontId="18" fillId="49" borderId="34" xfId="355" applyFont="1" applyFill="1" applyBorder="1" applyAlignment="1">
      <alignment horizontal="center" wrapText="1"/>
    </xf>
    <xf numFmtId="0" fontId="18" fillId="49" borderId="35" xfId="355" applyFont="1" applyFill="1" applyBorder="1" applyAlignment="1">
      <alignment horizontal="center" wrapText="1"/>
    </xf>
    <xf numFmtId="0" fontId="18" fillId="0" borderId="34" xfId="0" applyFont="1" applyBorder="1" applyAlignment="1">
      <alignment horizontal="center" vertical="top" wrapText="1"/>
    </xf>
    <xf numFmtId="0" fontId="18" fillId="0" borderId="35" xfId="0" applyFont="1" applyBorder="1" applyAlignment="1">
      <alignment horizontal="center" vertical="top" wrapText="1"/>
    </xf>
    <xf numFmtId="169" fontId="17" fillId="49" borderId="26" xfId="103" applyNumberFormat="1" applyFont="1" applyFill="1" applyBorder="1" applyAlignment="1">
      <alignment horizontal="left" vertical="center"/>
    </xf>
    <xf numFmtId="169" fontId="17" fillId="49" borderId="10" xfId="103" applyNumberFormat="1" applyFont="1" applyFill="1" applyBorder="1" applyAlignment="1">
      <alignment horizontal="left" vertical="center"/>
    </xf>
    <xf numFmtId="0" fontId="18" fillId="49" borderId="0" xfId="0" applyFont="1" applyFill="1" applyAlignment="1">
      <alignment horizontal="right" vertical="top"/>
    </xf>
    <xf numFmtId="0" fontId="17" fillId="49" borderId="0" xfId="0" applyFont="1" applyFill="1" applyAlignment="1">
      <alignment horizontal="right" vertical="top" wrapText="1"/>
    </xf>
    <xf numFmtId="0" fontId="105" fillId="49" borderId="0" xfId="47" applyFont="1" applyFill="1" applyAlignment="1">
      <alignment horizontal="center" vertical="center" wrapText="1"/>
    </xf>
    <xf numFmtId="0" fontId="105" fillId="49" borderId="0" xfId="47" applyFont="1" applyFill="1" applyAlignment="1">
      <alignment horizontal="left" vertical="center" wrapText="1"/>
    </xf>
    <xf numFmtId="0" fontId="17" fillId="49" borderId="26" xfId="0" applyFont="1" applyFill="1" applyBorder="1" applyAlignment="1">
      <alignment horizontal="center" vertical="top" wrapText="1"/>
    </xf>
    <xf numFmtId="0" fontId="17" fillId="49" borderId="10" xfId="0" applyFont="1" applyFill="1" applyBorder="1" applyAlignment="1">
      <alignment horizontal="center" vertical="top" wrapText="1"/>
    </xf>
    <xf numFmtId="0" fontId="17" fillId="49" borderId="26" xfId="0" applyFont="1" applyFill="1" applyBorder="1" applyAlignment="1">
      <alignment horizontal="left" vertical="top" wrapText="1"/>
    </xf>
    <xf numFmtId="0" fontId="17" fillId="49" borderId="10" xfId="0" applyFont="1" applyFill="1" applyBorder="1" applyAlignment="1">
      <alignment horizontal="left" vertical="top" wrapText="1"/>
    </xf>
    <xf numFmtId="0" fontId="17" fillId="49" borderId="27" xfId="0" applyFont="1" applyFill="1" applyBorder="1" applyAlignment="1">
      <alignment horizontal="left" vertical="top" wrapText="1"/>
    </xf>
    <xf numFmtId="0" fontId="17" fillId="49" borderId="24" xfId="0" applyFont="1" applyFill="1" applyBorder="1" applyAlignment="1">
      <alignment horizontal="left" vertical="top" wrapText="1"/>
    </xf>
  </cellXfs>
  <cellStyles count="472">
    <cellStyle name="_artabyuje" xfId="104"/>
    <cellStyle name="_artabyuje 2" xfId="105"/>
    <cellStyle name="20% - Accent1" xfId="19" builtinId="30" customBuiltin="1"/>
    <cellStyle name="20% - Accent1 2" xfId="51"/>
    <cellStyle name="20% - Accent1 2 2" xfId="107"/>
    <cellStyle name="20% - Accent1 2 2 2" xfId="108"/>
    <cellStyle name="20% - Accent1 2 3" xfId="109"/>
    <cellStyle name="20% - Accent1 2 4" xfId="110"/>
    <cellStyle name="20% - Accent1 2 5" xfId="106"/>
    <cellStyle name="20% - Accent1 3" xfId="111"/>
    <cellStyle name="20% - Accent1 3 2" xfId="112"/>
    <cellStyle name="20% - Accent1 3 3" xfId="113"/>
    <cellStyle name="20% - Accent2" xfId="23" builtinId="34" customBuiltin="1"/>
    <cellStyle name="20% - Accent2 2" xfId="52"/>
    <cellStyle name="20% - Accent2 2 2" xfId="115"/>
    <cellStyle name="20% - Accent2 2 2 2" xfId="116"/>
    <cellStyle name="20% - Accent2 2 3" xfId="117"/>
    <cellStyle name="20% - Accent2 2 4" xfId="118"/>
    <cellStyle name="20% - Accent2 2 5" xfId="114"/>
    <cellStyle name="20% - Accent2 3" xfId="119"/>
    <cellStyle name="20% - Accent2 3 2" xfId="120"/>
    <cellStyle name="20% - Accent2 3 3" xfId="121"/>
    <cellStyle name="20% - Accent3" xfId="27" builtinId="38" customBuiltin="1"/>
    <cellStyle name="20% - Accent3 2" xfId="53"/>
    <cellStyle name="20% - Accent3 2 2" xfId="123"/>
    <cellStyle name="20% - Accent3 2 2 2" xfId="124"/>
    <cellStyle name="20% - Accent3 2 3" xfId="125"/>
    <cellStyle name="20% - Accent3 2 4" xfId="126"/>
    <cellStyle name="20% - Accent3 2 5" xfId="122"/>
    <cellStyle name="20% - Accent3 3" xfId="127"/>
    <cellStyle name="20% - Accent3 3 2" xfId="128"/>
    <cellStyle name="20% - Accent3 3 3" xfId="129"/>
    <cellStyle name="20% - Accent4" xfId="31" builtinId="42" customBuiltin="1"/>
    <cellStyle name="20% - Accent4 2" xfId="54"/>
    <cellStyle name="20% - Accent4 2 2" xfId="131"/>
    <cellStyle name="20% - Accent4 2 2 2" xfId="132"/>
    <cellStyle name="20% - Accent4 2 3" xfId="133"/>
    <cellStyle name="20% - Accent4 2 4" xfId="134"/>
    <cellStyle name="20% - Accent4 2 5" xfId="130"/>
    <cellStyle name="20% - Accent4 3" xfId="135"/>
    <cellStyle name="20% - Accent4 3 2" xfId="136"/>
    <cellStyle name="20% - Accent4 3 3" xfId="137"/>
    <cellStyle name="20% - Accent5" xfId="35" builtinId="46" customBuiltin="1"/>
    <cellStyle name="20% - Accent5 2" xfId="55"/>
    <cellStyle name="20% - Accent5 2 2" xfId="139"/>
    <cellStyle name="20% - Accent5 2 2 2" xfId="140"/>
    <cellStyle name="20% - Accent5 2 3" xfId="141"/>
    <cellStyle name="20% - Accent5 2 4" xfId="142"/>
    <cellStyle name="20% - Accent5 2 5" xfId="138"/>
    <cellStyle name="20% - Accent5 3" xfId="143"/>
    <cellStyle name="20% - Accent5 3 2" xfId="144"/>
    <cellStyle name="20% - Accent5 3 3" xfId="145"/>
    <cellStyle name="20% - Accent6" xfId="39" builtinId="50" customBuiltin="1"/>
    <cellStyle name="20% - Accent6 2" xfId="56"/>
    <cellStyle name="20% - Accent6 2 2" xfId="147"/>
    <cellStyle name="20% - Accent6 2 2 2" xfId="148"/>
    <cellStyle name="20% - Accent6 2 3" xfId="149"/>
    <cellStyle name="20% - Accent6 2 4" xfId="150"/>
    <cellStyle name="20% - Accent6 2 5" xfId="146"/>
    <cellStyle name="20% - Accent6 3" xfId="151"/>
    <cellStyle name="20% - Accent6 3 2" xfId="152"/>
    <cellStyle name="20% - Accent6 3 3" xfId="153"/>
    <cellStyle name="20% - Акцент1 2" xfId="154"/>
    <cellStyle name="20% - Акцент2 2" xfId="155"/>
    <cellStyle name="20% - Акцент3 2" xfId="156"/>
    <cellStyle name="20% - Акцент4 2" xfId="157"/>
    <cellStyle name="20% - Акцент5 2" xfId="158"/>
    <cellStyle name="20% - Акцент6 2" xfId="159"/>
    <cellStyle name="40% - Accent1" xfId="20" builtinId="31" customBuiltin="1"/>
    <cellStyle name="40% - Accent1 2" xfId="57"/>
    <cellStyle name="40% - Accent1 2 2" xfId="161"/>
    <cellStyle name="40% - Accent1 2 2 2" xfId="162"/>
    <cellStyle name="40% - Accent1 2 3" xfId="163"/>
    <cellStyle name="40% - Accent1 2 4" xfId="164"/>
    <cellStyle name="40% - Accent1 2 5" xfId="160"/>
    <cellStyle name="40% - Accent1 3" xfId="165"/>
    <cellStyle name="40% - Accent1 3 2" xfId="166"/>
    <cellStyle name="40% - Accent1 3 3" xfId="167"/>
    <cellStyle name="40% - Accent2" xfId="24" builtinId="35" customBuiltin="1"/>
    <cellStyle name="40% - Accent2 2" xfId="58"/>
    <cellStyle name="40% - Accent2 2 2" xfId="169"/>
    <cellStyle name="40% - Accent2 2 2 2" xfId="170"/>
    <cellStyle name="40% - Accent2 2 3" xfId="171"/>
    <cellStyle name="40% - Accent2 2 4" xfId="172"/>
    <cellStyle name="40% - Accent2 2 5" xfId="168"/>
    <cellStyle name="40% - Accent2 3" xfId="173"/>
    <cellStyle name="40% - Accent2 3 2" xfId="174"/>
    <cellStyle name="40% - Accent2 3 3" xfId="175"/>
    <cellStyle name="40% - Accent3" xfId="28" builtinId="39" customBuiltin="1"/>
    <cellStyle name="40% - Accent3 2" xfId="59"/>
    <cellStyle name="40% - Accent3 2 2" xfId="177"/>
    <cellStyle name="40% - Accent3 2 2 2" xfId="178"/>
    <cellStyle name="40% - Accent3 2 3" xfId="179"/>
    <cellStyle name="40% - Accent3 2 4" xfId="180"/>
    <cellStyle name="40% - Accent3 2 5" xfId="176"/>
    <cellStyle name="40% - Accent3 3" xfId="181"/>
    <cellStyle name="40% - Accent3 3 2" xfId="182"/>
    <cellStyle name="40% - Accent3 3 3" xfId="183"/>
    <cellStyle name="40% - Accent4" xfId="32" builtinId="43" customBuiltin="1"/>
    <cellStyle name="40% - Accent4 2" xfId="60"/>
    <cellStyle name="40% - Accent4 2 2" xfId="185"/>
    <cellStyle name="40% - Accent4 2 2 2" xfId="186"/>
    <cellStyle name="40% - Accent4 2 3" xfId="187"/>
    <cellStyle name="40% - Accent4 2 4" xfId="188"/>
    <cellStyle name="40% - Accent4 2 5" xfId="184"/>
    <cellStyle name="40% - Accent4 3" xfId="189"/>
    <cellStyle name="40% - Accent4 3 2" xfId="190"/>
    <cellStyle name="40% - Accent4 3 3" xfId="191"/>
    <cellStyle name="40% - Accent5" xfId="36" builtinId="47" customBuiltin="1"/>
    <cellStyle name="40% - Accent5 2" xfId="61"/>
    <cellStyle name="40% - Accent5 2 2" xfId="193"/>
    <cellStyle name="40% - Accent5 2 2 2" xfId="194"/>
    <cellStyle name="40% - Accent5 2 3" xfId="195"/>
    <cellStyle name="40% - Accent5 2 4" xfId="196"/>
    <cellStyle name="40% - Accent5 2 5" xfId="192"/>
    <cellStyle name="40% - Accent5 3" xfId="197"/>
    <cellStyle name="40% - Accent5 3 2" xfId="198"/>
    <cellStyle name="40% - Accent5 3 3" xfId="199"/>
    <cellStyle name="40% - Accent6" xfId="40" builtinId="51" customBuiltin="1"/>
    <cellStyle name="40% - Accent6 2" xfId="62"/>
    <cellStyle name="40% - Accent6 2 2" xfId="201"/>
    <cellStyle name="40% - Accent6 2 2 2" xfId="202"/>
    <cellStyle name="40% - Accent6 2 3" xfId="203"/>
    <cellStyle name="40% - Accent6 2 4" xfId="204"/>
    <cellStyle name="40% - Accent6 2 5" xfId="200"/>
    <cellStyle name="40% - Accent6 3" xfId="205"/>
    <cellStyle name="40% - Accent6 3 2" xfId="206"/>
    <cellStyle name="40% - Accent6 3 3" xfId="207"/>
    <cellStyle name="40% - Акцент1 2" xfId="208"/>
    <cellStyle name="40% - Акцент2 2" xfId="209"/>
    <cellStyle name="40% - Акцент3 2" xfId="210"/>
    <cellStyle name="40% - Акцент4 2" xfId="211"/>
    <cellStyle name="40% - Акцент5 2" xfId="212"/>
    <cellStyle name="40% - Акцент6 2" xfId="213"/>
    <cellStyle name="60% - Accent1" xfId="21" builtinId="32" customBuiltin="1"/>
    <cellStyle name="60% - Accent1 2" xfId="63"/>
    <cellStyle name="60% - Accent1 2 2" xfId="215"/>
    <cellStyle name="60% - Accent1 2 3" xfId="216"/>
    <cellStyle name="60% - Accent1 2 4" xfId="214"/>
    <cellStyle name="60% - Accent1 3" xfId="217"/>
    <cellStyle name="60% - Accent2" xfId="25" builtinId="36" customBuiltin="1"/>
    <cellStyle name="60% - Accent2 2" xfId="64"/>
    <cellStyle name="60% - Accent2 2 2" xfId="219"/>
    <cellStyle name="60% - Accent2 2 3" xfId="220"/>
    <cellStyle name="60% - Accent2 2 4" xfId="218"/>
    <cellStyle name="60% - Accent2 3" xfId="221"/>
    <cellStyle name="60% - Accent3" xfId="29" builtinId="40" customBuiltin="1"/>
    <cellStyle name="60% - Accent3 2" xfId="65"/>
    <cellStyle name="60% - Accent3 2 2" xfId="223"/>
    <cellStyle name="60% - Accent3 2 3" xfId="224"/>
    <cellStyle name="60% - Accent3 2 4" xfId="222"/>
    <cellStyle name="60% - Accent3 3" xfId="225"/>
    <cellStyle name="60% - Accent4" xfId="33" builtinId="44" customBuiltin="1"/>
    <cellStyle name="60% - Accent4 2" xfId="66"/>
    <cellStyle name="60% - Accent4 2 2" xfId="227"/>
    <cellStyle name="60% - Accent4 2 3" xfId="228"/>
    <cellStyle name="60% - Accent4 2 4" xfId="226"/>
    <cellStyle name="60% - Accent4 3" xfId="229"/>
    <cellStyle name="60% - Accent5" xfId="37" builtinId="48" customBuiltin="1"/>
    <cellStyle name="60% - Accent5 2" xfId="67"/>
    <cellStyle name="60% - Accent5 2 2" xfId="231"/>
    <cellStyle name="60% - Accent5 2 3" xfId="232"/>
    <cellStyle name="60% - Accent5 2 4" xfId="230"/>
    <cellStyle name="60% - Accent5 3" xfId="233"/>
    <cellStyle name="60% - Accent6" xfId="41" builtinId="52" customBuiltin="1"/>
    <cellStyle name="60% - Accent6 2" xfId="68"/>
    <cellStyle name="60% - Accent6 2 2" xfId="235"/>
    <cellStyle name="60% - Accent6 2 3" xfId="236"/>
    <cellStyle name="60% - Accent6 2 4" xfId="234"/>
    <cellStyle name="60% - Accent6 3" xfId="237"/>
    <cellStyle name="Accent1" xfId="18" builtinId="29" customBuiltin="1"/>
    <cellStyle name="Accent1 2" xfId="69"/>
    <cellStyle name="Accent1 2 2" xfId="239"/>
    <cellStyle name="Accent1 2 3" xfId="240"/>
    <cellStyle name="Accent1 2 4" xfId="238"/>
    <cellStyle name="Accent1 3" xfId="241"/>
    <cellStyle name="Accent2" xfId="22" builtinId="33" customBuiltin="1"/>
    <cellStyle name="Accent2 2" xfId="70"/>
    <cellStyle name="Accent2 2 2" xfId="243"/>
    <cellStyle name="Accent2 2 3" xfId="244"/>
    <cellStyle name="Accent2 2 4" xfId="242"/>
    <cellStyle name="Accent2 3" xfId="245"/>
    <cellStyle name="Accent3" xfId="26" builtinId="37" customBuiltin="1"/>
    <cellStyle name="Accent3 2" xfId="71"/>
    <cellStyle name="Accent3 2 2" xfId="247"/>
    <cellStyle name="Accent3 2 3" xfId="248"/>
    <cellStyle name="Accent3 2 4" xfId="246"/>
    <cellStyle name="Accent3 3" xfId="249"/>
    <cellStyle name="Accent4" xfId="30" builtinId="41" customBuiltin="1"/>
    <cellStyle name="Accent4 2" xfId="72"/>
    <cellStyle name="Accent4 2 2" xfId="251"/>
    <cellStyle name="Accent4 2 3" xfId="252"/>
    <cellStyle name="Accent4 2 4" xfId="250"/>
    <cellStyle name="Accent4 3" xfId="253"/>
    <cellStyle name="Accent5" xfId="34" builtinId="45" customBuiltin="1"/>
    <cellStyle name="Accent5 2" xfId="73"/>
    <cellStyle name="Accent5 2 2" xfId="255"/>
    <cellStyle name="Accent5 2 3" xfId="256"/>
    <cellStyle name="Accent5 2 4" xfId="254"/>
    <cellStyle name="Accent5 3" xfId="257"/>
    <cellStyle name="Accent6" xfId="38" builtinId="49" customBuiltin="1"/>
    <cellStyle name="Accent6 2" xfId="74"/>
    <cellStyle name="Accent6 2 2" xfId="259"/>
    <cellStyle name="Accent6 2 3" xfId="260"/>
    <cellStyle name="Accent6 2 4" xfId="258"/>
    <cellStyle name="Accent6 3" xfId="261"/>
    <cellStyle name="Bad" xfId="7" builtinId="27" customBuiltin="1"/>
    <cellStyle name="Bad 2" xfId="75"/>
    <cellStyle name="Bad 2 2" xfId="263"/>
    <cellStyle name="Bad 2 3" xfId="264"/>
    <cellStyle name="Bad 2 4" xfId="262"/>
    <cellStyle name="Bad 3" xfId="265"/>
    <cellStyle name="Calculation" xfId="11" builtinId="22" customBuiltin="1"/>
    <cellStyle name="Calculation 2" xfId="76"/>
    <cellStyle name="Calculation 2 2" xfId="267"/>
    <cellStyle name="Calculation 2 3" xfId="268"/>
    <cellStyle name="Calculation 2 4" xfId="269"/>
    <cellStyle name="Calculation 2 5" xfId="266"/>
    <cellStyle name="Calculation 3" xfId="270"/>
    <cellStyle name="Check Cell" xfId="13" builtinId="23" customBuiltin="1"/>
    <cellStyle name="Check Cell 2" xfId="77"/>
    <cellStyle name="Check Cell 2 2" xfId="272"/>
    <cellStyle name="Check Cell 2 3" xfId="273"/>
    <cellStyle name="Check Cell 2 4" xfId="271"/>
    <cellStyle name="Check Cell 3" xfId="274"/>
    <cellStyle name="Comma" xfId="1" builtinId="3"/>
    <cellStyle name="Comma 10" xfId="46"/>
    <cellStyle name="Comma 11" xfId="275"/>
    <cellStyle name="Comma 2" xfId="78"/>
    <cellStyle name="Comma 2 2" xfId="277"/>
    <cellStyle name="Comma 2 2 2" xfId="45"/>
    <cellStyle name="Comma 2 2 2 2" xfId="278"/>
    <cellStyle name="Comma 2 2 3" xfId="279"/>
    <cellStyle name="Comma 2 3" xfId="280"/>
    <cellStyle name="Comma 2 3 2" xfId="281"/>
    <cellStyle name="Comma 2 3 3" xfId="282"/>
    <cellStyle name="Comma 2 4" xfId="283"/>
    <cellStyle name="Comma 2 5" xfId="276"/>
    <cellStyle name="Comma 3" xfId="42"/>
    <cellStyle name="Comma 3 2" xfId="79"/>
    <cellStyle name="Comma 3 2 2" xfId="286"/>
    <cellStyle name="Comma 3 2 3" xfId="287"/>
    <cellStyle name="Comma 3 2 4" xfId="285"/>
    <cellStyle name="Comma 3 3" xfId="288"/>
    <cellStyle name="Comma 3 4" xfId="289"/>
    <cellStyle name="Comma 3 5" xfId="284"/>
    <cellStyle name="Comma 4" xfId="50"/>
    <cellStyle name="Comma 4 2" xfId="290"/>
    <cellStyle name="Comma 4 3" xfId="291"/>
    <cellStyle name="Comma 5" xfId="292"/>
    <cellStyle name="Comma 5 2" xfId="293"/>
    <cellStyle name="Comma 5 3" xfId="294"/>
    <cellStyle name="Comma 6" xfId="295"/>
    <cellStyle name="Comma 6 2" xfId="296"/>
    <cellStyle name="Comma 6 3" xfId="297"/>
    <cellStyle name="Comma 6 4" xfId="298"/>
    <cellStyle name="Comma 6 5" xfId="299"/>
    <cellStyle name="Comma 6 6" xfId="300"/>
    <cellStyle name="Comma 7" xfId="301"/>
    <cellStyle name="Comma 7 2" xfId="302"/>
    <cellStyle name="Comma 8" xfId="303"/>
    <cellStyle name="Comma 9" xfId="304"/>
    <cellStyle name="Explanatory Text" xfId="16" builtinId="53" customBuiltin="1"/>
    <cellStyle name="Explanatory Text 2" xfId="80"/>
    <cellStyle name="Explanatory Text 2 2" xfId="306"/>
    <cellStyle name="Explanatory Text 2 3" xfId="307"/>
    <cellStyle name="Explanatory Text 2 4" xfId="305"/>
    <cellStyle name="Explanatory Text 3" xfId="308"/>
    <cellStyle name="Good" xfId="6" builtinId="26" customBuiltin="1"/>
    <cellStyle name="Good 2" xfId="81"/>
    <cellStyle name="Good 2 2" xfId="310"/>
    <cellStyle name="Good 2 3" xfId="311"/>
    <cellStyle name="Good 2 4" xfId="309"/>
    <cellStyle name="Good 3" xfId="312"/>
    <cellStyle name="Heading 1" xfId="2" builtinId="16" customBuiltin="1"/>
    <cellStyle name="Heading 1 2" xfId="82"/>
    <cellStyle name="Heading 1 2 2" xfId="314"/>
    <cellStyle name="Heading 1 2 3" xfId="315"/>
    <cellStyle name="Heading 1 2 4" xfId="313"/>
    <cellStyle name="Heading 1 3" xfId="316"/>
    <cellStyle name="Heading 2" xfId="3" builtinId="17" customBuiltin="1"/>
    <cellStyle name="Heading 2 2" xfId="83"/>
    <cellStyle name="Heading 2 2 2" xfId="318"/>
    <cellStyle name="Heading 2 2 3" xfId="319"/>
    <cellStyle name="Heading 2 2 4" xfId="317"/>
    <cellStyle name="Heading 2 3" xfId="320"/>
    <cellStyle name="Heading 3" xfId="4" builtinId="18" customBuiltin="1"/>
    <cellStyle name="Heading 3 2" xfId="84"/>
    <cellStyle name="Heading 3 2 2" xfId="322"/>
    <cellStyle name="Heading 3 2 3" xfId="323"/>
    <cellStyle name="Heading 3 2 4" xfId="321"/>
    <cellStyle name="Heading 3 3" xfId="324"/>
    <cellStyle name="Heading 4" xfId="5" builtinId="19" customBuiltin="1"/>
    <cellStyle name="Heading 4 2" xfId="85"/>
    <cellStyle name="Heading 4 2 2" xfId="326"/>
    <cellStyle name="Heading 4 2 3" xfId="327"/>
    <cellStyle name="Heading 4 2 4" xfId="325"/>
    <cellStyle name="Heading 4 3" xfId="328"/>
    <cellStyle name="Hyperlink 2" xfId="329"/>
    <cellStyle name="Input" xfId="9" builtinId="20" customBuiltin="1"/>
    <cellStyle name="Input 2" xfId="86"/>
    <cellStyle name="Input 2 2" xfId="331"/>
    <cellStyle name="Input 2 3" xfId="332"/>
    <cellStyle name="Input 2 4" xfId="333"/>
    <cellStyle name="Input 2 5" xfId="330"/>
    <cellStyle name="Input 3" xfId="334"/>
    <cellStyle name="Linked Cell" xfId="12" builtinId="24" customBuiltin="1"/>
    <cellStyle name="Linked Cell 2" xfId="87"/>
    <cellStyle name="Linked Cell 2 2" xfId="336"/>
    <cellStyle name="Linked Cell 2 3" xfId="337"/>
    <cellStyle name="Linked Cell 2 4" xfId="335"/>
    <cellStyle name="Linked Cell 3" xfId="338"/>
    <cellStyle name="Neutral" xfId="8" builtinId="28" customBuiltin="1"/>
    <cellStyle name="Neutral 2" xfId="88"/>
    <cellStyle name="Neutral 2 2" xfId="340"/>
    <cellStyle name="Neutral 2 3" xfId="341"/>
    <cellStyle name="Neutral 2 4" xfId="339"/>
    <cellStyle name="Neutral 3" xfId="342"/>
    <cellStyle name="Neutral 4" xfId="343"/>
    <cellStyle name="Normal" xfId="0" builtinId="0"/>
    <cellStyle name="Normal 10" xfId="344"/>
    <cellStyle name="Normal 10 2" xfId="345"/>
    <cellStyle name="Normal 10 3" xfId="346"/>
    <cellStyle name="Normal 10 4" xfId="347"/>
    <cellStyle name="Normal 11" xfId="348"/>
    <cellStyle name="Normal 11 2" xfId="349"/>
    <cellStyle name="Normal 11 2 2" xfId="350"/>
    <cellStyle name="Normal 11 3" xfId="351"/>
    <cellStyle name="Normal 11 4" xfId="352"/>
    <cellStyle name="Normal 11 5" xfId="353"/>
    <cellStyle name="Normal 11 6" xfId="354"/>
    <cellStyle name="Normal 12" xfId="355"/>
    <cellStyle name="Normal 12 2" xfId="356"/>
    <cellStyle name="Normal 13" xfId="357"/>
    <cellStyle name="Normal 14" xfId="103"/>
    <cellStyle name="Normal 2" xfId="48"/>
    <cellStyle name="Normal 2 2" xfId="90"/>
    <cellStyle name="Normal 2 2 2" xfId="359"/>
    <cellStyle name="Normal 2 2 3" xfId="360"/>
    <cellStyle name="Normal 2 2 4" xfId="361"/>
    <cellStyle name="Normal 2 2 5" xfId="358"/>
    <cellStyle name="Normal 2 3" xfId="89"/>
    <cellStyle name="Normal 2 3 2" xfId="363"/>
    <cellStyle name="Normal 2 3 3" xfId="364"/>
    <cellStyle name="Normal 2 3 4" xfId="362"/>
    <cellStyle name="Normal 2 4" xfId="365"/>
    <cellStyle name="Normal 2 4 2" xfId="366"/>
    <cellStyle name="Normal 2 5" xfId="367"/>
    <cellStyle name="Normal 2_MOLSI 2009-2011 MTEF Axjusak 3_new_Final" xfId="368"/>
    <cellStyle name="Normal 3" xfId="91"/>
    <cellStyle name="Normal 3 2" xfId="370"/>
    <cellStyle name="Normal 3 2 2" xfId="371"/>
    <cellStyle name="Normal 3 2 3" xfId="372"/>
    <cellStyle name="Normal 3 2 4" xfId="373"/>
    <cellStyle name="Normal 3 2 5" xfId="374"/>
    <cellStyle name="Normal 3 3" xfId="375"/>
    <cellStyle name="Normal 3 4" xfId="376"/>
    <cellStyle name="Normal 3 5" xfId="377"/>
    <cellStyle name="Normal 3 6" xfId="378"/>
    <cellStyle name="Normal 3 7" xfId="369"/>
    <cellStyle name="Normal 3_HavelvacN2axjusakN3" xfId="379"/>
    <cellStyle name="Normal 4" xfId="92"/>
    <cellStyle name="Normal 4 2" xfId="380"/>
    <cellStyle name="Normal 4 3" xfId="381"/>
    <cellStyle name="Normal 4 3 2" xfId="382"/>
    <cellStyle name="Normal 4 3 3" xfId="383"/>
    <cellStyle name="Normal 4 3 4" xfId="384"/>
    <cellStyle name="Normal 4 4" xfId="385"/>
    <cellStyle name="Normal 4 5" xfId="386"/>
    <cellStyle name="Normal 4 5 2" xfId="387"/>
    <cellStyle name="Normal 4 5 3" xfId="388"/>
    <cellStyle name="Normal 4 5 4" xfId="389"/>
    <cellStyle name="Normal 4 6" xfId="390"/>
    <cellStyle name="Normal 4 6 2" xfId="391"/>
    <cellStyle name="Normal 4 6 3" xfId="392"/>
    <cellStyle name="Normal 4 7" xfId="393"/>
    <cellStyle name="Normal 4 8" xfId="394"/>
    <cellStyle name="Normal 5" xfId="93"/>
    <cellStyle name="Normal 5 2" xfId="395"/>
    <cellStyle name="Normal 5 2 2" xfId="396"/>
    <cellStyle name="Normal 5 2 2 2" xfId="397"/>
    <cellStyle name="Normal 5 2 2 3" xfId="398"/>
    <cellStyle name="Normal 5 2 3" xfId="399"/>
    <cellStyle name="Normal 5 3" xfId="400"/>
    <cellStyle name="Normal 5 4" xfId="401"/>
    <cellStyle name="Normal 5 5" xfId="402"/>
    <cellStyle name="Normal 6" xfId="403"/>
    <cellStyle name="Normal 6 2" xfId="404"/>
    <cellStyle name="Normal 6 3" xfId="405"/>
    <cellStyle name="Normal 6 4" xfId="406"/>
    <cellStyle name="Normal 7" xfId="407"/>
    <cellStyle name="Normal 7 2" xfId="408"/>
    <cellStyle name="Normal 7 2 2" xfId="409"/>
    <cellStyle name="Normal 7 2 3" xfId="410"/>
    <cellStyle name="Normal 7 3" xfId="411"/>
    <cellStyle name="Normal 7 4" xfId="412"/>
    <cellStyle name="Normal 7 5" xfId="413"/>
    <cellStyle name="Normal 8" xfId="414"/>
    <cellStyle name="Normal 8 2" xfId="415"/>
    <cellStyle name="Normal 8 2 2" xfId="416"/>
    <cellStyle name="Normal 8 3" xfId="417"/>
    <cellStyle name="Normal 9" xfId="418"/>
    <cellStyle name="Normal 9 2" xfId="419"/>
    <cellStyle name="Normal 9 2 2" xfId="420"/>
    <cellStyle name="Normal 9 2 3" xfId="421"/>
    <cellStyle name="Normal 9 3" xfId="422"/>
    <cellStyle name="Normal_General 17.02.04" xfId="47"/>
    <cellStyle name="Note" xfId="15" builtinId="10" customBuiltin="1"/>
    <cellStyle name="Note 2" xfId="94"/>
    <cellStyle name="Note 2 2" xfId="425"/>
    <cellStyle name="Note 2 3" xfId="426"/>
    <cellStyle name="Note 2 4" xfId="427"/>
    <cellStyle name="Note 2 5" xfId="428"/>
    <cellStyle name="Note 2 6" xfId="424"/>
    <cellStyle name="Note 3" xfId="429"/>
    <cellStyle name="Note 3 2" xfId="430"/>
    <cellStyle name="Note 3 3" xfId="431"/>
    <cellStyle name="Note 3 4" xfId="432"/>
    <cellStyle name="Note 4" xfId="423"/>
    <cellStyle name="Output" xfId="10" builtinId="21" customBuiltin="1"/>
    <cellStyle name="Output 2" xfId="95"/>
    <cellStyle name="Output 2 2" xfId="434"/>
    <cellStyle name="Output 2 3" xfId="435"/>
    <cellStyle name="Output 2 4" xfId="436"/>
    <cellStyle name="Output 2 5" xfId="433"/>
    <cellStyle name="Output 3" xfId="437"/>
    <cellStyle name="Percent 2" xfId="96"/>
    <cellStyle name="Percent 2 2" xfId="439"/>
    <cellStyle name="Percent 2 3" xfId="440"/>
    <cellStyle name="Percent 2 4" xfId="441"/>
    <cellStyle name="Percent 2 5" xfId="438"/>
    <cellStyle name="SN_241" xfId="44"/>
    <cellStyle name="SN_b" xfId="43"/>
    <cellStyle name="Style 1" xfId="97"/>
    <cellStyle name="Style 1 2" xfId="443"/>
    <cellStyle name="Style 1 2 2" xfId="444"/>
    <cellStyle name="Style 1 3" xfId="445"/>
    <cellStyle name="Style 1 4" xfId="446"/>
    <cellStyle name="Style 1 5" xfId="442"/>
    <cellStyle name="Style 1_verchnakan_ax21-25_2018" xfId="447"/>
    <cellStyle name="Title" xfId="102" builtinId="15" customBuiltin="1"/>
    <cellStyle name="Title 2" xfId="49"/>
    <cellStyle name="Title 2 2" xfId="98"/>
    <cellStyle name="Title 2 2 2" xfId="449"/>
    <cellStyle name="Title 2 3" xfId="450"/>
    <cellStyle name="Title 2 4" xfId="451"/>
    <cellStyle name="Title 2 5" xfId="448"/>
    <cellStyle name="Title 3" xfId="452"/>
    <cellStyle name="Total" xfId="17" builtinId="25" customBuiltin="1"/>
    <cellStyle name="Total 2" xfId="99"/>
    <cellStyle name="Total 2 2" xfId="454"/>
    <cellStyle name="Total 2 3" xfId="455"/>
    <cellStyle name="Total 2 4" xfId="456"/>
    <cellStyle name="Total 2 5" xfId="453"/>
    <cellStyle name="Total 3" xfId="457"/>
    <cellStyle name="Warning Text" xfId="14" builtinId="11" customBuiltin="1"/>
    <cellStyle name="Warning Text 2" xfId="100"/>
    <cellStyle name="Warning Text 2 2" xfId="459"/>
    <cellStyle name="Warning Text 2 3" xfId="460"/>
    <cellStyle name="Warning Text 2 4" xfId="458"/>
    <cellStyle name="Warning Text 3" xfId="461"/>
    <cellStyle name="Обычный 2" xfId="462"/>
    <cellStyle name="Обычный 2 2" xfId="463"/>
    <cellStyle name="Обычный 2 3" xfId="464"/>
    <cellStyle name="Обычный 2 4" xfId="465"/>
    <cellStyle name="Обычный 3" xfId="466"/>
    <cellStyle name="Обычный 4" xfId="467"/>
    <cellStyle name="Обычный_PHEK-er artadrutyun lic." xfId="101"/>
    <cellStyle name="Примечание 2" xfId="468"/>
    <cellStyle name="Стиль 1" xfId="469"/>
    <cellStyle name="Финансовый 2" xfId="470"/>
    <cellStyle name="Финансовый 3" xfId="4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22" zoomScale="115" zoomScaleNormal="115" workbookViewId="0">
      <selection activeCell="D27" sqref="D27"/>
    </sheetView>
  </sheetViews>
  <sheetFormatPr defaultRowHeight="13.5"/>
  <cols>
    <col min="1" max="2" width="13.5703125" style="6" customWidth="1"/>
    <col min="3" max="3" width="65" style="6" customWidth="1"/>
    <col min="4" max="4" width="19.42578125" style="6" bestFit="1" customWidth="1"/>
    <col min="5" max="5" width="17.7109375" style="6" bestFit="1" customWidth="1"/>
    <col min="6" max="6" width="19.85546875" style="6" customWidth="1"/>
    <col min="7" max="16384" width="9.140625" style="6"/>
  </cols>
  <sheetData>
    <row r="1" spans="1:11">
      <c r="C1" s="7"/>
      <c r="F1" s="8" t="s">
        <v>24</v>
      </c>
    </row>
    <row r="2" spans="1:11">
      <c r="F2" s="8" t="s">
        <v>61</v>
      </c>
    </row>
    <row r="3" spans="1:11">
      <c r="E3" s="110" t="s">
        <v>22</v>
      </c>
      <c r="F3" s="110"/>
    </row>
    <row r="5" spans="1:11" ht="43.5" customHeight="1">
      <c r="A5" s="111" t="s">
        <v>80</v>
      </c>
      <c r="B5" s="111"/>
      <c r="C5" s="111"/>
      <c r="D5" s="111"/>
      <c r="E5" s="111"/>
      <c r="F5" s="111"/>
    </row>
    <row r="6" spans="1:11">
      <c r="A6" s="9"/>
      <c r="B6" s="9"/>
      <c r="C6" s="95"/>
    </row>
    <row r="7" spans="1:11">
      <c r="A7" s="10"/>
      <c r="B7" s="10"/>
      <c r="C7" s="10"/>
      <c r="F7" s="11" t="s">
        <v>0</v>
      </c>
    </row>
    <row r="8" spans="1:11" ht="39" customHeight="1">
      <c r="A8" s="109" t="s">
        <v>1</v>
      </c>
      <c r="B8" s="109"/>
      <c r="C8" s="109" t="s">
        <v>12</v>
      </c>
      <c r="D8" s="112" t="s">
        <v>62</v>
      </c>
      <c r="E8" s="113"/>
      <c r="F8" s="114"/>
    </row>
    <row r="9" spans="1:11" ht="51.75">
      <c r="A9" s="12" t="s">
        <v>13</v>
      </c>
      <c r="B9" s="13" t="s">
        <v>14</v>
      </c>
      <c r="C9" s="109"/>
      <c r="D9" s="14" t="s">
        <v>90</v>
      </c>
      <c r="E9" s="14" t="s">
        <v>91</v>
      </c>
      <c r="F9" s="14" t="s">
        <v>11</v>
      </c>
      <c r="K9" s="15"/>
    </row>
    <row r="10" spans="1:11">
      <c r="A10" s="12"/>
      <c r="B10" s="13"/>
      <c r="C10" s="16" t="s">
        <v>8</v>
      </c>
      <c r="D10" s="17">
        <f t="shared" ref="D10:F10" si="0">+D13</f>
        <v>0</v>
      </c>
      <c r="E10" s="17">
        <f t="shared" si="0"/>
        <v>0</v>
      </c>
      <c r="F10" s="17">
        <f t="shared" si="0"/>
        <v>0</v>
      </c>
    </row>
    <row r="11" spans="1:11">
      <c r="A11" s="14"/>
      <c r="B11" s="16"/>
      <c r="C11" s="16" t="s">
        <v>15</v>
      </c>
      <c r="D11" s="18"/>
      <c r="E11" s="18"/>
      <c r="F11" s="18"/>
    </row>
    <row r="12" spans="1:11">
      <c r="A12" s="19">
        <v>1205</v>
      </c>
      <c r="B12" s="20"/>
      <c r="C12" s="16" t="s">
        <v>16</v>
      </c>
      <c r="D12" s="18"/>
      <c r="E12" s="18"/>
      <c r="F12" s="18"/>
    </row>
    <row r="13" spans="1:11">
      <c r="A13" s="19"/>
      <c r="B13" s="20"/>
      <c r="C13" s="21" t="s">
        <v>49</v>
      </c>
      <c r="D13" s="22">
        <f>D20+D26</f>
        <v>0</v>
      </c>
      <c r="E13" s="22">
        <f t="shared" ref="E13:F13" si="1">E20+E26</f>
        <v>0</v>
      </c>
      <c r="F13" s="22">
        <f t="shared" si="1"/>
        <v>0</v>
      </c>
    </row>
    <row r="14" spans="1:11">
      <c r="A14" s="19"/>
      <c r="B14" s="20"/>
      <c r="C14" s="16" t="s">
        <v>17</v>
      </c>
      <c r="D14" s="20"/>
      <c r="E14" s="20"/>
      <c r="F14" s="20"/>
    </row>
    <row r="15" spans="1:11">
      <c r="A15" s="19"/>
      <c r="B15" s="20"/>
      <c r="C15" s="21" t="s">
        <v>50</v>
      </c>
      <c r="D15" s="20"/>
      <c r="E15" s="20"/>
      <c r="F15" s="20"/>
    </row>
    <row r="16" spans="1:11">
      <c r="A16" s="19"/>
      <c r="B16" s="20"/>
      <c r="C16" s="16" t="s">
        <v>18</v>
      </c>
      <c r="D16" s="20"/>
      <c r="E16" s="20"/>
      <c r="F16" s="20"/>
    </row>
    <row r="17" spans="1:6">
      <c r="A17" s="19"/>
      <c r="B17" s="20"/>
      <c r="C17" s="21" t="s">
        <v>51</v>
      </c>
      <c r="D17" s="20"/>
      <c r="E17" s="20"/>
      <c r="F17" s="20"/>
    </row>
    <row r="18" spans="1:6">
      <c r="A18" s="109" t="s">
        <v>19</v>
      </c>
      <c r="B18" s="109"/>
      <c r="C18" s="109"/>
      <c r="D18" s="38"/>
      <c r="E18" s="38"/>
      <c r="F18" s="38"/>
    </row>
    <row r="19" spans="1:6">
      <c r="B19" s="20">
        <v>12023</v>
      </c>
      <c r="C19" s="16" t="s">
        <v>20</v>
      </c>
      <c r="D19" s="18"/>
      <c r="E19" s="18"/>
      <c r="F19" s="18"/>
    </row>
    <row r="20" spans="1:6" ht="67.5">
      <c r="B20" s="20"/>
      <c r="C20" s="16" t="s">
        <v>87</v>
      </c>
      <c r="D20" s="18">
        <f>D26*-1</f>
        <v>210000</v>
      </c>
      <c r="E20" s="18">
        <f t="shared" ref="E20:F20" si="2">+D20</f>
        <v>210000</v>
      </c>
      <c r="F20" s="18">
        <f t="shared" si="2"/>
        <v>210000</v>
      </c>
    </row>
    <row r="21" spans="1:6">
      <c r="B21" s="20"/>
      <c r="C21" s="16" t="s">
        <v>21</v>
      </c>
      <c r="D21" s="18"/>
      <c r="E21" s="18"/>
      <c r="F21" s="18"/>
    </row>
    <row r="22" spans="1:6" ht="108">
      <c r="B22" s="20"/>
      <c r="C22" s="16" t="s">
        <v>88</v>
      </c>
      <c r="D22" s="23"/>
      <c r="E22" s="23"/>
      <c r="F22" s="23"/>
    </row>
    <row r="23" spans="1:6">
      <c r="B23" s="20"/>
      <c r="C23" s="16" t="s">
        <v>2</v>
      </c>
      <c r="D23" s="23"/>
      <c r="E23" s="23"/>
      <c r="F23" s="23"/>
    </row>
    <row r="24" spans="1:6">
      <c r="B24" s="20"/>
      <c r="C24" s="20" t="s">
        <v>3</v>
      </c>
      <c r="D24" s="24"/>
      <c r="E24" s="24"/>
      <c r="F24" s="24"/>
    </row>
    <row r="25" spans="1:6" s="30" customFormat="1">
      <c r="A25" s="25"/>
      <c r="B25" s="26">
        <v>12022</v>
      </c>
      <c r="C25" s="27" t="s">
        <v>64</v>
      </c>
      <c r="D25" s="28"/>
      <c r="E25" s="28"/>
      <c r="F25" s="29"/>
    </row>
    <row r="26" spans="1:6" s="30" customFormat="1" ht="54">
      <c r="A26" s="25"/>
      <c r="B26" s="31"/>
      <c r="C26" s="32" t="s">
        <v>66</v>
      </c>
      <c r="D26" s="18">
        <v>-210000</v>
      </c>
      <c r="E26" s="18">
        <f t="shared" ref="E26:F26" si="3">+D26</f>
        <v>-210000</v>
      </c>
      <c r="F26" s="29">
        <f t="shared" si="3"/>
        <v>-210000</v>
      </c>
    </row>
    <row r="27" spans="1:6" s="30" customFormat="1" ht="14.25">
      <c r="A27" s="25"/>
      <c r="B27" s="31"/>
      <c r="C27" s="27" t="s">
        <v>65</v>
      </c>
      <c r="D27" s="27"/>
      <c r="E27" s="27"/>
      <c r="F27" s="29"/>
    </row>
    <row r="28" spans="1:6" s="30" customFormat="1" ht="67.5">
      <c r="A28" s="25"/>
      <c r="B28" s="31"/>
      <c r="C28" s="32" t="s">
        <v>67</v>
      </c>
      <c r="D28" s="33"/>
      <c r="E28" s="33"/>
      <c r="F28" s="29"/>
    </row>
    <row r="29" spans="1:6" s="30" customFormat="1" ht="14.25">
      <c r="A29" s="25"/>
      <c r="B29" s="31"/>
      <c r="C29" s="27" t="s">
        <v>2</v>
      </c>
      <c r="D29" s="27"/>
      <c r="E29" s="27"/>
      <c r="F29" s="29"/>
    </row>
    <row r="30" spans="1:6" s="30" customFormat="1" ht="15" thickBot="1">
      <c r="A30" s="34"/>
      <c r="B30" s="35"/>
      <c r="C30" s="36" t="s">
        <v>3</v>
      </c>
      <c r="D30" s="37"/>
      <c r="E30" s="37"/>
      <c r="F30" s="37"/>
    </row>
  </sheetData>
  <mergeCells count="6">
    <mergeCell ref="A18:C18"/>
    <mergeCell ref="E3:F3"/>
    <mergeCell ref="A5:F5"/>
    <mergeCell ref="C8:C9"/>
    <mergeCell ref="A8:B8"/>
    <mergeCell ref="D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22" zoomScale="115" zoomScaleNormal="115" workbookViewId="0">
      <selection activeCell="G27" sqref="G27"/>
    </sheetView>
  </sheetViews>
  <sheetFormatPr defaultRowHeight="13.5"/>
  <cols>
    <col min="1" max="5" width="9.140625" style="1"/>
    <col min="6" max="6" width="61.28515625" style="1" customWidth="1"/>
    <col min="7" max="7" width="16.42578125" style="1" bestFit="1" customWidth="1"/>
    <col min="8" max="8" width="15.7109375" style="1" bestFit="1" customWidth="1"/>
    <col min="9" max="9" width="19.7109375" style="1" customWidth="1"/>
    <col min="10" max="11" width="17.140625" style="1" customWidth="1"/>
    <col min="12" max="16384" width="9.140625" style="1"/>
  </cols>
  <sheetData>
    <row r="1" spans="1:9">
      <c r="I1" s="5" t="s">
        <v>23</v>
      </c>
    </row>
    <row r="2" spans="1:9" ht="23.25" customHeight="1">
      <c r="I2" s="5" t="s">
        <v>61</v>
      </c>
    </row>
    <row r="3" spans="1:9">
      <c r="H3" s="115" t="s">
        <v>22</v>
      </c>
      <c r="I3" s="115"/>
    </row>
    <row r="6" spans="1:9" ht="42" customHeight="1">
      <c r="A6" s="117" t="s">
        <v>81</v>
      </c>
      <c r="B6" s="117"/>
      <c r="C6" s="117"/>
      <c r="D6" s="117"/>
      <c r="E6" s="117"/>
      <c r="F6" s="117"/>
      <c r="G6" s="117"/>
      <c r="H6" s="117"/>
      <c r="I6" s="117"/>
    </row>
    <row r="7" spans="1:9">
      <c r="A7" s="39"/>
      <c r="B7" s="39"/>
      <c r="C7" s="39"/>
      <c r="D7" s="39"/>
      <c r="E7" s="39"/>
      <c r="F7" s="39"/>
    </row>
    <row r="8" spans="1:9">
      <c r="A8" s="40"/>
      <c r="B8" s="40"/>
      <c r="C8" s="40"/>
      <c r="D8" s="40"/>
      <c r="E8" s="40"/>
      <c r="F8" s="40"/>
      <c r="I8" s="41" t="s">
        <v>0</v>
      </c>
    </row>
    <row r="9" spans="1:9" ht="54" customHeight="1">
      <c r="A9" s="116" t="s">
        <v>4</v>
      </c>
      <c r="B9" s="116"/>
      <c r="C9" s="116"/>
      <c r="D9" s="116" t="s">
        <v>1</v>
      </c>
      <c r="E9" s="116"/>
      <c r="F9" s="116" t="s">
        <v>25</v>
      </c>
      <c r="G9" s="118" t="s">
        <v>62</v>
      </c>
      <c r="H9" s="119"/>
      <c r="I9" s="120"/>
    </row>
    <row r="10" spans="1:9" ht="60">
      <c r="A10" s="42" t="s">
        <v>26</v>
      </c>
      <c r="B10" s="42" t="s">
        <v>27</v>
      </c>
      <c r="C10" s="42" t="s">
        <v>28</v>
      </c>
      <c r="D10" s="42" t="s">
        <v>29</v>
      </c>
      <c r="E10" s="43" t="s">
        <v>30</v>
      </c>
      <c r="F10" s="116"/>
      <c r="G10" s="108" t="s">
        <v>90</v>
      </c>
      <c r="H10" s="108" t="s">
        <v>91</v>
      </c>
      <c r="I10" s="108" t="s">
        <v>11</v>
      </c>
    </row>
    <row r="11" spans="1:9" ht="14.25">
      <c r="A11" s="44"/>
      <c r="B11" s="44"/>
      <c r="C11" s="44"/>
      <c r="D11" s="44"/>
      <c r="E11" s="44"/>
      <c r="F11" s="45" t="s">
        <v>8</v>
      </c>
      <c r="G11" s="46">
        <f t="shared" ref="G11:I11" si="0">+G13</f>
        <v>0</v>
      </c>
      <c r="H11" s="46">
        <f t="shared" si="0"/>
        <v>0</v>
      </c>
      <c r="I11" s="46">
        <f t="shared" si="0"/>
        <v>0</v>
      </c>
    </row>
    <row r="12" spans="1:9">
      <c r="A12" s="44"/>
      <c r="B12" s="44"/>
      <c r="C12" s="44"/>
      <c r="D12" s="44"/>
      <c r="E12" s="44"/>
      <c r="F12" s="47" t="s">
        <v>5</v>
      </c>
      <c r="G12" s="48"/>
      <c r="H12" s="48"/>
      <c r="I12" s="48"/>
    </row>
    <row r="13" spans="1:9">
      <c r="A13" s="49" t="s">
        <v>31</v>
      </c>
      <c r="B13" s="44"/>
      <c r="C13" s="44"/>
      <c r="D13" s="44"/>
      <c r="E13" s="44"/>
      <c r="F13" s="50" t="s">
        <v>60</v>
      </c>
      <c r="G13" s="46">
        <f t="shared" ref="G13:I13" si="1">+G19</f>
        <v>0</v>
      </c>
      <c r="H13" s="46">
        <f t="shared" si="1"/>
        <v>0</v>
      </c>
      <c r="I13" s="46">
        <f t="shared" si="1"/>
        <v>0</v>
      </c>
    </row>
    <row r="14" spans="1:9">
      <c r="A14" s="44"/>
      <c r="B14" s="44"/>
      <c r="C14" s="44"/>
      <c r="D14" s="44"/>
      <c r="E14" s="44"/>
      <c r="F14" s="47" t="s">
        <v>5</v>
      </c>
      <c r="G14" s="51"/>
      <c r="H14" s="51"/>
      <c r="I14" s="51"/>
    </row>
    <row r="15" spans="1:9">
      <c r="A15" s="44"/>
      <c r="B15" s="49" t="s">
        <v>52</v>
      </c>
      <c r="C15" s="44"/>
      <c r="D15" s="44"/>
      <c r="E15" s="44"/>
      <c r="F15" s="52" t="s">
        <v>54</v>
      </c>
      <c r="G15" s="46">
        <f>G17</f>
        <v>0</v>
      </c>
      <c r="H15" s="46">
        <f t="shared" ref="H15:I15" si="2">H17</f>
        <v>0</v>
      </c>
      <c r="I15" s="46">
        <f t="shared" si="2"/>
        <v>0</v>
      </c>
    </row>
    <row r="16" spans="1:9">
      <c r="A16" s="44"/>
      <c r="B16" s="44"/>
      <c r="C16" s="44"/>
      <c r="D16" s="44"/>
      <c r="E16" s="44"/>
      <c r="F16" s="52" t="s">
        <v>55</v>
      </c>
      <c r="G16" s="51"/>
      <c r="H16" s="51"/>
      <c r="I16" s="51"/>
    </row>
    <row r="17" spans="1:9" ht="27">
      <c r="A17" s="44"/>
      <c r="B17" s="44"/>
      <c r="C17" s="49" t="s">
        <v>53</v>
      </c>
      <c r="D17" s="44"/>
      <c r="E17" s="44"/>
      <c r="F17" s="52" t="s">
        <v>56</v>
      </c>
      <c r="G17" s="46">
        <f>G19</f>
        <v>0</v>
      </c>
      <c r="H17" s="46">
        <f t="shared" ref="H17:I17" si="3">+G17</f>
        <v>0</v>
      </c>
      <c r="I17" s="46">
        <f t="shared" si="3"/>
        <v>0</v>
      </c>
    </row>
    <row r="18" spans="1:9">
      <c r="A18" s="44"/>
      <c r="B18" s="44"/>
      <c r="C18" s="49"/>
      <c r="D18" s="44"/>
      <c r="E18" s="44"/>
      <c r="F18" s="47" t="s">
        <v>5</v>
      </c>
      <c r="G18" s="51"/>
      <c r="H18" s="51"/>
      <c r="I18" s="51"/>
    </row>
    <row r="19" spans="1:9">
      <c r="A19" s="44"/>
      <c r="B19" s="44"/>
      <c r="C19" s="44"/>
      <c r="D19" s="53">
        <v>1205</v>
      </c>
      <c r="E19" s="53"/>
      <c r="F19" s="54" t="s">
        <v>49</v>
      </c>
      <c r="G19" s="46">
        <f>G21+G29</f>
        <v>0</v>
      </c>
      <c r="H19" s="46">
        <f t="shared" ref="H19:I19" si="4">H21+H29</f>
        <v>0</v>
      </c>
      <c r="I19" s="46">
        <f t="shared" si="4"/>
        <v>0</v>
      </c>
    </row>
    <row r="20" spans="1:9">
      <c r="A20" s="44"/>
      <c r="B20" s="44"/>
      <c r="C20" s="44"/>
      <c r="D20" s="53"/>
      <c r="E20" s="53"/>
      <c r="F20" s="47" t="s">
        <v>5</v>
      </c>
      <c r="G20" s="51"/>
      <c r="H20" s="51"/>
      <c r="I20" s="51"/>
    </row>
    <row r="21" spans="1:9" ht="67.5">
      <c r="A21" s="55"/>
      <c r="B21" s="55"/>
      <c r="C21" s="55"/>
      <c r="D21" s="56"/>
      <c r="E21" s="56">
        <f>+'1'!B19</f>
        <v>12023</v>
      </c>
      <c r="F21" s="44" t="str">
        <f>'1'!C20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G21" s="51">
        <f>G23</f>
        <v>210000</v>
      </c>
      <c r="H21" s="51">
        <f t="shared" ref="H21:I21" si="5">+G21</f>
        <v>210000</v>
      </c>
      <c r="I21" s="51">
        <f t="shared" si="5"/>
        <v>210000</v>
      </c>
    </row>
    <row r="22" spans="1:9">
      <c r="A22" s="55"/>
      <c r="B22" s="55"/>
      <c r="C22" s="55"/>
      <c r="D22" s="56"/>
      <c r="E22" s="56"/>
      <c r="F22" s="58" t="s">
        <v>32</v>
      </c>
      <c r="G22" s="51"/>
      <c r="H22" s="51"/>
      <c r="I22" s="51"/>
    </row>
    <row r="23" spans="1:9" ht="27">
      <c r="A23" s="55"/>
      <c r="B23" s="55"/>
      <c r="C23" s="55"/>
      <c r="D23" s="59"/>
      <c r="E23" s="59"/>
      <c r="F23" s="44" t="s">
        <v>33</v>
      </c>
      <c r="G23" s="51">
        <f>G24</f>
        <v>210000</v>
      </c>
      <c r="H23" s="51">
        <f t="shared" ref="H23:I23" si="6">+G23</f>
        <v>210000</v>
      </c>
      <c r="I23" s="51">
        <f t="shared" si="6"/>
        <v>210000</v>
      </c>
    </row>
    <row r="24" spans="1:9" ht="27">
      <c r="A24" s="55"/>
      <c r="B24" s="55"/>
      <c r="C24" s="55"/>
      <c r="D24" s="56"/>
      <c r="E24" s="56"/>
      <c r="F24" s="53" t="s">
        <v>6</v>
      </c>
      <c r="G24" s="51">
        <f>G25</f>
        <v>210000</v>
      </c>
      <c r="H24" s="51">
        <f t="shared" ref="H24:I24" si="7">+G24</f>
        <v>210000</v>
      </c>
      <c r="I24" s="51">
        <f t="shared" si="7"/>
        <v>210000</v>
      </c>
    </row>
    <row r="25" spans="1:9">
      <c r="A25" s="55"/>
      <c r="B25" s="55"/>
      <c r="C25" s="55"/>
      <c r="D25" s="56"/>
      <c r="E25" s="56"/>
      <c r="F25" s="53" t="s">
        <v>8</v>
      </c>
      <c r="G25" s="51">
        <f>G26</f>
        <v>210000</v>
      </c>
      <c r="H25" s="51">
        <f t="shared" ref="H25:I25" si="8">+G25</f>
        <v>210000</v>
      </c>
      <c r="I25" s="51">
        <f t="shared" si="8"/>
        <v>210000</v>
      </c>
    </row>
    <row r="26" spans="1:9">
      <c r="A26" s="55"/>
      <c r="B26" s="55"/>
      <c r="C26" s="55"/>
      <c r="D26" s="56"/>
      <c r="E26" s="56"/>
      <c r="F26" s="53" t="s">
        <v>7</v>
      </c>
      <c r="G26" s="57">
        <f>G27</f>
        <v>210000</v>
      </c>
      <c r="H26" s="57">
        <f t="shared" ref="H26:I26" si="9">+H25</f>
        <v>210000</v>
      </c>
      <c r="I26" s="57">
        <f t="shared" si="9"/>
        <v>210000</v>
      </c>
    </row>
    <row r="27" spans="1:9">
      <c r="A27" s="55"/>
      <c r="B27" s="55"/>
      <c r="C27" s="55"/>
      <c r="D27" s="56"/>
      <c r="E27" s="56"/>
      <c r="F27" s="53" t="s">
        <v>34</v>
      </c>
      <c r="G27" s="51">
        <f>G28</f>
        <v>210000</v>
      </c>
      <c r="H27" s="51">
        <f t="shared" ref="H27:I27" si="10">+G27</f>
        <v>210000</v>
      </c>
      <c r="I27" s="51">
        <f t="shared" si="10"/>
        <v>210000</v>
      </c>
    </row>
    <row r="28" spans="1:9">
      <c r="A28" s="55"/>
      <c r="B28" s="55"/>
      <c r="C28" s="55"/>
      <c r="D28" s="56"/>
      <c r="E28" s="56"/>
      <c r="F28" s="53" t="s">
        <v>9</v>
      </c>
      <c r="G28" s="51">
        <f>'1'!D20</f>
        <v>210000</v>
      </c>
      <c r="H28" s="51">
        <f>'1'!E20</f>
        <v>210000</v>
      </c>
      <c r="I28" s="51">
        <f>'1'!F20</f>
        <v>210000</v>
      </c>
    </row>
    <row r="29" spans="1:9" ht="77.25" customHeight="1">
      <c r="A29" s="60"/>
      <c r="B29" s="60"/>
      <c r="C29" s="60"/>
      <c r="D29" s="61"/>
      <c r="E29" s="61">
        <f>'1'!B25</f>
        <v>12022</v>
      </c>
      <c r="F29" s="62" t="str">
        <f>'1'!C26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G29" s="63">
        <f>'1'!D26</f>
        <v>-210000</v>
      </c>
      <c r="H29" s="63">
        <f>'1'!E26</f>
        <v>-210000</v>
      </c>
      <c r="I29" s="63">
        <f>'1'!F26</f>
        <v>-210000</v>
      </c>
    </row>
    <row r="30" spans="1:9">
      <c r="A30" s="60"/>
      <c r="B30" s="60"/>
      <c r="C30" s="60"/>
      <c r="D30" s="61"/>
      <c r="E30" s="61"/>
      <c r="F30" s="58" t="s">
        <v>32</v>
      </c>
      <c r="G30" s="64"/>
      <c r="H30" s="64"/>
      <c r="I30" s="64"/>
    </row>
    <row r="31" spans="1:9" ht="27">
      <c r="A31" s="60"/>
      <c r="B31" s="60"/>
      <c r="C31" s="60"/>
      <c r="D31" s="61"/>
      <c r="E31" s="61"/>
      <c r="F31" s="44" t="s">
        <v>33</v>
      </c>
      <c r="G31" s="64"/>
      <c r="H31" s="64"/>
      <c r="I31" s="64"/>
    </row>
    <row r="32" spans="1:9" ht="27">
      <c r="A32" s="60"/>
      <c r="B32" s="60"/>
      <c r="C32" s="60"/>
      <c r="D32" s="61"/>
      <c r="E32" s="61"/>
      <c r="F32" s="65" t="s">
        <v>6</v>
      </c>
      <c r="G32" s="63">
        <f>+G29</f>
        <v>-210000</v>
      </c>
      <c r="H32" s="63">
        <f>+H29</f>
        <v>-210000</v>
      </c>
      <c r="I32" s="63">
        <f>+I29</f>
        <v>-210000</v>
      </c>
    </row>
    <row r="33" spans="1:9">
      <c r="A33" s="60"/>
      <c r="B33" s="60"/>
      <c r="C33" s="60"/>
      <c r="D33" s="61"/>
      <c r="E33" s="61"/>
      <c r="F33" s="65" t="s">
        <v>68</v>
      </c>
      <c r="G33" s="63">
        <f>+G32</f>
        <v>-210000</v>
      </c>
      <c r="H33" s="63">
        <f>+H32</f>
        <v>-210000</v>
      </c>
      <c r="I33" s="63">
        <f>+I32</f>
        <v>-210000</v>
      </c>
    </row>
    <row r="34" spans="1:9">
      <c r="A34" s="60"/>
      <c r="B34" s="60"/>
      <c r="C34" s="60"/>
      <c r="D34" s="61"/>
      <c r="E34" s="61"/>
      <c r="F34" s="65" t="s">
        <v>69</v>
      </c>
      <c r="G34" s="63">
        <f t="shared" ref="G34:I36" si="11">+G33</f>
        <v>-210000</v>
      </c>
      <c r="H34" s="63">
        <f t="shared" si="11"/>
        <v>-210000</v>
      </c>
      <c r="I34" s="63">
        <f t="shared" si="11"/>
        <v>-210000</v>
      </c>
    </row>
    <row r="35" spans="1:9">
      <c r="A35" s="60"/>
      <c r="B35" s="60"/>
      <c r="C35" s="60"/>
      <c r="D35" s="61"/>
      <c r="E35" s="61"/>
      <c r="F35" s="65" t="s">
        <v>70</v>
      </c>
      <c r="G35" s="63">
        <f t="shared" si="11"/>
        <v>-210000</v>
      </c>
      <c r="H35" s="63">
        <f t="shared" si="11"/>
        <v>-210000</v>
      </c>
      <c r="I35" s="63">
        <f t="shared" si="11"/>
        <v>-210000</v>
      </c>
    </row>
    <row r="36" spans="1:9">
      <c r="A36" s="55"/>
      <c r="B36" s="55"/>
      <c r="C36" s="55"/>
      <c r="D36" s="56"/>
      <c r="E36" s="56"/>
      <c r="F36" s="53" t="s">
        <v>9</v>
      </c>
      <c r="G36" s="57">
        <f t="shared" si="11"/>
        <v>-210000</v>
      </c>
      <c r="H36" s="57">
        <f t="shared" si="11"/>
        <v>-210000</v>
      </c>
      <c r="I36" s="57">
        <f t="shared" si="11"/>
        <v>-210000</v>
      </c>
    </row>
  </sheetData>
  <mergeCells count="6">
    <mergeCell ref="H3:I3"/>
    <mergeCell ref="A9:C9"/>
    <mergeCell ref="D9:E9"/>
    <mergeCell ref="F9:F10"/>
    <mergeCell ref="A6:I6"/>
    <mergeCell ref="G9:I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16" zoomScale="115" zoomScaleNormal="115" workbookViewId="0">
      <selection activeCell="D30" sqref="D30"/>
    </sheetView>
  </sheetViews>
  <sheetFormatPr defaultRowHeight="13.5"/>
  <cols>
    <col min="1" max="1" width="42" style="1" customWidth="1"/>
    <col min="2" max="2" width="69.5703125" style="1" customWidth="1"/>
    <col min="3" max="5" width="15.7109375" style="1" bestFit="1" customWidth="1"/>
    <col min="6" max="16384" width="9.140625" style="1"/>
  </cols>
  <sheetData>
    <row r="1" spans="1:5" ht="20.25" customHeight="1">
      <c r="D1" s="121" t="s">
        <v>58</v>
      </c>
      <c r="E1" s="121"/>
    </row>
    <row r="2" spans="1:5">
      <c r="D2" s="121" t="s">
        <v>61</v>
      </c>
      <c r="E2" s="121"/>
    </row>
    <row r="3" spans="1:5">
      <c r="D3" s="115" t="s">
        <v>22</v>
      </c>
      <c r="E3" s="115"/>
    </row>
    <row r="5" spans="1:5" ht="28.5" customHeight="1">
      <c r="A5" s="133" t="s">
        <v>82</v>
      </c>
      <c r="B5" s="133"/>
      <c r="C5" s="133"/>
      <c r="D5" s="133"/>
      <c r="E5" s="133"/>
    </row>
    <row r="6" spans="1:5" ht="14.25">
      <c r="A6" s="133" t="s">
        <v>35</v>
      </c>
      <c r="B6" s="133"/>
      <c r="C6" s="133"/>
      <c r="D6" s="133"/>
      <c r="E6" s="133"/>
    </row>
    <row r="7" spans="1:5" ht="14.25">
      <c r="A7" s="122" t="s">
        <v>36</v>
      </c>
      <c r="B7" s="122"/>
    </row>
    <row r="8" spans="1:5">
      <c r="A8" s="66"/>
      <c r="B8" s="66"/>
    </row>
    <row r="9" spans="1:5" ht="14.25">
      <c r="A9" s="2" t="s">
        <v>37</v>
      </c>
      <c r="B9" s="3" t="s">
        <v>38</v>
      </c>
    </row>
    <row r="10" spans="1:5" ht="14.25">
      <c r="A10" s="2">
        <v>1205</v>
      </c>
      <c r="B10" s="4" t="s">
        <v>49</v>
      </c>
    </row>
    <row r="12" spans="1:5" ht="14.25" thickBot="1">
      <c r="A12" s="102" t="s">
        <v>39</v>
      </c>
      <c r="B12" s="103"/>
    </row>
    <row r="13" spans="1:5" ht="33.75" customHeight="1">
      <c r="A13" s="100" t="s">
        <v>84</v>
      </c>
      <c r="B13" s="101">
        <v>1205</v>
      </c>
      <c r="C13" s="134" t="s">
        <v>86</v>
      </c>
      <c r="D13" s="134"/>
      <c r="E13" s="135"/>
    </row>
    <row r="14" spans="1:5" ht="27">
      <c r="A14" s="67" t="s">
        <v>40</v>
      </c>
      <c r="B14" s="44">
        <f>+'1'!B19</f>
        <v>12023</v>
      </c>
      <c r="C14" s="108" t="s">
        <v>90</v>
      </c>
      <c r="D14" s="108" t="s">
        <v>91</v>
      </c>
      <c r="E14" s="108" t="s">
        <v>11</v>
      </c>
    </row>
    <row r="15" spans="1:5" ht="59.25" customHeight="1">
      <c r="A15" s="67" t="s">
        <v>41</v>
      </c>
      <c r="B15" s="44" t="str">
        <f>+'1'!C20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C15" s="53"/>
      <c r="D15" s="53"/>
      <c r="E15" s="68"/>
    </row>
    <row r="16" spans="1:5" ht="105" customHeight="1">
      <c r="A16" s="67" t="s">
        <v>42</v>
      </c>
      <c r="B16" s="44" t="str">
        <f>+'1'!C22</f>
        <v xml:space="preserve">Ռազմական դրությամբ պայմանավորված՝ 2020 թվականի
սեպտեմբերի 27-ից Ադրբեջանի Հանրապետության կողմից
Արցախի Հանրապետության դեմ սանձազերծված ռազմական
գործողությունների հետևանքով վիրավորում ստացած`
բժշկական հաստատություններում ստացիոնար պայմաններում
բժշկական օգնություն և սպասարկում ստացող (ստացած)
անձանց միանվագ դրամական օգնության տրամադրում 
</v>
      </c>
      <c r="C16" s="53"/>
      <c r="D16" s="53"/>
      <c r="E16" s="68"/>
    </row>
    <row r="17" spans="1:5">
      <c r="A17" s="67" t="s">
        <v>43</v>
      </c>
      <c r="B17" s="44" t="s">
        <v>44</v>
      </c>
      <c r="C17" s="53"/>
      <c r="D17" s="53"/>
      <c r="E17" s="68"/>
    </row>
    <row r="18" spans="1:5" ht="27">
      <c r="A18" s="67" t="s">
        <v>45</v>
      </c>
      <c r="B18" s="44" t="s">
        <v>89</v>
      </c>
      <c r="C18" s="53"/>
      <c r="D18" s="53"/>
      <c r="E18" s="68"/>
    </row>
    <row r="19" spans="1:5">
      <c r="A19" s="131" t="s">
        <v>10</v>
      </c>
      <c r="B19" s="132"/>
      <c r="C19" s="53"/>
      <c r="D19" s="53"/>
      <c r="E19" s="68"/>
    </row>
    <row r="20" spans="1:5">
      <c r="A20" s="129" t="s">
        <v>59</v>
      </c>
      <c r="B20" s="130"/>
      <c r="C20" s="69">
        <f>C21/500</f>
        <v>420</v>
      </c>
      <c r="D20" s="69">
        <f>C20</f>
        <v>420</v>
      </c>
      <c r="E20" s="70">
        <f>D20</f>
        <v>420</v>
      </c>
    </row>
    <row r="21" spans="1:5" ht="14.25" customHeight="1" thickBot="1">
      <c r="A21" s="127" t="s">
        <v>46</v>
      </c>
      <c r="B21" s="128"/>
      <c r="C21" s="71">
        <f>'2'!G28</f>
        <v>210000</v>
      </c>
      <c r="D21" s="71">
        <f>'2'!H28</f>
        <v>210000</v>
      </c>
      <c r="E21" s="104">
        <f>'2'!I28</f>
        <v>210000</v>
      </c>
    </row>
    <row r="23" spans="1:5" ht="14.25" thickBot="1">
      <c r="A23" s="72"/>
      <c r="B23" s="72"/>
      <c r="C23" s="73"/>
      <c r="D23" s="73"/>
      <c r="E23" s="73"/>
    </row>
    <row r="24" spans="1:5" ht="33.75" customHeight="1">
      <c r="A24" s="100" t="s">
        <v>84</v>
      </c>
      <c r="B24" s="101">
        <v>1205</v>
      </c>
      <c r="C24" s="136" t="s">
        <v>85</v>
      </c>
      <c r="D24" s="136"/>
      <c r="E24" s="137"/>
    </row>
    <row r="25" spans="1:5" ht="27">
      <c r="A25" s="74" t="s">
        <v>71</v>
      </c>
      <c r="B25" s="44">
        <f>'1'!B25</f>
        <v>12022</v>
      </c>
      <c r="C25" s="108" t="s">
        <v>90</v>
      </c>
      <c r="D25" s="108" t="s">
        <v>91</v>
      </c>
      <c r="E25" s="108" t="s">
        <v>11</v>
      </c>
    </row>
    <row r="26" spans="1:5" ht="54">
      <c r="A26" s="74" t="s">
        <v>72</v>
      </c>
      <c r="B26" s="75" t="str">
        <f>'1'!C26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C26" s="75"/>
      <c r="D26" s="75"/>
      <c r="E26" s="76"/>
    </row>
    <row r="27" spans="1:5" ht="67.5">
      <c r="A27" s="74" t="s">
        <v>73</v>
      </c>
      <c r="B27" s="77" t="str">
        <f>'1'!C28</f>
        <v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v>
      </c>
      <c r="C27" s="77"/>
      <c r="D27" s="77"/>
      <c r="E27" s="76"/>
    </row>
    <row r="28" spans="1:5">
      <c r="A28" s="74" t="s">
        <v>74</v>
      </c>
      <c r="B28" s="78" t="s">
        <v>3</v>
      </c>
      <c r="C28" s="78"/>
      <c r="D28" s="78"/>
      <c r="E28" s="76"/>
    </row>
    <row r="29" spans="1:5" ht="27">
      <c r="A29" s="74" t="s">
        <v>75</v>
      </c>
      <c r="B29" s="75" t="s">
        <v>78</v>
      </c>
      <c r="C29" s="75"/>
      <c r="D29" s="75"/>
      <c r="E29" s="76"/>
    </row>
    <row r="30" spans="1:5">
      <c r="A30" s="125" t="s">
        <v>76</v>
      </c>
      <c r="B30" s="126"/>
      <c r="C30" s="96">
        <f>-2800</f>
        <v>-2800</v>
      </c>
      <c r="D30" s="96">
        <f>C30</f>
        <v>-2800</v>
      </c>
      <c r="E30" s="76">
        <f>D30</f>
        <v>-2800</v>
      </c>
    </row>
    <row r="31" spans="1:5" ht="14.25" thickBot="1">
      <c r="A31" s="123" t="s">
        <v>77</v>
      </c>
      <c r="B31" s="124"/>
      <c r="C31" s="93">
        <f>'2'!G36</f>
        <v>-210000</v>
      </c>
      <c r="D31" s="93">
        <f>'2'!H36</f>
        <v>-210000</v>
      </c>
      <c r="E31" s="94">
        <f>'2'!I36</f>
        <v>-210000</v>
      </c>
    </row>
    <row r="32" spans="1:5">
      <c r="A32" s="72"/>
      <c r="B32" s="72"/>
      <c r="C32" s="73"/>
      <c r="D32" s="73"/>
      <c r="E32" s="73"/>
    </row>
  </sheetData>
  <mergeCells count="13">
    <mergeCell ref="D1:E1"/>
    <mergeCell ref="D2:E2"/>
    <mergeCell ref="D3:E3"/>
    <mergeCell ref="A7:B7"/>
    <mergeCell ref="A31:B31"/>
    <mergeCell ref="A30:B30"/>
    <mergeCell ref="A21:B21"/>
    <mergeCell ref="A20:B20"/>
    <mergeCell ref="A19:B19"/>
    <mergeCell ref="A5:E5"/>
    <mergeCell ref="A6:E6"/>
    <mergeCell ref="C13:E13"/>
    <mergeCell ref="C24:E2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28" zoomScale="115" zoomScaleNormal="115" workbookViewId="0">
      <selection activeCell="C33" sqref="C33"/>
    </sheetView>
  </sheetViews>
  <sheetFormatPr defaultRowHeight="13.5"/>
  <cols>
    <col min="1" max="1" width="43.28515625" style="79" customWidth="1"/>
    <col min="2" max="2" width="65.85546875" style="79" customWidth="1"/>
    <col min="3" max="5" width="15.7109375" style="79" bestFit="1" customWidth="1"/>
    <col min="6" max="6" width="23" style="79" hidden="1" customWidth="1"/>
    <col min="7" max="16384" width="9.140625" style="79"/>
  </cols>
  <sheetData>
    <row r="1" spans="1:10">
      <c r="D1" s="140" t="s">
        <v>57</v>
      </c>
      <c r="E1" s="140"/>
    </row>
    <row r="2" spans="1:10">
      <c r="D2" s="140" t="s">
        <v>61</v>
      </c>
      <c r="E2" s="140"/>
    </row>
    <row r="3" spans="1:10">
      <c r="D3" s="141" t="s">
        <v>22</v>
      </c>
      <c r="E3" s="141"/>
    </row>
    <row r="5" spans="1:10" ht="31.5" customHeight="1">
      <c r="A5" s="142" t="s">
        <v>83</v>
      </c>
      <c r="B5" s="142"/>
      <c r="C5" s="142"/>
      <c r="D5" s="142"/>
      <c r="E5" s="142"/>
    </row>
    <row r="7" spans="1:10">
      <c r="A7" s="83"/>
      <c r="B7" s="83"/>
      <c r="C7" s="84"/>
      <c r="D7" s="84"/>
      <c r="E7" s="84"/>
    </row>
    <row r="8" spans="1:10" ht="14.25">
      <c r="A8" s="143" t="s">
        <v>47</v>
      </c>
      <c r="B8" s="143"/>
      <c r="C8" s="143"/>
      <c r="D8" s="143"/>
      <c r="E8" s="143"/>
    </row>
    <row r="9" spans="1:10" ht="14.25">
      <c r="A9" s="85" t="s">
        <v>48</v>
      </c>
      <c r="B9" s="86"/>
    </row>
    <row r="10" spans="1:10">
      <c r="A10" s="7"/>
      <c r="B10" s="7"/>
    </row>
    <row r="11" spans="1:10" ht="14.25">
      <c r="A11" s="80" t="s">
        <v>37</v>
      </c>
      <c r="B11" s="81" t="s">
        <v>38</v>
      </c>
    </row>
    <row r="12" spans="1:10" ht="14.25">
      <c r="A12" s="80">
        <v>1205</v>
      </c>
      <c r="B12" s="82" t="s">
        <v>49</v>
      </c>
    </row>
    <row r="14" spans="1:10" ht="14.25">
      <c r="A14" s="87" t="s">
        <v>39</v>
      </c>
    </row>
    <row r="15" spans="1:10" ht="14.25" thickBot="1"/>
    <row r="16" spans="1:10" ht="27" customHeight="1">
      <c r="A16" s="100" t="s">
        <v>84</v>
      </c>
      <c r="B16" s="101">
        <v>1205</v>
      </c>
      <c r="C16" s="134" t="s">
        <v>86</v>
      </c>
      <c r="D16" s="134"/>
      <c r="E16" s="135"/>
      <c r="J16" s="79" t="s">
        <v>63</v>
      </c>
    </row>
    <row r="17" spans="1:6" ht="27">
      <c r="A17" s="97" t="s">
        <v>40</v>
      </c>
      <c r="B17" s="20">
        <f>+'1'!B19</f>
        <v>12023</v>
      </c>
      <c r="C17" s="108" t="s">
        <v>90</v>
      </c>
      <c r="D17" s="108" t="s">
        <v>91</v>
      </c>
      <c r="E17" s="108" t="s">
        <v>11</v>
      </c>
    </row>
    <row r="18" spans="1:6" ht="63" customHeight="1">
      <c r="A18" s="97" t="s">
        <v>41</v>
      </c>
      <c r="B18" s="20" t="str">
        <f>+'3'!B15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C18" s="98"/>
      <c r="D18" s="98"/>
      <c r="E18" s="88"/>
    </row>
    <row r="19" spans="1:6" ht="105" customHeight="1">
      <c r="A19" s="97" t="s">
        <v>42</v>
      </c>
      <c r="B19" s="20" t="str">
        <f>+'3'!B16</f>
        <v xml:space="preserve">Ռազմական դրությամբ պայմանավորված՝ 2020 թվականի
սեպտեմբերի 27-ից Ադրբեջանի Հանրապետության կողմից
Արցախի Հանրապետության դեմ սանձազերծված ռազմական
գործողությունների հետևանքով վիրավորում ստացած`
բժշկական հաստատություններում ստացիոնար պայմաններում
բժշկական օգնություն և սպասարկում ստացող (ստացած)
անձանց միանվագ դրամական օգնության տրամադրում 
</v>
      </c>
      <c r="C19" s="98"/>
      <c r="D19" s="98"/>
      <c r="E19" s="88"/>
    </row>
    <row r="20" spans="1:6">
      <c r="A20" s="97" t="s">
        <v>43</v>
      </c>
      <c r="B20" s="20" t="s">
        <v>44</v>
      </c>
      <c r="C20" s="98"/>
      <c r="D20" s="98"/>
      <c r="E20" s="88"/>
    </row>
    <row r="21" spans="1:6" ht="27.75" thickBot="1">
      <c r="A21" s="107" t="s">
        <v>45</v>
      </c>
      <c r="B21" s="99" t="str">
        <f>'3'!B18</f>
        <v>ՀՀ կառավարության 2021 թվականի հունվարի 27-ի N 90-Լ որոշման պահանջներին համապատասխան</v>
      </c>
      <c r="C21" s="98"/>
      <c r="D21" s="98"/>
      <c r="E21" s="88"/>
      <c r="F21" s="106">
        <v>1000500</v>
      </c>
    </row>
    <row r="22" spans="1:6">
      <c r="A22" s="144" t="s">
        <v>10</v>
      </c>
      <c r="B22" s="145"/>
      <c r="C22" s="98"/>
      <c r="D22" s="98"/>
      <c r="E22" s="88"/>
    </row>
    <row r="23" spans="1:6">
      <c r="A23" s="146" t="str">
        <f>+'3'!A20:B20</f>
        <v>Փոխհատուցում ստացող  շահառուների  թվաքանակ</v>
      </c>
      <c r="B23" s="147"/>
      <c r="C23" s="69">
        <f>'3'!C20</f>
        <v>420</v>
      </c>
      <c r="D23" s="69">
        <f t="shared" ref="D23:E23" si="0">+C23</f>
        <v>420</v>
      </c>
      <c r="E23" s="70">
        <f t="shared" si="0"/>
        <v>420</v>
      </c>
    </row>
    <row r="24" spans="1:6" ht="14.25" thickBot="1">
      <c r="A24" s="148" t="s">
        <v>46</v>
      </c>
      <c r="B24" s="149"/>
      <c r="C24" s="90">
        <f>'3'!C21</f>
        <v>210000</v>
      </c>
      <c r="D24" s="90">
        <f t="shared" ref="D24:E24" si="1">+C24</f>
        <v>210000</v>
      </c>
      <c r="E24" s="89">
        <f t="shared" si="1"/>
        <v>210000</v>
      </c>
    </row>
    <row r="25" spans="1:6" ht="14.25" thickBot="1"/>
    <row r="26" spans="1:6" ht="29.25" customHeight="1">
      <c r="A26" s="100" t="s">
        <v>84</v>
      </c>
      <c r="B26" s="101">
        <v>1205</v>
      </c>
      <c r="C26" s="136" t="s">
        <v>85</v>
      </c>
      <c r="D26" s="136"/>
      <c r="E26" s="137"/>
    </row>
    <row r="27" spans="1:6" ht="27">
      <c r="A27" s="74" t="s">
        <v>71</v>
      </c>
      <c r="B27" s="20">
        <f>'1'!B25</f>
        <v>12022</v>
      </c>
      <c r="C27" s="108" t="s">
        <v>90</v>
      </c>
      <c r="D27" s="108" t="s">
        <v>91</v>
      </c>
      <c r="E27" s="108" t="s">
        <v>11</v>
      </c>
    </row>
    <row r="28" spans="1:6" ht="54">
      <c r="A28" s="74" t="s">
        <v>72</v>
      </c>
      <c r="B28" s="75" t="str">
        <f>'1'!C26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C28" s="75"/>
      <c r="D28" s="75"/>
      <c r="E28" s="76"/>
    </row>
    <row r="29" spans="1:6" ht="80.25" customHeight="1">
      <c r="A29" s="74" t="s">
        <v>73</v>
      </c>
      <c r="B29" s="77" t="str">
        <f>'1'!C28</f>
        <v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v>
      </c>
      <c r="C29" s="77"/>
      <c r="D29" s="77"/>
      <c r="E29" s="76"/>
    </row>
    <row r="30" spans="1:6">
      <c r="A30" s="74" t="s">
        <v>74</v>
      </c>
      <c r="B30" s="78" t="s">
        <v>3</v>
      </c>
      <c r="C30" s="78"/>
      <c r="D30" s="78"/>
      <c r="E30" s="76"/>
    </row>
    <row r="31" spans="1:6" ht="27">
      <c r="A31" s="74" t="s">
        <v>75</v>
      </c>
      <c r="B31" s="75" t="s">
        <v>78</v>
      </c>
      <c r="C31" s="75"/>
      <c r="D31" s="75"/>
      <c r="E31" s="76"/>
      <c r="F31" s="91" t="e">
        <f>#REF!+F21+#REF!</f>
        <v>#REF!</v>
      </c>
    </row>
    <row r="32" spans="1:6">
      <c r="A32" s="125" t="s">
        <v>76</v>
      </c>
      <c r="B32" s="126"/>
      <c r="C32" s="96"/>
      <c r="D32" s="96"/>
      <c r="E32" s="76"/>
    </row>
    <row r="33" spans="1:5">
      <c r="A33" s="138" t="s">
        <v>79</v>
      </c>
      <c r="B33" s="139"/>
      <c r="C33" s="92">
        <f>'3'!C30</f>
        <v>-2800</v>
      </c>
      <c r="D33" s="92">
        <f>'3'!D30</f>
        <v>-2800</v>
      </c>
      <c r="E33" s="105">
        <f>'3'!E30</f>
        <v>-2800</v>
      </c>
    </row>
    <row r="34" spans="1:5" ht="14.25" thickBot="1">
      <c r="A34" s="123" t="s">
        <v>77</v>
      </c>
      <c r="B34" s="124"/>
      <c r="C34" s="93">
        <f>'1'!D26</f>
        <v>-210000</v>
      </c>
      <c r="D34" s="93">
        <f>'1'!E26</f>
        <v>-210000</v>
      </c>
      <c r="E34" s="94">
        <f>'1'!F26</f>
        <v>-210000</v>
      </c>
    </row>
  </sheetData>
  <mergeCells count="13">
    <mergeCell ref="A32:B32"/>
    <mergeCell ref="A33:B33"/>
    <mergeCell ref="A34:B34"/>
    <mergeCell ref="D1:E1"/>
    <mergeCell ref="D2:E2"/>
    <mergeCell ref="D3:E3"/>
    <mergeCell ref="A5:E5"/>
    <mergeCell ref="A8:E8"/>
    <mergeCell ref="A22:B22"/>
    <mergeCell ref="A23:B23"/>
    <mergeCell ref="A24:B24"/>
    <mergeCell ref="C16:E16"/>
    <mergeCell ref="C26:E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https://mul2.gov.am/tasks/434116/oneclick/havelvacner-2021 12.05.2021.xlsx?token=94f777671e61cad41fd7834a7e5942d4</cp:keywords>
  <cp:lastModifiedBy>Margarita.Aleksanyan</cp:lastModifiedBy>
  <dcterms:created xsi:type="dcterms:W3CDTF">2020-11-18T04:57:16Z</dcterms:created>
  <dcterms:modified xsi:type="dcterms:W3CDTF">2021-05-12T11:48:26Z</dcterms:modified>
</cp:coreProperties>
</file>