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ip\Finotdel 2021\VOROSHUMNER\Gitkom\kar\"/>
    </mc:Choice>
  </mc:AlternateContent>
  <bookViews>
    <workbookView xWindow="0" yWindow="0" windowWidth="25200" windowHeight="11130" activeTab="4"/>
  </bookViews>
  <sheets>
    <sheet name="Հավելված N 1" sheetId="1" r:id="rId1"/>
    <sheet name="Հավելված N 2" sheetId="2" r:id="rId2"/>
    <sheet name="Հավելված3" sheetId="7" r:id="rId3"/>
    <sheet name="Հավելված4" sheetId="8" r:id="rId4"/>
    <sheet name="Հավելված N5" sheetId="6" r:id="rId5"/>
  </sheets>
  <definedNames>
    <definedName name="_xlnm._FilterDatabase" localSheetId="4" hidden="1">'Հավելված N5'!$A$1:$A$24</definedName>
    <definedName name="_xlnm.Print_Area" localSheetId="2">Հավելված3!$A$1:$G$11</definedName>
    <definedName name="_xlnm.Print_Area" localSheetId="3">Հավելված4!$A$1:$G$14</definedName>
    <definedName name="_xlnm.Print_Titles" localSheetId="2">Հավելված3!$7:$8</definedName>
    <definedName name="_xlnm.Print_Titles" localSheetId="3">Հավելված4!$7:$8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8" i="2" l="1"/>
  <c r="I8" i="2"/>
  <c r="G8" i="2"/>
  <c r="E8" i="1"/>
  <c r="F8" i="1"/>
  <c r="D8" i="1"/>
  <c r="G10" i="7" l="1"/>
  <c r="G11" i="7"/>
  <c r="G13" i="7"/>
  <c r="F12" i="1"/>
  <c r="F19" i="1"/>
  <c r="E19" i="1"/>
  <c r="E12" i="1" s="1"/>
  <c r="D40" i="6" l="1"/>
  <c r="E40" i="6"/>
  <c r="C40" i="6"/>
  <c r="D19" i="1"/>
  <c r="D12" i="1" s="1"/>
  <c r="G14" i="8"/>
  <c r="G12" i="8" s="1"/>
  <c r="G11" i="8" s="1"/>
  <c r="G10" i="8" s="1"/>
  <c r="H27" i="2" l="1"/>
  <c r="H26" i="2" s="1"/>
  <c r="H25" i="2" s="1"/>
  <c r="H24" i="2" s="1"/>
  <c r="H23" i="2" s="1"/>
  <c r="H21" i="2" s="1"/>
  <c r="H19" i="2" s="1"/>
  <c r="H17" i="2" s="1"/>
  <c r="G27" i="2"/>
  <c r="G26" i="2" s="1"/>
  <c r="G25" i="2" s="1"/>
  <c r="G24" i="2" s="1"/>
  <c r="G23" i="2" s="1"/>
  <c r="G21" i="2" s="1"/>
  <c r="G19" i="2" s="1"/>
  <c r="G17" i="2" s="1"/>
  <c r="H44" i="2"/>
  <c r="I44" i="2"/>
  <c r="G44" i="2"/>
  <c r="D25" i="1" l="1"/>
  <c r="D10" i="1" s="1"/>
  <c r="I27" i="2" l="1"/>
  <c r="I26" i="2" s="1"/>
  <c r="I25" i="2" s="1"/>
  <c r="I24" i="2" s="1"/>
  <c r="I23" i="2" s="1"/>
  <c r="I21" i="2" s="1"/>
  <c r="I19" i="2" s="1"/>
  <c r="I17" i="2" s="1"/>
  <c r="G12" i="7"/>
  <c r="C24" i="6" l="1"/>
  <c r="D24" i="6"/>
  <c r="E24" i="6"/>
  <c r="E25" i="1" l="1"/>
  <c r="E10" i="1" s="1"/>
  <c r="H15" i="2"/>
  <c r="G15" i="2" l="1"/>
  <c r="G13" i="2" s="1"/>
  <c r="G11" i="2" s="1"/>
  <c r="H43" i="2"/>
  <c r="H42" i="2" s="1"/>
  <c r="H41" i="2" s="1"/>
  <c r="H40" i="2" s="1"/>
  <c r="H38" i="2" s="1"/>
  <c r="H36" i="2" s="1"/>
  <c r="H13" i="2"/>
  <c r="H11" i="2" s="1"/>
  <c r="G43" i="2"/>
  <c r="G42" i="2" s="1"/>
  <c r="G41" i="2" s="1"/>
  <c r="G40" i="2" s="1"/>
  <c r="G38" i="2" s="1"/>
  <c r="G36" i="2" s="1"/>
  <c r="G34" i="2" s="1"/>
  <c r="G32" i="2" s="1"/>
  <c r="F25" i="1"/>
  <c r="F10" i="1" s="1"/>
  <c r="I15" i="2"/>
  <c r="G30" i="2" l="1"/>
  <c r="G28" i="2" s="1"/>
  <c r="G10" i="2" s="1"/>
  <c r="H34" i="2"/>
  <c r="H32" i="2" s="1"/>
  <c r="H30" i="2" s="1"/>
  <c r="H28" i="2" s="1"/>
  <c r="H10" i="2" s="1"/>
  <c r="I43" i="2"/>
  <c r="I42" i="2" s="1"/>
  <c r="I41" i="2" s="1"/>
  <c r="I40" i="2" s="1"/>
  <c r="I38" i="2" s="1"/>
  <c r="I36" i="2" s="1"/>
  <c r="I34" i="2" s="1"/>
  <c r="I32" i="2" s="1"/>
  <c r="I13" i="2"/>
  <c r="I11" i="2" s="1"/>
  <c r="I30" i="2" l="1"/>
  <c r="I28" i="2" l="1"/>
  <c r="I10" i="2" s="1"/>
</calcChain>
</file>

<file path=xl/sharedStrings.xml><?xml version="1.0" encoding="utf-8"?>
<sst xmlns="http://schemas.openxmlformats.org/spreadsheetml/2006/main" count="190" uniqueCount="117">
  <si>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</si>
  <si>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</si>
  <si>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</si>
  <si>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</si>
  <si>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</si>
  <si>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</si>
  <si>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</si>
  <si>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</si>
  <si>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</si>
  <si>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</si>
  <si>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</si>
  <si>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</si>
  <si>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</si>
  <si>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</si>
  <si>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</si>
  <si>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</si>
  <si>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</si>
  <si>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</si>
  <si>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</si>
  <si>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</si>
  <si>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</si>
  <si>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</si>
  <si>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</si>
  <si>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</si>
  <si>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</si>
  <si>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</si>
  <si>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</si>
  <si>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</si>
  <si>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</si>
  <si>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</si>
  <si>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</si>
  <si>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</si>
  <si>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</si>
  <si>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</si>
  <si>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</si>
  <si>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</si>
  <si>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</si>
  <si>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</si>
  <si>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</si>
  <si>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</si>
  <si>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</si>
  <si>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</si>
  <si>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</si>
  <si>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</si>
  <si>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</si>
  <si>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</si>
  <si>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>09</t>
  </si>
  <si>
    <t xml:space="preserve"> այդ թվում` </t>
  </si>
  <si>
    <t>այդ թվում</t>
  </si>
  <si>
    <t xml:space="preserve"> Ծառայությունների մատուցում</t>
  </si>
  <si>
    <t xml:space="preserve">ՀՀ կառավարության  2021 թվականի </t>
  </si>
  <si>
    <t>01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</si>
  <si>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</si>
  <si>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</si>
  <si>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</si>
  <si>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 xml:space="preserve"> - Այլ ընթացիկ դրամաշնորհներ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</si>
  <si>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</si>
  <si>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</si>
  <si>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</si>
  <si>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</si>
  <si>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</si>
  <si>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</si>
  <si>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</si>
  <si>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ԿՐԹՈՒԹՅՈՒՆ</t>
  </si>
  <si>
    <t>05</t>
  </si>
  <si>
    <t xml:space="preserve"> ԴՐԱՄԱՇՆՈՐՀՆԵՐ</t>
  </si>
  <si>
    <t xml:space="preserve"> Ընթացիկ դրամաշնորհներ պետական հատվածի այլ մակարդակներին</t>
  </si>
  <si>
    <t>Հավելված N 3</t>
  </si>
  <si>
    <t xml:space="preserve"> - Ընթացիկ դրամաշնորհներ պետական և համայնքային ոչ առևտրային կազմակերպություններին</t>
  </si>
  <si>
    <t>Ցուցանիշների փոփոխությունը (ավելացումները նշված են դրական նշանով, իսկ  նվազեցումները՝ փակագծերում 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</si>
  <si>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</si>
  <si>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</si>
  <si>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հազ. դրամ</t>
  </si>
  <si>
    <t xml:space="preserve"> Գիտական և գիտատեխնիկական հետազոտությունների ծրագիր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</si>
  <si>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</si>
  <si>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</si>
  <si>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պայմանագրային (թեմատիկ) հետազոտություններ</t>
  </si>
  <si>
    <t xml:space="preserve"> Գիտական և գիտատեխնիկական գործունեության պայմանագրային (թեմատիկ) հետազոտություններ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</si>
  <si>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</si>
  <si>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</si>
  <si>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</si>
  <si>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</si>
  <si>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դասվանդող ուսուցիչների կամավոր ատեստավորման համակարգի մշակում և ներդրում</t>
  </si>
  <si>
    <t xml:space="preserve"> Ընդհանուր բնույթի հանրային ծառայությունների գծով հետազոտական և նախագծային աշխատանքներ</t>
  </si>
  <si>
    <t>ԸՆԴՀԱՆՈՒՐ ԲՆՈՒՅԹԻ ՀԱՆՐԱՅԻՆ ԾԱՌԱՅՈՒԹՅՈՒՆՆԵՐ</t>
  </si>
  <si>
    <t>Գիտական և գիտատեխնիկական պայմանագրային (թեմատիկ) հետազոտություններ</t>
  </si>
  <si>
    <t>06</t>
  </si>
  <si>
    <t xml:space="preserve"> Կրթությանը տրամադրվող օժանդակ ծառայություններ</t>
  </si>
  <si>
    <t>Ատեստավորման նոր համակարգի ներդրում՛ ուղղված ուսուցիչների որակի բարձրացմանը</t>
  </si>
  <si>
    <t>Կրթության որակի ապահովում</t>
  </si>
  <si>
    <t>Գիտական և գիտատեխնիկական հետազոտությունների ծրագիր</t>
  </si>
  <si>
    <t>Ատեստավորման նոր համակարգի ներդրում՝ ուղղված ուսուցիչների որակի բարձրացմանը</t>
  </si>
  <si>
    <t>Ատեստավորված ուսուցիչներ</t>
  </si>
  <si>
    <t>Հավելված N 5</t>
  </si>
  <si>
    <t>Գիտական և գիտատեխնիկական գործունեության պայմանագրային (թեմատիկ) հետազոտություններ</t>
  </si>
  <si>
    <t>Պայմանագրային (թեմատիկ) հետազոտություններ</t>
  </si>
  <si>
    <t xml:space="preserve">Պայմանագրային (թեմատիկ) հետազոտությունների գիտական թեմաների ֆինանսավորում </t>
  </si>
  <si>
    <t xml:space="preserve">մրցույթով ընտրված գիտահետազոտական խմբեր </t>
  </si>
  <si>
    <t>այդ թվում՝ ըստ ուղղությունների</t>
  </si>
  <si>
    <t>մրցույթով ընտրված գիտահետազոտական խմբեր և ֆիզիկական անձինք</t>
  </si>
  <si>
    <t>Հանրակրթական դպրոցներում դասվանդող ուսուցիչների կամավոր ատեստավորման համակարգի մշակում և ներդրում</t>
  </si>
  <si>
    <t>Մասնագիտացված կազմակերպություն</t>
  </si>
  <si>
    <t xml:space="preserve"> Կամավոր ատեստավորմանը մասնակցած ուսուցիչների թիվը, մարդ </t>
  </si>
  <si>
    <t xml:space="preserve"> Գիտական և գիտատեխնիկական հետազոտությունների ծրագիր </t>
  </si>
  <si>
    <t xml:space="preserve">Գիտական և գիտատեխնիկական պայմանագրային (թեմատիկ) հետազոտություններ </t>
  </si>
  <si>
    <t xml:space="preserve">Գիտական և գիտատեխնիկական գործունեության պայմանագրային (թեմատիկ) հետազոտություններ </t>
  </si>
  <si>
    <t xml:space="preserve">Մրցույթով ընտրված կազմակերպություններ, մասնագիտացված կազմակերպություններ </t>
  </si>
  <si>
    <t xml:space="preserve">  Թեմաների թիվ, հատ </t>
  </si>
  <si>
    <t xml:space="preserve"> Թեմաներում ներգրավված կանանց  թվաքանակ, մարդ </t>
  </si>
  <si>
    <t xml:space="preserve"> Կամավոր ատեստավորման արդյունքում հավելավճար ստացող ուսուցիչների թվաքանակը</t>
  </si>
  <si>
    <t>Ցուցանիշների փոփոխությունը (նվազեցումները նշված են փակագծերում) Տարի</t>
  </si>
  <si>
    <t>Ցուցանիշների փոփոխությունը (ավելացումները նշված են դրական նշանով) Տարի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</si>
  <si>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ՓՈՓՈԽՈՒԹՅՈՒՆՆԵՐԸ
</t>
  </si>
  <si>
    <t xml:space="preserve">ՀԱՅԱՍՏԱՆԻ ՀԱՆՐԱՊԵՏՈՒԹՅԱՆ ԿԱՌԱՎԱՐՈՒԹՅԱՆ 2020 ԹՎԱԿԱՆԻ ԴԵԿՏԵՄԲԵՐԻ 30-Ի N 2215-Ն ՈՐՈՇՄԱՆ N 3 և N 4  ՀԱՎԵԼՎԱԾՆԵՐՈՒՄ  ԿԱՏԱՐՎՈՂ   ՓՈՓՈԽՈՒԹՅՈՒՆՆԵՐԸ
</t>
  </si>
  <si>
    <t xml:space="preserve">ՀԱՅԱՍՏԱՆԻ ՀԱՆՐԱՊԵՏՈՒԹՅԱՆ ԿԱՌԱՎԱՐՈՒԹՅԱՆ 2020 ԹՎԱԿԱՆԻ ԴԵԿՏԵՄԲԵՐԻ 30-Ի N 2215-Ն ՈՐՈՇՄԱՆ N 5 ՀԱՎԵԼՎԱԾԻ N 7 ԱՂՅՈՒՍԱԿՈՒՄ ԿԱՏԱՐՎՈՂ ՓՈՓՈԽՈՒԹՅՈՒՆԸ 
</t>
  </si>
  <si>
    <t xml:space="preserve">ՀԱՅԱՍՏԱՆԻ ՀԱՆՐԱՊԵՏՈՒԹՅԱՆ ԿԱՌԱՎԱՐՈՒԹՅԱՆ 2020 ԹՎԱԿԱՆԻ ԴԵԿՏԵՄԲԵՐԻ 30-Ի N 2215-Ն ՈՐՈՇՄԱՆ N 5 ՀԱՎԵԼՎԱԾԻ N 7.1 ԱՂՅՈՒՍԱԿՈՒՄ ԿԱՏԱՐՎՈՂ ՓՈՓՈԽՈՒԹՅՈՒՆԸ </t>
  </si>
  <si>
    <t xml:space="preserve"> ՀԱՅԱՍՏԱՆԻ ՀԱՆՐԱՊԵՏՈՒԹՅԱՆ ԿԱՌԱՎԱՐՈՒԹՅԱՆ 2020 ԹՎԱԿԱՆԻ ԴԵԿՏԵՄԲԵՐԻ 30-Ի N 2215-Ն ՈՐՈՇՄԱՆ N 9 ԵՎ N 9.1  ՀԱՎԵԼՎԱԾՆԵՐԻ  N 9.14 ԵՎ  N 9.1.14 ԱՂՅՈՒՍԱԿՆԵՐՈՒՄ ԿԱՏԱՐՎՈՂ ՓՈՓՈԽՈՒԹՅՈՒՆՆԵՐԸ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</si>
</sst>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0.0_);\(0.0\)"/>
  </numFmts>
  <fonts count="41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</cellStyleXfs>
  <cellXfs count="176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0" fillId="0" borderId="0" xfId="0" applyFont="1" applyFill="1" applyAlignment="1">
      <alignment horizontal="center" vertical="top" wrapText="1"/>
    </xf>
    <xf numFmtId="0" fontId="29" fillId="0" borderId="10" xfId="0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169" fontId="34" fillId="0" borderId="10" xfId="52" applyNumberFormat="1" applyFont="1" applyFill="1" applyBorder="1"/>
    <xf numFmtId="166" fontId="33" fillId="0" borderId="10" xfId="0" applyNumberFormat="1" applyFont="1" applyFill="1" applyBorder="1" applyAlignment="1">
      <alignment horizontal="right" vertical="top" wrapText="1"/>
    </xf>
    <xf numFmtId="0" fontId="36" fillId="0" borderId="10" xfId="0" applyFont="1" applyFill="1" applyBorder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164" fontId="33" fillId="0" borderId="10" xfId="42" applyNumberFormat="1" applyFont="1" applyFill="1" applyBorder="1" applyAlignment="1">
      <alignment horizontal="right" vertical="center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30" fillId="0" borderId="0" xfId="0" applyFont="1" applyFill="1" applyAlignment="1"/>
    <xf numFmtId="0" fontId="33" fillId="0" borderId="0" xfId="0" applyFont="1" applyFill="1" applyAlignment="1">
      <alignment horizontal="left" vertical="top" wrapText="1"/>
    </xf>
    <xf numFmtId="0" fontId="30" fillId="0" borderId="0" xfId="0" applyFont="1" applyFill="1" applyBorder="1" applyAlignment="1"/>
    <xf numFmtId="0" fontId="33" fillId="0" borderId="0" xfId="0" applyFont="1" applyFill="1" applyAlignment="1">
      <alignment horizontal="center" wrapText="1"/>
    </xf>
    <xf numFmtId="0" fontId="30" fillId="0" borderId="0" xfId="0" applyFont="1" applyFill="1" applyAlignment="1">
      <alignment horizont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167" fontId="33" fillId="0" borderId="10" xfId="45" applyNumberFormat="1" applyFont="1" applyFill="1" applyBorder="1" applyAlignment="1">
      <alignment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vertical="top" wrapText="1"/>
    </xf>
    <xf numFmtId="167" fontId="37" fillId="33" borderId="10" xfId="6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165" fontId="32" fillId="0" borderId="10" xfId="0" applyNumberFormat="1" applyFont="1" applyBorder="1" applyAlignment="1"/>
    <xf numFmtId="49" fontId="31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164" fontId="31" fillId="0" borderId="10" xfId="44" applyNumberFormat="1" applyFont="1" applyFill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169" fontId="34" fillId="0" borderId="10" xfId="52" applyNumberFormat="1" applyFont="1" applyBorder="1" applyAlignment="1"/>
    <xf numFmtId="164" fontId="33" fillId="0" borderId="10" xfId="42" applyNumberFormat="1" applyFont="1" applyFill="1" applyBorder="1" applyAlignment="1">
      <alignment vertical="center"/>
    </xf>
    <xf numFmtId="0" fontId="29" fillId="0" borderId="10" xfId="0" applyFont="1" applyFill="1" applyBorder="1" applyAlignment="1">
      <alignment horizontal="center" vertical="top" wrapText="1"/>
    </xf>
    <xf numFmtId="0" fontId="29" fillId="33" borderId="10" xfId="0" applyFont="1" applyFill="1" applyBorder="1" applyAlignment="1">
      <alignment horizontal="right" vertical="top" wrapText="1"/>
    </xf>
    <xf numFmtId="164" fontId="30" fillId="0" borderId="10" xfId="42" applyNumberFormat="1" applyFont="1" applyFill="1" applyBorder="1" applyAlignment="1">
      <alignment vertical="center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vertical="top" wrapText="1"/>
    </xf>
    <xf numFmtId="0" fontId="35" fillId="0" borderId="10" xfId="0" applyFont="1" applyBorder="1" applyAlignment="1">
      <alignment horizontal="left" vertical="top" wrapText="1"/>
    </xf>
    <xf numFmtId="164" fontId="30" fillId="0" borderId="10" xfId="43" applyNumberFormat="1" applyFont="1" applyBorder="1" applyAlignment="1">
      <alignment vertical="top"/>
    </xf>
    <xf numFmtId="164" fontId="30" fillId="0" borderId="10" xfId="42" applyNumberFormat="1" applyFont="1" applyBorder="1" applyAlignment="1">
      <alignment vertical="top"/>
    </xf>
    <xf numFmtId="0" fontId="31" fillId="0" borderId="10" xfId="0" applyFont="1" applyFill="1" applyBorder="1" applyAlignment="1">
      <alignment horizontal="center" vertical="top" wrapText="1"/>
    </xf>
    <xf numFmtId="0" fontId="39" fillId="0" borderId="10" xfId="0" applyFont="1" applyFill="1" applyBorder="1" applyAlignment="1">
      <alignment horizontal="left" vertical="top" wrapText="1"/>
    </xf>
    <xf numFmtId="164" fontId="35" fillId="0" borderId="10" xfId="43" applyNumberFormat="1" applyFont="1" applyBorder="1" applyAlignment="1">
      <alignment vertical="top"/>
    </xf>
    <xf numFmtId="164" fontId="30" fillId="0" borderId="10" xfId="42" applyNumberFormat="1" applyFont="1" applyFill="1" applyBorder="1" applyAlignment="1">
      <alignment vertical="top"/>
    </xf>
    <xf numFmtId="164" fontId="29" fillId="0" borderId="10" xfId="42" applyNumberFormat="1" applyFont="1" applyFill="1" applyBorder="1" applyAlignment="1">
      <alignment vertical="top"/>
    </xf>
    <xf numFmtId="0" fontId="30" fillId="0" borderId="0" xfId="0" applyFont="1" applyFill="1" applyAlignment="1">
      <alignment horizontal="left" vertical="top" wrapText="1"/>
    </xf>
    <xf numFmtId="0" fontId="32" fillId="0" borderId="0" xfId="66" applyFont="1" applyFill="1" applyAlignment="1">
      <alignment horizontal="center" vertical="center"/>
    </xf>
    <xf numFmtId="0" fontId="32" fillId="0" borderId="0" xfId="66" applyFont="1" applyFill="1" applyAlignment="1">
      <alignment vertical="center"/>
    </xf>
    <xf numFmtId="166" fontId="33" fillId="0" borderId="0" xfId="66" applyNumberFormat="1" applyFont="1" applyFill="1" applyAlignment="1">
      <alignment horizontal="center" vertical="center"/>
    </xf>
    <xf numFmtId="0" fontId="32" fillId="0" borderId="0" xfId="66" applyFont="1" applyFill="1"/>
    <xf numFmtId="166" fontId="33" fillId="0" borderId="0" xfId="50" applyNumberFormat="1" applyFont="1" applyFill="1" applyAlignment="1">
      <alignment horizontal="center" vertical="center"/>
    </xf>
    <xf numFmtId="166" fontId="30" fillId="0" borderId="0" xfId="50" applyNumberFormat="1" applyFont="1" applyFill="1" applyAlignment="1">
      <alignment horizontal="center" vertical="center"/>
    </xf>
    <xf numFmtId="166" fontId="30" fillId="0" borderId="0" xfId="67" applyNumberFormat="1" applyFont="1" applyFill="1" applyAlignment="1">
      <alignment horizontal="right" vertical="center"/>
    </xf>
    <xf numFmtId="0" fontId="37" fillId="0" borderId="10" xfId="66" applyFont="1" applyFill="1" applyBorder="1" applyAlignment="1">
      <alignment horizontal="center" vertical="center" wrapText="1"/>
    </xf>
    <xf numFmtId="1" fontId="38" fillId="0" borderId="13" xfId="66" applyNumberFormat="1" applyFont="1" applyFill="1" applyBorder="1" applyAlignment="1">
      <alignment horizontal="center" vertical="center"/>
    </xf>
    <xf numFmtId="1" fontId="38" fillId="0" borderId="14" xfId="66" applyNumberFormat="1" applyFont="1" applyFill="1" applyBorder="1" applyAlignment="1">
      <alignment horizontal="center" vertical="center"/>
    </xf>
    <xf numFmtId="167" fontId="33" fillId="34" borderId="10" xfId="66" applyNumberFormat="1" applyFont="1" applyFill="1" applyBorder="1" applyAlignment="1">
      <alignment horizontal="right" vertical="center"/>
    </xf>
    <xf numFmtId="166" fontId="32" fillId="0" borderId="0" xfId="66" applyNumberFormat="1" applyFont="1" applyFill="1"/>
    <xf numFmtId="0" fontId="37" fillId="33" borderId="14" xfId="66" applyFont="1" applyFill="1" applyBorder="1" applyAlignment="1">
      <alignment horizontal="center" vertical="center"/>
    </xf>
    <xf numFmtId="0" fontId="33" fillId="33" borderId="10" xfId="66" applyFont="1" applyFill="1" applyBorder="1" applyAlignment="1">
      <alignment horizontal="center" vertical="center" wrapText="1"/>
    </xf>
    <xf numFmtId="165" fontId="37" fillId="0" borderId="10" xfId="0" applyNumberFormat="1" applyFont="1" applyBorder="1" applyAlignment="1"/>
    <xf numFmtId="0" fontId="32" fillId="33" borderId="0" xfId="66" applyFont="1" applyFill="1"/>
    <xf numFmtId="0" fontId="33" fillId="33" borderId="14" xfId="66" applyFont="1" applyFill="1" applyBorder="1" applyAlignment="1">
      <alignment horizontal="center" vertical="center"/>
    </xf>
    <xf numFmtId="166" fontId="35" fillId="33" borderId="10" xfId="66" applyNumberFormat="1" applyFont="1" applyFill="1" applyBorder="1" applyAlignment="1">
      <alignment horizontal="left" vertical="center"/>
    </xf>
    <xf numFmtId="166" fontId="32" fillId="0" borderId="0" xfId="66" applyNumberFormat="1" applyFont="1" applyFill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top" wrapText="1"/>
    </xf>
    <xf numFmtId="0" fontId="40" fillId="0" borderId="10" xfId="0" applyFont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left" vertical="top" wrapText="1"/>
    </xf>
    <xf numFmtId="165" fontId="29" fillId="0" borderId="10" xfId="55" applyNumberFormat="1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vertical="top" wrapText="1"/>
    </xf>
    <xf numFmtId="171" fontId="36" fillId="0" borderId="10" xfId="0" applyNumberFormat="1" applyFont="1" applyFill="1" applyBorder="1" applyAlignment="1">
      <alignment horizontal="right" vertical="top" wrapText="1"/>
    </xf>
    <xf numFmtId="165" fontId="31" fillId="0" borderId="10" xfId="55" applyNumberFormat="1" applyFont="1" applyFill="1" applyBorder="1" applyAlignment="1">
      <alignment horizontal="right" vertical="top"/>
    </xf>
    <xf numFmtId="0" fontId="36" fillId="33" borderId="10" xfId="0" applyFont="1" applyFill="1" applyBorder="1" applyAlignment="1">
      <alignment horizontal="left" vertical="top" wrapText="1"/>
    </xf>
    <xf numFmtId="164" fontId="31" fillId="0" borderId="10" xfId="42" applyNumberFormat="1" applyFont="1" applyFill="1" applyBorder="1" applyAlignment="1">
      <alignment horizontal="right" vertical="center"/>
    </xf>
    <xf numFmtId="165" fontId="29" fillId="0" borderId="0" xfId="55" applyNumberFormat="1" applyFont="1" applyFill="1" applyAlignment="1">
      <alignment horizontal="left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vertical="top" wrapText="1"/>
    </xf>
    <xf numFmtId="0" fontId="33" fillId="0" borderId="10" xfId="0" applyFont="1" applyBorder="1" applyAlignment="1">
      <alignment horizontal="left" vertical="top" wrapText="1"/>
    </xf>
    <xf numFmtId="0" fontId="36" fillId="0" borderId="10" xfId="62" applyFont="1" applyBorder="1">
      <alignment horizontal="left" vertical="top" wrapText="1"/>
    </xf>
    <xf numFmtId="0" fontId="29" fillId="0" borderId="10" xfId="62" applyFont="1" applyBorder="1" applyAlignment="1">
      <alignment horizontal="left" vertical="top" wrapText="1"/>
    </xf>
    <xf numFmtId="0" fontId="33" fillId="0" borderId="10" xfId="62" applyFont="1" applyBorder="1" applyAlignment="1">
      <alignment horizontal="left" vertical="top" wrapText="1"/>
    </xf>
    <xf numFmtId="0" fontId="36" fillId="33" borderId="10" xfId="62" applyFont="1" applyFill="1" applyBorder="1">
      <alignment horizontal="left" vertical="top" wrapText="1"/>
    </xf>
    <xf numFmtId="0" fontId="29" fillId="33" borderId="10" xfId="62" applyFont="1" applyFill="1" applyBorder="1" applyAlignment="1">
      <alignment horizontal="left" vertical="top" wrapText="1"/>
    </xf>
    <xf numFmtId="0" fontId="36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7" fillId="0" borderId="10" xfId="66" applyFont="1" applyFill="1" applyBorder="1" applyAlignment="1">
      <alignment horizontal="center" vertical="center" wrapText="1"/>
    </xf>
    <xf numFmtId="1" fontId="38" fillId="0" borderId="13" xfId="66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right" vertical="top" wrapText="1"/>
    </xf>
    <xf numFmtId="0" fontId="37" fillId="33" borderId="12" xfId="66" applyFont="1" applyFill="1" applyBorder="1" applyAlignment="1">
      <alignment horizontal="left" vertical="center"/>
    </xf>
    <xf numFmtId="0" fontId="37" fillId="33" borderId="13" xfId="66" applyFont="1" applyFill="1" applyBorder="1" applyAlignment="1">
      <alignment horizontal="left" vertical="center"/>
    </xf>
    <xf numFmtId="0" fontId="37" fillId="33" borderId="14" xfId="66" applyFont="1" applyFill="1" applyBorder="1" applyAlignment="1">
      <alignment horizontal="left" vertical="center"/>
    </xf>
    <xf numFmtId="0" fontId="33" fillId="33" borderId="13" xfId="66" applyFont="1" applyFill="1" applyBorder="1" applyAlignment="1">
      <alignment horizontal="left" vertical="center"/>
    </xf>
    <xf numFmtId="0" fontId="33" fillId="33" borderId="14" xfId="66" applyFont="1" applyFill="1" applyBorder="1" applyAlignment="1">
      <alignment horizontal="left" vertical="center"/>
    </xf>
    <xf numFmtId="0" fontId="37" fillId="33" borderId="13" xfId="66" applyFont="1" applyFill="1" applyBorder="1" applyAlignment="1">
      <alignment horizontal="center" vertical="center"/>
    </xf>
    <xf numFmtId="0" fontId="33" fillId="33" borderId="10" xfId="66" applyFont="1" applyFill="1" applyBorder="1" applyAlignment="1">
      <alignment horizontal="center" vertical="center"/>
    </xf>
    <xf numFmtId="0" fontId="33" fillId="33" borderId="13" xfId="66" applyFont="1" applyFill="1" applyBorder="1" applyAlignment="1">
      <alignment horizontal="center" vertical="center"/>
    </xf>
    <xf numFmtId="43" fontId="29" fillId="0" borderId="0" xfId="0" applyNumberFormat="1" applyFont="1" applyFill="1">
      <alignment horizontal="left" vertical="top" wrapText="1"/>
    </xf>
    <xf numFmtId="170" fontId="29" fillId="0" borderId="0" xfId="0" applyNumberFormat="1" applyFont="1" applyFill="1">
      <alignment horizontal="left" vertical="top" wrapText="1"/>
    </xf>
    <xf numFmtId="0" fontId="29" fillId="0" borderId="11" xfId="0" applyFont="1" applyFill="1" applyBorder="1" applyAlignment="1">
      <alignment horizontal="center" wrapText="1"/>
    </xf>
    <xf numFmtId="0" fontId="29" fillId="0" borderId="20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left" vertical="top" wrapText="1"/>
    </xf>
    <xf numFmtId="0" fontId="37" fillId="0" borderId="11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1" fontId="38" fillId="0" borderId="13" xfId="66" applyNumberFormat="1" applyFont="1" applyFill="1" applyBorder="1" applyAlignment="1">
      <alignment horizontal="center" vertical="center"/>
    </xf>
    <xf numFmtId="0" fontId="33" fillId="0" borderId="0" xfId="66" applyFont="1" applyFill="1" applyAlignment="1">
      <alignment horizontal="center" vertical="center" wrapText="1"/>
    </xf>
    <xf numFmtId="0" fontId="37" fillId="0" borderId="11" xfId="66" applyFont="1" applyFill="1" applyBorder="1" applyAlignment="1">
      <alignment horizontal="center" vertical="center" wrapText="1"/>
    </xf>
    <xf numFmtId="0" fontId="37" fillId="0" borderId="15" xfId="66" applyFont="1" applyFill="1" applyBorder="1" applyAlignment="1">
      <alignment horizontal="center" vertical="center" wrapText="1"/>
    </xf>
    <xf numFmtId="0" fontId="37" fillId="0" borderId="10" xfId="66" applyFont="1" applyFill="1" applyBorder="1" applyAlignment="1">
      <alignment horizontal="center" vertical="center" wrapText="1"/>
    </xf>
    <xf numFmtId="166" fontId="37" fillId="0" borderId="10" xfId="66" applyNumberFormat="1" applyFont="1" applyFill="1" applyBorder="1" applyAlignment="1">
      <alignment horizontal="center" vertical="center" wrapText="1"/>
    </xf>
    <xf numFmtId="0" fontId="37" fillId="33" borderId="12" xfId="66" applyFont="1" applyFill="1" applyBorder="1" applyAlignment="1">
      <alignment horizontal="center" vertical="center"/>
    </xf>
    <xf numFmtId="0" fontId="37" fillId="33" borderId="14" xfId="66" applyFont="1" applyFill="1" applyBorder="1" applyAlignment="1">
      <alignment horizontal="center" vertical="center"/>
    </xf>
    <xf numFmtId="0" fontId="33" fillId="33" borderId="14" xfId="66" applyFont="1" applyFill="1" applyBorder="1" applyAlignment="1">
      <alignment horizontal="left" vertical="center" wrapText="1"/>
    </xf>
    <xf numFmtId="0" fontId="33" fillId="33" borderId="11" xfId="66" applyFont="1" applyFill="1" applyBorder="1" applyAlignment="1">
      <alignment horizontal="center" vertical="center" wrapText="1"/>
    </xf>
    <xf numFmtId="0" fontId="33" fillId="33" borderId="20" xfId="66" applyFont="1" applyFill="1" applyBorder="1" applyAlignment="1">
      <alignment horizontal="center" vertical="center" wrapText="1"/>
    </xf>
    <xf numFmtId="0" fontId="33" fillId="33" borderId="15" xfId="66" applyFont="1" applyFill="1" applyBorder="1" applyAlignment="1">
      <alignment horizontal="center" vertical="center" wrapText="1"/>
    </xf>
    <xf numFmtId="0" fontId="33" fillId="34" borderId="11" xfId="66" applyFont="1" applyFill="1" applyBorder="1" applyAlignment="1">
      <alignment horizontal="center" vertical="center"/>
    </xf>
    <xf numFmtId="0" fontId="33" fillId="34" borderId="20" xfId="66" applyFont="1" applyFill="1" applyBorder="1" applyAlignment="1">
      <alignment horizontal="center" vertical="center"/>
    </xf>
    <xf numFmtId="0" fontId="33" fillId="34" borderId="15" xfId="66" applyFont="1" applyFill="1" applyBorder="1" applyAlignment="1">
      <alignment horizontal="center" vertical="center"/>
    </xf>
    <xf numFmtId="0" fontId="33" fillId="33" borderId="10" xfId="66" applyFont="1" applyFill="1" applyBorder="1" applyAlignment="1">
      <alignment horizontal="left" vertical="center" wrapText="1"/>
    </xf>
    <xf numFmtId="0" fontId="33" fillId="33" borderId="11" xfId="66" applyFont="1" applyFill="1" applyBorder="1" applyAlignment="1">
      <alignment horizontal="left" vertical="center" wrapText="1"/>
    </xf>
    <xf numFmtId="0" fontId="33" fillId="33" borderId="20" xfId="66" applyFont="1" applyFill="1" applyBorder="1" applyAlignment="1">
      <alignment horizontal="left" vertical="center" wrapText="1"/>
    </xf>
    <xf numFmtId="0" fontId="33" fillId="33" borderId="15" xfId="66" applyFont="1" applyFill="1" applyBorder="1" applyAlignment="1">
      <alignment horizontal="left" vertical="center" wrapText="1"/>
    </xf>
    <xf numFmtId="165" fontId="29" fillId="0" borderId="0" xfId="55" applyNumberFormat="1" applyFont="1" applyFill="1" applyAlignment="1">
      <alignment horizontal="righ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top"/>
    </xf>
    <xf numFmtId="165" fontId="29" fillId="0" borderId="0" xfId="55" applyNumberFormat="1" applyFont="1" applyFill="1" applyAlignment="1">
      <alignment horizontal="right"/>
    </xf>
    <xf numFmtId="0" fontId="29" fillId="0" borderId="21" xfId="0" applyNumberFormat="1" applyFont="1" applyFill="1" applyBorder="1" applyAlignment="1">
      <alignment horizontal="right" vertical="center" wrapText="1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20" xfId="55" applyNumberFormat="1" applyFont="1" applyFill="1" applyBorder="1" applyAlignment="1">
      <alignment horizontal="center" vertical="top" wrapText="1"/>
    </xf>
    <xf numFmtId="165" fontId="29" fillId="0" borderId="15" xfId="55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36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</cellXfs>
  <cellStyles count="7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9" zoomScale="110" zoomScaleNormal="110" zoomScaleSheetLayoutView="115" workbookViewId="0">
      <selection activeCell="C19" sqref="C19"/>
    </sheetView>
  </sheetViews>
  <sheetFormatPr defaultColWidth="9.140625" defaultRowHeight="17.25" x14ac:dyDescent="0.25"/>
  <cols>
    <col min="1" max="1" width="10.7109375" style="1" customWidth="1"/>
    <col min="2" max="2" width="15" style="1" customWidth="1"/>
    <col min="3" max="3" width="81" style="2" customWidth="1"/>
    <col min="4" max="4" width="16.7109375" style="2" customWidth="1"/>
    <col min="5" max="5" width="14" style="2" customWidth="1"/>
    <col min="6" max="6" width="14.85546875" style="2" customWidth="1"/>
    <col min="7" max="16384" width="9.140625" style="1"/>
  </cols>
  <sheetData>
    <row r="1" spans="1:6" ht="18" customHeight="1" x14ac:dyDescent="0.25">
      <c r="D1" s="88" t="s">
        <v>10</v>
      </c>
      <c r="F1" s="3"/>
    </row>
    <row r="2" spans="1:6" x14ac:dyDescent="0.3">
      <c r="D2" s="4" t="s">
        <v>50</v>
      </c>
      <c r="F2" s="4"/>
    </row>
    <row r="3" spans="1:6" x14ac:dyDescent="0.3">
      <c r="D3" s="4" t="s">
        <v>23</v>
      </c>
      <c r="F3" s="4"/>
    </row>
    <row r="4" spans="1:6" ht="73.5" customHeight="1" x14ac:dyDescent="0.25">
      <c r="A4" s="120" t="s">
        <v>112</v>
      </c>
      <c r="B4" s="120"/>
      <c r="C4" s="120"/>
      <c r="D4" s="120"/>
      <c r="E4" s="120"/>
      <c r="F4" s="120"/>
    </row>
    <row r="5" spans="1:6" ht="26.25" customHeight="1" x14ac:dyDescent="0.25">
      <c r="A5" s="86"/>
      <c r="B5" s="86"/>
      <c r="C5" s="86"/>
      <c r="D5" s="86"/>
      <c r="E5" s="86"/>
      <c r="F5" s="5" t="s">
        <v>72</v>
      </c>
    </row>
    <row r="6" spans="1:6" s="4" customFormat="1" ht="65.25" customHeight="1" x14ac:dyDescent="0.3">
      <c r="A6" s="121" t="s">
        <v>11</v>
      </c>
      <c r="B6" s="122"/>
      <c r="C6" s="123" t="s">
        <v>12</v>
      </c>
      <c r="D6" s="116" t="s">
        <v>13</v>
      </c>
      <c r="E6" s="117"/>
      <c r="F6" s="118"/>
    </row>
    <row r="7" spans="1:6" s="4" customFormat="1" ht="37.5" customHeight="1" x14ac:dyDescent="0.3">
      <c r="A7" s="6" t="s">
        <v>14</v>
      </c>
      <c r="B7" s="6" t="s">
        <v>15</v>
      </c>
      <c r="C7" s="124"/>
      <c r="D7" s="7" t="s">
        <v>54</v>
      </c>
      <c r="E7" s="8" t="s">
        <v>53</v>
      </c>
      <c r="F7" s="8" t="s">
        <v>18</v>
      </c>
    </row>
    <row r="8" spans="1:6" x14ac:dyDescent="0.25">
      <c r="A8" s="9"/>
      <c r="B8" s="9"/>
      <c r="C8" s="10" t="s">
        <v>1</v>
      </c>
      <c r="D8" s="11">
        <f>D10</f>
        <v>0</v>
      </c>
      <c r="E8" s="11">
        <f t="shared" ref="E8:F8" si="0">E10</f>
        <v>0</v>
      </c>
      <c r="F8" s="11">
        <f t="shared" si="0"/>
        <v>0</v>
      </c>
    </row>
    <row r="9" spans="1:6" x14ac:dyDescent="0.2">
      <c r="A9" s="9"/>
      <c r="B9" s="9"/>
      <c r="C9" s="87" t="s">
        <v>48</v>
      </c>
      <c r="D9" s="87"/>
      <c r="E9" s="87"/>
      <c r="F9" s="13"/>
    </row>
    <row r="10" spans="1:6" ht="16.149999999999999" customHeight="1" x14ac:dyDescent="0.25">
      <c r="A10" s="125" t="s">
        <v>44</v>
      </c>
      <c r="B10" s="126"/>
      <c r="C10" s="127"/>
      <c r="D10" s="14">
        <f>D12+D25</f>
        <v>0</v>
      </c>
      <c r="E10" s="14">
        <f>E12+E25</f>
        <v>0</v>
      </c>
      <c r="F10" s="14">
        <f>F12+F25</f>
        <v>0</v>
      </c>
    </row>
    <row r="11" spans="1:6" x14ac:dyDescent="0.25">
      <c r="A11" s="10">
        <v>1192</v>
      </c>
      <c r="B11" s="9"/>
      <c r="C11" s="95" t="s">
        <v>2</v>
      </c>
      <c r="D11" s="15"/>
      <c r="E11" s="15"/>
      <c r="F11" s="16"/>
    </row>
    <row r="12" spans="1:6" x14ac:dyDescent="0.25">
      <c r="A12" s="9"/>
      <c r="B12" s="9"/>
      <c r="C12" s="89" t="s">
        <v>78</v>
      </c>
      <c r="D12" s="17">
        <f>D19</f>
        <v>-7427.5</v>
      </c>
      <c r="E12" s="17">
        <f t="shared" ref="E12:F12" si="1">E19</f>
        <v>-63840.800000000003</v>
      </c>
      <c r="F12" s="17">
        <f t="shared" si="1"/>
        <v>-203582.5</v>
      </c>
    </row>
    <row r="13" spans="1:6" x14ac:dyDescent="0.25">
      <c r="A13" s="9"/>
      <c r="B13" s="9"/>
      <c r="C13" s="95" t="s">
        <v>3</v>
      </c>
      <c r="D13" s="15"/>
      <c r="E13" s="15"/>
      <c r="F13" s="87"/>
    </row>
    <row r="14" spans="1:6" ht="86.25" x14ac:dyDescent="0.25">
      <c r="A14" s="9"/>
      <c r="B14" s="9"/>
      <c r="C14" s="96" t="s">
        <v>79</v>
      </c>
      <c r="D14" s="87"/>
      <c r="E14" s="87"/>
      <c r="F14" s="87"/>
    </row>
    <row r="15" spans="1:6" x14ac:dyDescent="0.25">
      <c r="A15" s="9"/>
      <c r="B15" s="9"/>
      <c r="C15" s="95" t="s">
        <v>4</v>
      </c>
      <c r="D15" s="15"/>
      <c r="E15" s="15"/>
      <c r="F15" s="87"/>
    </row>
    <row r="16" spans="1:6" ht="69" x14ac:dyDescent="0.25">
      <c r="A16" s="9"/>
      <c r="B16" s="9"/>
      <c r="C16" s="96" t="s">
        <v>80</v>
      </c>
      <c r="D16" s="87"/>
      <c r="E16" s="87"/>
      <c r="F16" s="87"/>
    </row>
    <row r="17" spans="1:6" ht="18.600000000000001" customHeight="1" x14ac:dyDescent="0.25">
      <c r="A17" s="119" t="s">
        <v>5</v>
      </c>
      <c r="B17" s="119"/>
      <c r="C17" s="119"/>
      <c r="D17" s="119"/>
      <c r="E17" s="119"/>
      <c r="F17" s="119"/>
    </row>
    <row r="18" spans="1:6" x14ac:dyDescent="0.25">
      <c r="A18" s="9"/>
      <c r="B18" s="10">
        <v>11010</v>
      </c>
      <c r="C18" s="95" t="s">
        <v>6</v>
      </c>
      <c r="D18" s="15"/>
      <c r="E18" s="15"/>
      <c r="F18" s="18"/>
    </row>
    <row r="19" spans="1:6" ht="34.5" x14ac:dyDescent="0.25">
      <c r="A19" s="9"/>
      <c r="B19" s="9"/>
      <c r="C19" s="97" t="s">
        <v>81</v>
      </c>
      <c r="D19" s="17">
        <f>-7427.5</f>
        <v>-7427.5</v>
      </c>
      <c r="E19" s="17">
        <f>-63840.8</f>
        <v>-63840.800000000003</v>
      </c>
      <c r="F19" s="17">
        <f>-203582.5</f>
        <v>-203582.5</v>
      </c>
    </row>
    <row r="20" spans="1:6" ht="17.45" customHeight="1" x14ac:dyDescent="0.25">
      <c r="A20" s="9"/>
      <c r="B20" s="9"/>
      <c r="C20" s="95" t="s">
        <v>7</v>
      </c>
      <c r="D20" s="15"/>
      <c r="E20" s="15"/>
      <c r="F20" s="19"/>
    </row>
    <row r="21" spans="1:6" ht="34.5" x14ac:dyDescent="0.25">
      <c r="A21" s="9"/>
      <c r="B21" s="9"/>
      <c r="C21" s="96" t="s">
        <v>82</v>
      </c>
      <c r="D21" s="87"/>
      <c r="E21" s="87"/>
      <c r="F21" s="19"/>
    </row>
    <row r="22" spans="1:6" x14ac:dyDescent="0.25">
      <c r="A22" s="9"/>
      <c r="B22" s="9"/>
      <c r="C22" s="95" t="s">
        <v>8</v>
      </c>
      <c r="D22" s="15"/>
      <c r="E22" s="15"/>
      <c r="F22" s="19"/>
    </row>
    <row r="23" spans="1:6" ht="20.25" customHeight="1" x14ac:dyDescent="0.25">
      <c r="A23" s="9"/>
      <c r="B23" s="9"/>
      <c r="C23" s="96" t="s">
        <v>49</v>
      </c>
      <c r="D23" s="87"/>
      <c r="E23" s="87"/>
      <c r="F23" s="19"/>
    </row>
    <row r="24" spans="1:6" x14ac:dyDescent="0.25">
      <c r="A24" s="10">
        <v>1162</v>
      </c>
      <c r="B24" s="9"/>
      <c r="C24" s="98" t="s">
        <v>2</v>
      </c>
      <c r="D24" s="15"/>
      <c r="E24" s="15"/>
      <c r="F24" s="16"/>
    </row>
    <row r="25" spans="1:6" x14ac:dyDescent="0.25">
      <c r="A25" s="9"/>
      <c r="B25" s="9"/>
      <c r="C25" s="89" t="s">
        <v>73</v>
      </c>
      <c r="D25" s="14">
        <f>D32</f>
        <v>7427.5</v>
      </c>
      <c r="E25" s="14">
        <f t="shared" ref="E25" si="2">E32</f>
        <v>63840.800000000003</v>
      </c>
      <c r="F25" s="14">
        <f>F32</f>
        <v>203582.5</v>
      </c>
    </row>
    <row r="26" spans="1:6" x14ac:dyDescent="0.25">
      <c r="A26" s="9"/>
      <c r="B26" s="9"/>
      <c r="C26" s="90" t="s">
        <v>3</v>
      </c>
      <c r="D26" s="15"/>
      <c r="E26" s="15"/>
      <c r="F26" s="87"/>
    </row>
    <row r="27" spans="1:6" ht="86.25" x14ac:dyDescent="0.25">
      <c r="A27" s="9"/>
      <c r="B27" s="9"/>
      <c r="C27" s="91" t="s">
        <v>74</v>
      </c>
      <c r="D27" s="87"/>
      <c r="E27" s="87"/>
      <c r="F27" s="87"/>
    </row>
    <row r="28" spans="1:6" x14ac:dyDescent="0.25">
      <c r="A28" s="9"/>
      <c r="B28" s="9"/>
      <c r="C28" s="90" t="s">
        <v>4</v>
      </c>
      <c r="D28" s="15"/>
      <c r="E28" s="15"/>
      <c r="F28" s="87"/>
    </row>
    <row r="29" spans="1:6" ht="51.75" x14ac:dyDescent="0.25">
      <c r="A29" s="9"/>
      <c r="B29" s="9"/>
      <c r="C29" s="91" t="s">
        <v>75</v>
      </c>
      <c r="D29" s="87"/>
      <c r="E29" s="87"/>
      <c r="F29" s="87"/>
    </row>
    <row r="30" spans="1:6" ht="18.600000000000001" customHeight="1" x14ac:dyDescent="0.25">
      <c r="A30" s="119" t="s">
        <v>5</v>
      </c>
      <c r="B30" s="119"/>
      <c r="C30" s="119"/>
      <c r="D30" s="119"/>
      <c r="E30" s="119"/>
      <c r="F30" s="119"/>
    </row>
    <row r="31" spans="1:6" x14ac:dyDescent="0.25">
      <c r="A31" s="9"/>
      <c r="B31" s="10">
        <v>11005</v>
      </c>
      <c r="C31" s="90" t="s">
        <v>6</v>
      </c>
      <c r="D31" s="15"/>
      <c r="E31" s="15"/>
      <c r="F31" s="18"/>
    </row>
    <row r="32" spans="1:6" ht="34.5" x14ac:dyDescent="0.25">
      <c r="A32" s="9"/>
      <c r="B32" s="9"/>
      <c r="C32" s="92" t="s">
        <v>76</v>
      </c>
      <c r="D32" s="17">
        <v>7427.5</v>
      </c>
      <c r="E32" s="17">
        <v>63840.800000000003</v>
      </c>
      <c r="F32" s="17">
        <v>203582.5</v>
      </c>
    </row>
    <row r="33" spans="1:6" ht="17.45" customHeight="1" x14ac:dyDescent="0.25">
      <c r="A33" s="9"/>
      <c r="B33" s="9"/>
      <c r="C33" s="93" t="s">
        <v>7</v>
      </c>
      <c r="D33" s="15"/>
      <c r="E33" s="15"/>
      <c r="F33" s="19"/>
    </row>
    <row r="34" spans="1:6" ht="34.5" x14ac:dyDescent="0.25">
      <c r="A34" s="9"/>
      <c r="B34" s="9"/>
      <c r="C34" s="94" t="s">
        <v>77</v>
      </c>
      <c r="D34" s="87"/>
      <c r="E34" s="87"/>
      <c r="F34" s="19"/>
    </row>
    <row r="35" spans="1:6" x14ac:dyDescent="0.25">
      <c r="A35" s="9"/>
      <c r="B35" s="9"/>
      <c r="C35" s="93" t="s">
        <v>8</v>
      </c>
      <c r="D35" s="15"/>
      <c r="E35" s="15"/>
      <c r="F35" s="19"/>
    </row>
    <row r="36" spans="1:6" x14ac:dyDescent="0.25">
      <c r="A36" s="9"/>
      <c r="B36" s="9"/>
      <c r="C36" s="94" t="s">
        <v>49</v>
      </c>
      <c r="D36" s="87"/>
      <c r="E36" s="87"/>
      <c r="F36" s="19"/>
    </row>
  </sheetData>
  <mergeCells count="7">
    <mergeCell ref="D6:F6"/>
    <mergeCell ref="A30:F30"/>
    <mergeCell ref="A17:F17"/>
    <mergeCell ref="A4:F4"/>
    <mergeCell ref="A6:B6"/>
    <mergeCell ref="C6:C7"/>
    <mergeCell ref="A10:C10"/>
  </mergeCells>
  <pageMargins left="0.75" right="0.75" top="1" bottom="1" header="0.5" footer="0.5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opLeftCell="A16" zoomScaleNormal="100" workbookViewId="0">
      <selection activeCell="F43" sqref="F43"/>
    </sheetView>
  </sheetViews>
  <sheetFormatPr defaultColWidth="9.140625" defaultRowHeight="17.25" x14ac:dyDescent="0.25"/>
  <cols>
    <col min="1" max="1" width="8.42578125" style="25" customWidth="1"/>
    <col min="2" max="2" width="8.85546875" style="25" customWidth="1"/>
    <col min="3" max="3" width="7.5703125" style="25" customWidth="1"/>
    <col min="4" max="4" width="11" style="25" customWidth="1"/>
    <col min="5" max="5" width="15.140625" style="25" customWidth="1"/>
    <col min="6" max="6" width="77.7109375" style="55" customWidth="1"/>
    <col min="7" max="7" width="16.42578125" style="55" customWidth="1"/>
    <col min="8" max="9" width="15.7109375" style="55" customWidth="1"/>
    <col min="10" max="10" width="9.140625" style="25"/>
    <col min="11" max="11" width="12.140625" style="25" bestFit="1" customWidth="1"/>
    <col min="12" max="16384" width="9.140625" style="25"/>
  </cols>
  <sheetData>
    <row r="1" spans="1:15" s="20" customFormat="1" ht="18" customHeight="1" x14ac:dyDescent="0.3">
      <c r="G1" s="88" t="s">
        <v>30</v>
      </c>
      <c r="I1" s="21"/>
      <c r="J1" s="22"/>
      <c r="K1" s="22"/>
      <c r="L1" s="22"/>
      <c r="M1" s="22"/>
      <c r="N1" s="22"/>
      <c r="O1" s="22"/>
    </row>
    <row r="2" spans="1:15" s="20" customFormat="1" x14ac:dyDescent="0.3">
      <c r="G2" s="20" t="s">
        <v>50</v>
      </c>
      <c r="J2" s="22"/>
      <c r="K2" s="22"/>
      <c r="L2" s="22"/>
      <c r="M2" s="22"/>
      <c r="N2" s="22"/>
      <c r="O2" s="22"/>
    </row>
    <row r="3" spans="1:15" s="20" customFormat="1" x14ac:dyDescent="0.3">
      <c r="G3" s="20" t="s">
        <v>23</v>
      </c>
      <c r="J3" s="22"/>
      <c r="K3" s="22"/>
      <c r="L3" s="22"/>
      <c r="M3" s="22"/>
      <c r="N3" s="22"/>
      <c r="O3" s="22"/>
    </row>
    <row r="4" spans="1:15" s="20" customFormat="1" ht="65.25" customHeight="1" x14ac:dyDescent="0.3">
      <c r="A4" s="134" t="s">
        <v>113</v>
      </c>
      <c r="B4" s="134"/>
      <c r="C4" s="134"/>
      <c r="D4" s="134"/>
      <c r="E4" s="134"/>
      <c r="F4" s="134"/>
      <c r="G4" s="134"/>
      <c r="H4" s="134"/>
      <c r="I4" s="134"/>
      <c r="J4" s="22"/>
      <c r="K4" s="22"/>
      <c r="L4" s="22"/>
      <c r="M4" s="22"/>
      <c r="N4" s="22"/>
      <c r="O4" s="22"/>
    </row>
    <row r="5" spans="1:15" s="20" customFormat="1" x14ac:dyDescent="0.3">
      <c r="A5" s="23"/>
      <c r="B5" s="23"/>
      <c r="C5" s="23"/>
      <c r="D5" s="23"/>
      <c r="E5" s="23"/>
      <c r="F5" s="23"/>
      <c r="G5" s="23"/>
      <c r="H5" s="23"/>
      <c r="I5" s="24" t="s">
        <v>72</v>
      </c>
      <c r="J5" s="22"/>
      <c r="K5" s="22"/>
      <c r="L5" s="22"/>
      <c r="M5" s="22"/>
      <c r="N5" s="22"/>
      <c r="O5" s="22"/>
    </row>
    <row r="6" spans="1:15" ht="73.5" customHeight="1" x14ac:dyDescent="0.25">
      <c r="A6" s="135" t="s">
        <v>16</v>
      </c>
      <c r="B6" s="136"/>
      <c r="C6" s="137"/>
      <c r="D6" s="135" t="s">
        <v>0</v>
      </c>
      <c r="E6" s="137"/>
      <c r="F6" s="138" t="s">
        <v>17</v>
      </c>
      <c r="G6" s="140" t="s">
        <v>69</v>
      </c>
      <c r="H6" s="141"/>
      <c r="I6" s="142"/>
    </row>
    <row r="7" spans="1:15" ht="34.5" x14ac:dyDescent="0.25">
      <c r="A7" s="26" t="s">
        <v>24</v>
      </c>
      <c r="B7" s="26" t="s">
        <v>25</v>
      </c>
      <c r="C7" s="26" t="s">
        <v>19</v>
      </c>
      <c r="D7" s="26" t="s">
        <v>26</v>
      </c>
      <c r="E7" s="26" t="s">
        <v>43</v>
      </c>
      <c r="F7" s="139"/>
      <c r="G7" s="27" t="s">
        <v>54</v>
      </c>
      <c r="H7" s="28" t="s">
        <v>53</v>
      </c>
      <c r="I7" s="28" t="s">
        <v>18</v>
      </c>
    </row>
    <row r="8" spans="1:15" x14ac:dyDescent="0.25">
      <c r="A8" s="26"/>
      <c r="B8" s="26"/>
      <c r="C8" s="26"/>
      <c r="D8" s="26"/>
      <c r="E8" s="26"/>
      <c r="F8" s="10" t="s">
        <v>1</v>
      </c>
      <c r="G8" s="29">
        <f>G10</f>
        <v>0</v>
      </c>
      <c r="H8" s="29">
        <f t="shared" ref="H8:I8" si="0">H10</f>
        <v>0</v>
      </c>
      <c r="I8" s="29">
        <f t="shared" si="0"/>
        <v>0</v>
      </c>
    </row>
    <row r="9" spans="1:15" x14ac:dyDescent="0.25">
      <c r="A9" s="30"/>
      <c r="B9" s="30"/>
      <c r="C9" s="30"/>
      <c r="D9" s="30"/>
      <c r="E9" s="30"/>
      <c r="F9" s="31" t="s">
        <v>21</v>
      </c>
      <c r="G9" s="32"/>
      <c r="H9" s="32"/>
      <c r="I9" s="32"/>
    </row>
    <row r="10" spans="1:15" s="34" customFormat="1" ht="21" customHeight="1" x14ac:dyDescent="0.25">
      <c r="A10" s="129" t="s">
        <v>52</v>
      </c>
      <c r="B10" s="130"/>
      <c r="C10" s="130"/>
      <c r="D10" s="130"/>
      <c r="E10" s="130"/>
      <c r="F10" s="131"/>
      <c r="G10" s="33">
        <f>G11+G28</f>
        <v>0</v>
      </c>
      <c r="H10" s="33">
        <f>H11+H28</f>
        <v>0</v>
      </c>
      <c r="I10" s="33">
        <f>I11+I28</f>
        <v>0</v>
      </c>
    </row>
    <row r="11" spans="1:15" x14ac:dyDescent="0.25">
      <c r="A11" s="36" t="s">
        <v>46</v>
      </c>
      <c r="B11" s="9"/>
      <c r="C11" s="9"/>
      <c r="D11" s="9"/>
      <c r="E11" s="9"/>
      <c r="F11" s="37" t="s">
        <v>63</v>
      </c>
      <c r="G11" s="38">
        <f t="shared" ref="G11:I11" si="1">G13</f>
        <v>-7427.5</v>
      </c>
      <c r="H11" s="38">
        <f t="shared" si="1"/>
        <v>-63840.800000000003</v>
      </c>
      <c r="I11" s="38">
        <f t="shared" si="1"/>
        <v>-203582.5</v>
      </c>
    </row>
    <row r="12" spans="1:15" x14ac:dyDescent="0.2">
      <c r="A12" s="9"/>
      <c r="B12" s="9"/>
      <c r="C12" s="9"/>
      <c r="D12" s="9"/>
      <c r="E12" s="9"/>
      <c r="F12" s="12" t="s">
        <v>21</v>
      </c>
      <c r="G12" s="39"/>
      <c r="H12" s="39"/>
      <c r="I12" s="40"/>
    </row>
    <row r="13" spans="1:15" x14ac:dyDescent="0.25">
      <c r="A13" s="9"/>
      <c r="B13" s="36" t="s">
        <v>86</v>
      </c>
      <c r="C13" s="9"/>
      <c r="D13" s="9"/>
      <c r="E13" s="9"/>
      <c r="F13" s="37" t="s">
        <v>87</v>
      </c>
      <c r="G13" s="41">
        <f t="shared" ref="G13:I13" si="2">G15</f>
        <v>-7427.5</v>
      </c>
      <c r="H13" s="41">
        <f t="shared" si="2"/>
        <v>-63840.800000000003</v>
      </c>
      <c r="I13" s="41">
        <f t="shared" si="2"/>
        <v>-203582.5</v>
      </c>
    </row>
    <row r="14" spans="1:15" x14ac:dyDescent="0.25">
      <c r="A14" s="9"/>
      <c r="B14" s="9"/>
      <c r="C14" s="9"/>
      <c r="D14" s="9"/>
      <c r="E14" s="9"/>
      <c r="F14" s="12" t="s">
        <v>21</v>
      </c>
      <c r="G14" s="39"/>
      <c r="H14" s="39"/>
      <c r="I14" s="39"/>
    </row>
    <row r="15" spans="1:15" x14ac:dyDescent="0.25">
      <c r="A15" s="9"/>
      <c r="B15" s="9"/>
      <c r="C15" s="36" t="s">
        <v>51</v>
      </c>
      <c r="D15" s="9"/>
      <c r="E15" s="9"/>
      <c r="F15" s="37" t="s">
        <v>87</v>
      </c>
      <c r="G15" s="41">
        <f>G17</f>
        <v>-7427.5</v>
      </c>
      <c r="H15" s="41">
        <f t="shared" ref="H15:I15" si="3">H17</f>
        <v>-63840.800000000003</v>
      </c>
      <c r="I15" s="41">
        <f t="shared" si="3"/>
        <v>-203582.5</v>
      </c>
    </row>
    <row r="16" spans="1:15" x14ac:dyDescent="0.25">
      <c r="A16" s="9"/>
      <c r="B16" s="9"/>
      <c r="C16" s="9"/>
      <c r="D16" s="9"/>
      <c r="E16" s="9"/>
      <c r="F16" s="12" t="s">
        <v>47</v>
      </c>
      <c r="G16" s="39"/>
      <c r="H16" s="39"/>
      <c r="I16" s="39"/>
    </row>
    <row r="17" spans="1:9" x14ac:dyDescent="0.25">
      <c r="A17" s="9"/>
      <c r="B17" s="9"/>
      <c r="C17" s="9"/>
      <c r="D17" s="104">
        <v>1192</v>
      </c>
      <c r="E17" s="128" t="s">
        <v>89</v>
      </c>
      <c r="F17" s="128"/>
      <c r="G17" s="44">
        <f>G19</f>
        <v>-7427.5</v>
      </c>
      <c r="H17" s="44">
        <f t="shared" ref="H17:I17" si="4">H19</f>
        <v>-63840.800000000003</v>
      </c>
      <c r="I17" s="44">
        <f t="shared" si="4"/>
        <v>-203582.5</v>
      </c>
    </row>
    <row r="18" spans="1:9" x14ac:dyDescent="0.25">
      <c r="A18" s="9"/>
      <c r="B18" s="9"/>
      <c r="C18" s="9"/>
      <c r="D18" s="104"/>
      <c r="E18" s="105"/>
      <c r="F18" s="102" t="s">
        <v>47</v>
      </c>
      <c r="G18" s="44"/>
      <c r="H18" s="44"/>
      <c r="I18" s="44"/>
    </row>
    <row r="19" spans="1:9" ht="34.5" x14ac:dyDescent="0.25">
      <c r="A19" s="9"/>
      <c r="B19" s="9"/>
      <c r="C19" s="9"/>
      <c r="D19" s="104"/>
      <c r="E19" s="105">
        <v>11010</v>
      </c>
      <c r="F19" s="51" t="s">
        <v>88</v>
      </c>
      <c r="G19" s="44">
        <f t="shared" ref="G19:I19" si="5">G21</f>
        <v>-7427.5</v>
      </c>
      <c r="H19" s="44">
        <f t="shared" si="5"/>
        <v>-63840.800000000003</v>
      </c>
      <c r="I19" s="44">
        <f t="shared" si="5"/>
        <v>-203582.5</v>
      </c>
    </row>
    <row r="20" spans="1:9" x14ac:dyDescent="0.25">
      <c r="A20" s="9"/>
      <c r="B20" s="9"/>
      <c r="C20" s="9"/>
      <c r="D20" s="9"/>
      <c r="E20" s="9"/>
      <c r="F20" s="45" t="s">
        <v>27</v>
      </c>
      <c r="G20" s="46"/>
      <c r="H20" s="46"/>
      <c r="I20" s="46"/>
    </row>
    <row r="21" spans="1:9" ht="22.5" customHeight="1" x14ac:dyDescent="0.25">
      <c r="A21" s="30"/>
      <c r="B21" s="30"/>
      <c r="C21" s="30"/>
      <c r="D21" s="30"/>
      <c r="E21" s="30"/>
      <c r="F21" s="47" t="s">
        <v>9</v>
      </c>
      <c r="G21" s="48">
        <f t="shared" ref="G21:H21" si="6">G23</f>
        <v>-7427.5</v>
      </c>
      <c r="H21" s="48">
        <f t="shared" si="6"/>
        <v>-63840.800000000003</v>
      </c>
      <c r="I21" s="48">
        <f>I23</f>
        <v>-203582.5</v>
      </c>
    </row>
    <row r="22" spans="1:9" ht="34.5" x14ac:dyDescent="0.25">
      <c r="A22" s="30"/>
      <c r="B22" s="30"/>
      <c r="C22" s="30"/>
      <c r="D22" s="30"/>
      <c r="E22" s="30"/>
      <c r="F22" s="45" t="s">
        <v>28</v>
      </c>
      <c r="G22" s="46"/>
      <c r="H22" s="46"/>
      <c r="I22" s="46"/>
    </row>
    <row r="23" spans="1:9" x14ac:dyDescent="0.25">
      <c r="A23" s="30"/>
      <c r="B23" s="30"/>
      <c r="C23" s="30"/>
      <c r="D23" s="30"/>
      <c r="E23" s="30"/>
      <c r="F23" s="102" t="s">
        <v>20</v>
      </c>
      <c r="G23" s="49">
        <f t="shared" ref="G23:H26" si="7">G24</f>
        <v>-7427.5</v>
      </c>
      <c r="H23" s="49">
        <f t="shared" si="7"/>
        <v>-63840.800000000003</v>
      </c>
      <c r="I23" s="49">
        <f>I24</f>
        <v>-203582.5</v>
      </c>
    </row>
    <row r="24" spans="1:9" x14ac:dyDescent="0.25">
      <c r="A24" s="30"/>
      <c r="B24" s="30"/>
      <c r="C24" s="30"/>
      <c r="D24" s="30"/>
      <c r="E24" s="30"/>
      <c r="F24" s="102" t="s">
        <v>29</v>
      </c>
      <c r="G24" s="49">
        <f t="shared" si="7"/>
        <v>-7427.5</v>
      </c>
      <c r="H24" s="49">
        <f t="shared" si="7"/>
        <v>-63840.800000000003</v>
      </c>
      <c r="I24" s="49">
        <f>I25</f>
        <v>-203582.5</v>
      </c>
    </row>
    <row r="25" spans="1:9" x14ac:dyDescent="0.25">
      <c r="A25" s="30"/>
      <c r="B25" s="30"/>
      <c r="C25" s="30"/>
      <c r="D25" s="30"/>
      <c r="E25" s="30"/>
      <c r="F25" s="102" t="s">
        <v>65</v>
      </c>
      <c r="G25" s="49">
        <f t="shared" si="7"/>
        <v>-7427.5</v>
      </c>
      <c r="H25" s="49">
        <f t="shared" si="7"/>
        <v>-63840.800000000003</v>
      </c>
      <c r="I25" s="49">
        <f>I26</f>
        <v>-203582.5</v>
      </c>
    </row>
    <row r="26" spans="1:9" ht="18" customHeight="1" x14ac:dyDescent="0.25">
      <c r="A26" s="30"/>
      <c r="B26" s="30"/>
      <c r="C26" s="30"/>
      <c r="D26" s="30"/>
      <c r="E26" s="30"/>
      <c r="F26" s="102" t="s">
        <v>66</v>
      </c>
      <c r="G26" s="49">
        <f t="shared" si="7"/>
        <v>-7427.5</v>
      </c>
      <c r="H26" s="49">
        <f t="shared" si="7"/>
        <v>-63840.800000000003</v>
      </c>
      <c r="I26" s="49">
        <f>I27</f>
        <v>-203582.5</v>
      </c>
    </row>
    <row r="27" spans="1:9" ht="34.5" x14ac:dyDescent="0.25">
      <c r="A27" s="30"/>
      <c r="B27" s="30"/>
      <c r="C27" s="30"/>
      <c r="D27" s="30"/>
      <c r="E27" s="30"/>
      <c r="F27" s="102" t="s">
        <v>68</v>
      </c>
      <c r="G27" s="49">
        <f>'Հավելված N 1'!D19</f>
        <v>-7427.5</v>
      </c>
      <c r="H27" s="49">
        <f>'Հավելված N 1'!E19</f>
        <v>-63840.800000000003</v>
      </c>
      <c r="I27" s="49">
        <f>'Հավելված N 1'!F19</f>
        <v>-203582.5</v>
      </c>
    </row>
    <row r="28" spans="1:9" x14ac:dyDescent="0.25">
      <c r="A28" s="36" t="s">
        <v>51</v>
      </c>
      <c r="B28" s="9"/>
      <c r="C28" s="9"/>
      <c r="D28" s="9"/>
      <c r="E28" s="9"/>
      <c r="F28" s="37" t="s">
        <v>84</v>
      </c>
      <c r="G28" s="38">
        <f t="shared" ref="G28:I28" si="8">G30</f>
        <v>7427.5</v>
      </c>
      <c r="H28" s="38">
        <f t="shared" si="8"/>
        <v>63840.800000000003</v>
      </c>
      <c r="I28" s="38">
        <f t="shared" si="8"/>
        <v>203582.5</v>
      </c>
    </row>
    <row r="29" spans="1:9" x14ac:dyDescent="0.2">
      <c r="A29" s="9"/>
      <c r="B29" s="9"/>
      <c r="C29" s="9"/>
      <c r="D29" s="9"/>
      <c r="E29" s="9"/>
      <c r="F29" s="12" t="s">
        <v>21</v>
      </c>
      <c r="G29" s="39"/>
      <c r="H29" s="39"/>
      <c r="I29" s="40"/>
    </row>
    <row r="30" spans="1:9" ht="34.5" x14ac:dyDescent="0.25">
      <c r="A30" s="9"/>
      <c r="B30" s="36" t="s">
        <v>64</v>
      </c>
      <c r="C30" s="9"/>
      <c r="D30" s="9"/>
      <c r="E30" s="9"/>
      <c r="F30" s="37" t="s">
        <v>83</v>
      </c>
      <c r="G30" s="38">
        <f t="shared" ref="G30:I30" si="9">G32</f>
        <v>7427.5</v>
      </c>
      <c r="H30" s="38">
        <f t="shared" si="9"/>
        <v>63840.800000000003</v>
      </c>
      <c r="I30" s="38">
        <f t="shared" si="9"/>
        <v>203582.5</v>
      </c>
    </row>
    <row r="31" spans="1:9" x14ac:dyDescent="0.25">
      <c r="A31" s="9"/>
      <c r="B31" s="9"/>
      <c r="C31" s="9"/>
      <c r="D31" s="9"/>
      <c r="E31" s="9"/>
      <c r="F31" s="12" t="s">
        <v>21</v>
      </c>
      <c r="G31" s="39"/>
      <c r="H31" s="39"/>
      <c r="I31" s="39"/>
    </row>
    <row r="32" spans="1:9" ht="34.5" x14ac:dyDescent="0.25">
      <c r="A32" s="9"/>
      <c r="B32" s="9"/>
      <c r="C32" s="50" t="s">
        <v>22</v>
      </c>
      <c r="D32" s="9"/>
      <c r="E32" s="9"/>
      <c r="F32" s="37" t="s">
        <v>83</v>
      </c>
      <c r="G32" s="38">
        <f>G34</f>
        <v>7427.5</v>
      </c>
      <c r="H32" s="38">
        <f t="shared" ref="H32:I32" si="10">H34</f>
        <v>63840.800000000003</v>
      </c>
      <c r="I32" s="38">
        <f t="shared" si="10"/>
        <v>203582.5</v>
      </c>
    </row>
    <row r="33" spans="1:17" x14ac:dyDescent="0.25">
      <c r="A33" s="9"/>
      <c r="B33" s="9"/>
      <c r="C33" s="9"/>
      <c r="D33" s="9"/>
      <c r="E33" s="9"/>
      <c r="F33" s="12" t="s">
        <v>47</v>
      </c>
      <c r="G33" s="39"/>
      <c r="H33" s="39"/>
      <c r="I33" s="39"/>
      <c r="J33" s="132"/>
      <c r="K33" s="133"/>
      <c r="L33" s="133"/>
      <c r="M33" s="133"/>
      <c r="N33" s="133"/>
      <c r="O33" s="133"/>
      <c r="P33" s="133"/>
      <c r="Q33" s="133"/>
    </row>
    <row r="34" spans="1:17" x14ac:dyDescent="0.25">
      <c r="A34" s="9"/>
      <c r="B34" s="9"/>
      <c r="C34" s="9"/>
      <c r="D34" s="104">
        <v>1162</v>
      </c>
      <c r="E34" s="128" t="s">
        <v>90</v>
      </c>
      <c r="F34" s="128"/>
      <c r="G34" s="44">
        <f>G36+G45</f>
        <v>7427.5</v>
      </c>
      <c r="H34" s="44">
        <f t="shared" ref="H34:I34" si="11">H36+H45</f>
        <v>63840.800000000003</v>
      </c>
      <c r="I34" s="44">
        <f t="shared" si="11"/>
        <v>203582.5</v>
      </c>
    </row>
    <row r="35" spans="1:17" x14ac:dyDescent="0.25">
      <c r="A35" s="9"/>
      <c r="B35" s="9"/>
      <c r="C35" s="9"/>
      <c r="D35" s="104"/>
      <c r="E35" s="105"/>
      <c r="F35" s="102" t="s">
        <v>47</v>
      </c>
      <c r="G35" s="44"/>
      <c r="H35" s="44"/>
      <c r="I35" s="44"/>
    </row>
    <row r="36" spans="1:17" ht="34.5" x14ac:dyDescent="0.25">
      <c r="A36" s="9"/>
      <c r="B36" s="9"/>
      <c r="C36" s="9"/>
      <c r="D36" s="42"/>
      <c r="E36" s="43">
        <v>11005</v>
      </c>
      <c r="F36" s="51" t="s">
        <v>85</v>
      </c>
      <c r="G36" s="44">
        <f t="shared" ref="G36:I36" si="12">G38</f>
        <v>7427.5</v>
      </c>
      <c r="H36" s="44">
        <f t="shared" si="12"/>
        <v>63840.800000000003</v>
      </c>
      <c r="I36" s="44">
        <f t="shared" si="12"/>
        <v>203582.5</v>
      </c>
    </row>
    <row r="37" spans="1:17" x14ac:dyDescent="0.25">
      <c r="A37" s="9"/>
      <c r="B37" s="9"/>
      <c r="C37" s="9"/>
      <c r="D37" s="9"/>
      <c r="E37" s="9"/>
      <c r="F37" s="45" t="s">
        <v>27</v>
      </c>
      <c r="G37" s="46"/>
      <c r="H37" s="46"/>
      <c r="I37" s="46"/>
    </row>
    <row r="38" spans="1:17" ht="21" customHeight="1" x14ac:dyDescent="0.25">
      <c r="A38" s="9"/>
      <c r="B38" s="9"/>
      <c r="C38" s="9"/>
      <c r="D38" s="9"/>
      <c r="E38" s="9"/>
      <c r="F38" s="47" t="s">
        <v>9</v>
      </c>
      <c r="G38" s="52">
        <f t="shared" ref="G38:H38" si="13">G40</f>
        <v>7427.5</v>
      </c>
      <c r="H38" s="52">
        <f t="shared" si="13"/>
        <v>63840.800000000003</v>
      </c>
      <c r="I38" s="52">
        <f>I40</f>
        <v>203582.5</v>
      </c>
    </row>
    <row r="39" spans="1:17" ht="34.5" x14ac:dyDescent="0.25">
      <c r="A39" s="9"/>
      <c r="B39" s="9"/>
      <c r="C39" s="9"/>
      <c r="D39" s="9"/>
      <c r="E39" s="9"/>
      <c r="F39" s="45" t="s">
        <v>28</v>
      </c>
      <c r="G39" s="46"/>
      <c r="H39" s="46"/>
      <c r="I39" s="46"/>
    </row>
    <row r="40" spans="1:17" x14ac:dyDescent="0.25">
      <c r="A40" s="9"/>
      <c r="B40" s="9"/>
      <c r="C40" s="9"/>
      <c r="D40" s="9"/>
      <c r="E40" s="9"/>
      <c r="F40" s="102" t="s">
        <v>20</v>
      </c>
      <c r="G40" s="49">
        <f t="shared" ref="G40:H40" si="14">G41</f>
        <v>7427.5</v>
      </c>
      <c r="H40" s="49">
        <f t="shared" si="14"/>
        <v>63840.800000000003</v>
      </c>
      <c r="I40" s="49">
        <f>I41</f>
        <v>203582.5</v>
      </c>
    </row>
    <row r="41" spans="1:17" x14ac:dyDescent="0.25">
      <c r="A41" s="9"/>
      <c r="B41" s="9"/>
      <c r="C41" s="9"/>
      <c r="D41" s="9"/>
      <c r="E41" s="9"/>
      <c r="F41" s="102" t="s">
        <v>29</v>
      </c>
      <c r="G41" s="49">
        <f t="shared" ref="G41:H41" si="15">G42</f>
        <v>7427.5</v>
      </c>
      <c r="H41" s="49">
        <f t="shared" si="15"/>
        <v>63840.800000000003</v>
      </c>
      <c r="I41" s="49">
        <f>I42</f>
        <v>203582.5</v>
      </c>
    </row>
    <row r="42" spans="1:17" x14ac:dyDescent="0.25">
      <c r="A42" s="9"/>
      <c r="B42" s="9"/>
      <c r="C42" s="9"/>
      <c r="D42" s="9"/>
      <c r="E42" s="9"/>
      <c r="F42" s="102" t="s">
        <v>65</v>
      </c>
      <c r="G42" s="49">
        <f t="shared" ref="G42:H42" si="16">G43</f>
        <v>7427.5</v>
      </c>
      <c r="H42" s="49">
        <f t="shared" si="16"/>
        <v>63840.800000000003</v>
      </c>
      <c r="I42" s="49">
        <f>I43</f>
        <v>203582.5</v>
      </c>
    </row>
    <row r="43" spans="1:17" ht="17.45" customHeight="1" x14ac:dyDescent="0.25">
      <c r="A43" s="9"/>
      <c r="B43" s="9"/>
      <c r="C43" s="9"/>
      <c r="D43" s="9"/>
      <c r="E43" s="9"/>
      <c r="F43" s="102" t="s">
        <v>66</v>
      </c>
      <c r="G43" s="53">
        <f t="shared" ref="G43:H43" si="17">G44</f>
        <v>7427.5</v>
      </c>
      <c r="H43" s="53">
        <f t="shared" si="17"/>
        <v>63840.800000000003</v>
      </c>
      <c r="I43" s="53">
        <f>I44</f>
        <v>203582.5</v>
      </c>
    </row>
    <row r="44" spans="1:17" x14ac:dyDescent="0.25">
      <c r="A44" s="9"/>
      <c r="B44" s="9"/>
      <c r="C44" s="9"/>
      <c r="D44" s="9"/>
      <c r="E44" s="9"/>
      <c r="F44" s="102" t="s">
        <v>55</v>
      </c>
      <c r="G44" s="54">
        <f>'Հավելված N 1'!D32</f>
        <v>7427.5</v>
      </c>
      <c r="H44" s="54">
        <f>'Հավելված N 1'!E32</f>
        <v>63840.800000000003</v>
      </c>
      <c r="I44" s="54">
        <f>'Հավելված N 1'!F32</f>
        <v>203582.5</v>
      </c>
    </row>
  </sheetData>
  <mergeCells count="9">
    <mergeCell ref="E34:F34"/>
    <mergeCell ref="A10:F10"/>
    <mergeCell ref="J33:Q33"/>
    <mergeCell ref="E17:F17"/>
    <mergeCell ref="A4:I4"/>
    <mergeCell ref="A6:C6"/>
    <mergeCell ref="D6:E6"/>
    <mergeCell ref="F6:F7"/>
    <mergeCell ref="G6:I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>
      <selection activeCell="F12" sqref="F12"/>
    </sheetView>
  </sheetViews>
  <sheetFormatPr defaultColWidth="9.140625" defaultRowHeight="17.25" x14ac:dyDescent="0.3"/>
  <cols>
    <col min="1" max="1" width="10.140625" style="56" customWidth="1"/>
    <col min="2" max="2" width="15.140625" style="56" customWidth="1"/>
    <col min="3" max="3" width="7.140625" style="57" customWidth="1"/>
    <col min="4" max="4" width="6.42578125" style="57" customWidth="1"/>
    <col min="5" max="5" width="40.85546875" style="57" customWidth="1"/>
    <col min="6" max="6" width="89.7109375" style="56" customWidth="1"/>
    <col min="7" max="7" width="25" style="74" customWidth="1"/>
    <col min="8" max="8" width="15.5703125" style="59" customWidth="1"/>
    <col min="9" max="16384" width="9.140625" style="59"/>
  </cols>
  <sheetData>
    <row r="1" spans="1:8" x14ac:dyDescent="0.3">
      <c r="G1" s="58" t="s">
        <v>67</v>
      </c>
    </row>
    <row r="2" spans="1:8" x14ac:dyDescent="0.3">
      <c r="G2" s="60" t="s">
        <v>50</v>
      </c>
    </row>
    <row r="3" spans="1:8" x14ac:dyDescent="0.3">
      <c r="G3" s="61" t="s">
        <v>23</v>
      </c>
    </row>
    <row r="4" spans="1:8" ht="23.25" customHeight="1" x14ac:dyDescent="0.3">
      <c r="G4" s="61"/>
    </row>
    <row r="5" spans="1:8" ht="57.75" customHeight="1" x14ac:dyDescent="0.3">
      <c r="A5" s="144" t="s">
        <v>114</v>
      </c>
      <c r="B5" s="144"/>
      <c r="C5" s="144"/>
      <c r="D5" s="144"/>
      <c r="E5" s="144"/>
      <c r="F5" s="144"/>
      <c r="G5" s="144"/>
    </row>
    <row r="6" spans="1:8" ht="26.25" customHeight="1" x14ac:dyDescent="0.3">
      <c r="G6" s="62" t="s">
        <v>72</v>
      </c>
    </row>
    <row r="7" spans="1:8" ht="34.5" customHeight="1" x14ac:dyDescent="0.3">
      <c r="A7" s="145" t="s">
        <v>58</v>
      </c>
      <c r="B7" s="146"/>
      <c r="C7" s="147" t="s">
        <v>59</v>
      </c>
      <c r="D7" s="147"/>
      <c r="E7" s="147"/>
      <c r="F7" s="147" t="s">
        <v>60</v>
      </c>
      <c r="G7" s="148" t="s">
        <v>110</v>
      </c>
    </row>
    <row r="8" spans="1:8" ht="118.5" customHeight="1" x14ac:dyDescent="0.3">
      <c r="A8" s="63" t="s">
        <v>26</v>
      </c>
      <c r="B8" s="63" t="s">
        <v>43</v>
      </c>
      <c r="C8" s="147"/>
      <c r="D8" s="147"/>
      <c r="E8" s="147"/>
      <c r="F8" s="147"/>
      <c r="G8" s="148"/>
    </row>
    <row r="9" spans="1:8" ht="12.75" customHeight="1" x14ac:dyDescent="0.3">
      <c r="A9" s="64">
        <v>1</v>
      </c>
      <c r="B9" s="64">
        <v>2</v>
      </c>
      <c r="C9" s="143">
        <v>3</v>
      </c>
      <c r="D9" s="143"/>
      <c r="E9" s="143"/>
      <c r="F9" s="64">
        <v>4</v>
      </c>
      <c r="G9" s="65">
        <v>5</v>
      </c>
    </row>
    <row r="10" spans="1:8" ht="31.5" customHeight="1" x14ac:dyDescent="0.3">
      <c r="A10" s="155" t="s">
        <v>62</v>
      </c>
      <c r="B10" s="156"/>
      <c r="C10" s="156"/>
      <c r="D10" s="156"/>
      <c r="E10" s="156"/>
      <c r="F10" s="157"/>
      <c r="G10" s="66">
        <f>G11</f>
        <v>-203582.5</v>
      </c>
      <c r="H10" s="67"/>
    </row>
    <row r="11" spans="1:8" s="71" customFormat="1" ht="39.75" customHeight="1" x14ac:dyDescent="0.3">
      <c r="A11" s="68">
        <v>1192</v>
      </c>
      <c r="B11" s="152" t="s">
        <v>89</v>
      </c>
      <c r="C11" s="153"/>
      <c r="D11" s="153"/>
      <c r="E11" s="154"/>
      <c r="F11" s="69"/>
      <c r="G11" s="70">
        <f>G12</f>
        <v>-203582.5</v>
      </c>
    </row>
    <row r="12" spans="1:8" s="71" customFormat="1" ht="39.75" customHeight="1" x14ac:dyDescent="0.3">
      <c r="A12" s="149"/>
      <c r="B12" s="72">
        <v>11010</v>
      </c>
      <c r="C12" s="151" t="s">
        <v>91</v>
      </c>
      <c r="D12" s="151"/>
      <c r="E12" s="151"/>
      <c r="F12" s="69" t="s">
        <v>61</v>
      </c>
      <c r="G12" s="70">
        <f>G13</f>
        <v>-203582.5</v>
      </c>
    </row>
    <row r="13" spans="1:8" s="71" customFormat="1" ht="39.75" customHeight="1" x14ac:dyDescent="0.3">
      <c r="A13" s="150"/>
      <c r="B13" s="72"/>
      <c r="C13" s="152"/>
      <c r="D13" s="153"/>
      <c r="E13" s="154"/>
      <c r="F13" s="73" t="s">
        <v>92</v>
      </c>
      <c r="G13" s="35">
        <f>-203582.5</f>
        <v>-203582.5</v>
      </c>
    </row>
  </sheetData>
  <mergeCells count="11">
    <mergeCell ref="A12:A13"/>
    <mergeCell ref="C12:E12"/>
    <mergeCell ref="B11:E11"/>
    <mergeCell ref="C13:E13"/>
    <mergeCell ref="A10:F10"/>
    <mergeCell ref="C9:E9"/>
    <mergeCell ref="A5:G5"/>
    <mergeCell ref="A7:B7"/>
    <mergeCell ref="C7:E8"/>
    <mergeCell ref="F7:F8"/>
    <mergeCell ref="G7:G8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10" zoomScaleNormal="100" workbookViewId="0">
      <selection activeCell="E33" sqref="E33"/>
    </sheetView>
  </sheetViews>
  <sheetFormatPr defaultColWidth="9.140625" defaultRowHeight="17.25" x14ac:dyDescent="0.3"/>
  <cols>
    <col min="1" max="1" width="10.140625" style="56" customWidth="1"/>
    <col min="2" max="2" width="15.140625" style="56" customWidth="1"/>
    <col min="3" max="3" width="7.140625" style="57" customWidth="1"/>
    <col min="4" max="4" width="6.42578125" style="57" customWidth="1"/>
    <col min="5" max="5" width="40.85546875" style="57" customWidth="1"/>
    <col min="6" max="6" width="84.140625" style="56" customWidth="1"/>
    <col min="7" max="7" width="25" style="74" customWidth="1"/>
    <col min="8" max="8" width="15.5703125" style="59" customWidth="1"/>
    <col min="9" max="16384" width="9.140625" style="59"/>
  </cols>
  <sheetData>
    <row r="1" spans="1:8" x14ac:dyDescent="0.3">
      <c r="G1" s="58" t="s">
        <v>57</v>
      </c>
    </row>
    <row r="2" spans="1:8" x14ac:dyDescent="0.3">
      <c r="G2" s="60" t="s">
        <v>50</v>
      </c>
    </row>
    <row r="3" spans="1:8" x14ac:dyDescent="0.3">
      <c r="G3" s="61" t="s">
        <v>23</v>
      </c>
    </row>
    <row r="4" spans="1:8" ht="23.25" customHeight="1" x14ac:dyDescent="0.3">
      <c r="G4" s="61"/>
    </row>
    <row r="5" spans="1:8" ht="57.75" customHeight="1" x14ac:dyDescent="0.3">
      <c r="A5" s="144" t="s">
        <v>115</v>
      </c>
      <c r="B5" s="144"/>
      <c r="C5" s="144"/>
      <c r="D5" s="144"/>
      <c r="E5" s="144"/>
      <c r="F5" s="144"/>
      <c r="G5" s="144"/>
    </row>
    <row r="6" spans="1:8" ht="26.25" customHeight="1" x14ac:dyDescent="0.3">
      <c r="G6" s="62" t="s">
        <v>72</v>
      </c>
    </row>
    <row r="7" spans="1:8" ht="34.5" customHeight="1" x14ac:dyDescent="0.3">
      <c r="A7" s="145" t="s">
        <v>58</v>
      </c>
      <c r="B7" s="146"/>
      <c r="C7" s="147" t="s">
        <v>59</v>
      </c>
      <c r="D7" s="147"/>
      <c r="E7" s="147"/>
      <c r="F7" s="147" t="s">
        <v>60</v>
      </c>
      <c r="G7" s="148" t="s">
        <v>111</v>
      </c>
    </row>
    <row r="8" spans="1:8" ht="118.5" customHeight="1" x14ac:dyDescent="0.3">
      <c r="A8" s="99" t="s">
        <v>26</v>
      </c>
      <c r="B8" s="99" t="s">
        <v>43</v>
      </c>
      <c r="C8" s="147"/>
      <c r="D8" s="147"/>
      <c r="E8" s="147"/>
      <c r="F8" s="147"/>
      <c r="G8" s="148"/>
    </row>
    <row r="9" spans="1:8" ht="12.75" customHeight="1" x14ac:dyDescent="0.3">
      <c r="A9" s="100">
        <v>1</v>
      </c>
      <c r="B9" s="100">
        <v>2</v>
      </c>
      <c r="C9" s="143">
        <v>3</v>
      </c>
      <c r="D9" s="143"/>
      <c r="E9" s="143"/>
      <c r="F9" s="100">
        <v>4</v>
      </c>
      <c r="G9" s="65">
        <v>5</v>
      </c>
    </row>
    <row r="10" spans="1:8" ht="31.5" customHeight="1" x14ac:dyDescent="0.3">
      <c r="A10" s="155" t="s">
        <v>62</v>
      </c>
      <c r="B10" s="156"/>
      <c r="C10" s="156"/>
      <c r="D10" s="156"/>
      <c r="E10" s="156"/>
      <c r="F10" s="157"/>
      <c r="G10" s="66">
        <f>G11</f>
        <v>203582.5</v>
      </c>
      <c r="H10" s="67"/>
    </row>
    <row r="11" spans="1:8" s="71" customFormat="1" ht="39.75" customHeight="1" x14ac:dyDescent="0.3">
      <c r="A11" s="106">
        <v>1162</v>
      </c>
      <c r="B11" s="152" t="s">
        <v>73</v>
      </c>
      <c r="C11" s="153"/>
      <c r="D11" s="153"/>
      <c r="E11" s="154"/>
      <c r="F11" s="69"/>
      <c r="G11" s="70">
        <f>G12</f>
        <v>203582.5</v>
      </c>
    </row>
    <row r="12" spans="1:8" s="71" customFormat="1" ht="59.25" customHeight="1" x14ac:dyDescent="0.3">
      <c r="A12" s="111"/>
      <c r="B12" s="112">
        <v>11005</v>
      </c>
      <c r="C12" s="151" t="s">
        <v>94</v>
      </c>
      <c r="D12" s="151"/>
      <c r="E12" s="151"/>
      <c r="F12" s="69" t="s">
        <v>61</v>
      </c>
      <c r="G12" s="70">
        <f>G14</f>
        <v>203582.5</v>
      </c>
    </row>
    <row r="13" spans="1:8" s="71" customFormat="1" x14ac:dyDescent="0.3">
      <c r="A13" s="111"/>
      <c r="B13" s="113"/>
      <c r="C13" s="159" t="s">
        <v>98</v>
      </c>
      <c r="D13" s="160"/>
      <c r="E13" s="161"/>
      <c r="F13" s="69"/>
      <c r="G13" s="70"/>
    </row>
    <row r="14" spans="1:8" s="71" customFormat="1" ht="53.25" customHeight="1" x14ac:dyDescent="0.3">
      <c r="A14" s="107"/>
      <c r="B14" s="109"/>
      <c r="C14" s="159" t="s">
        <v>95</v>
      </c>
      <c r="D14" s="160"/>
      <c r="E14" s="161"/>
      <c r="F14" s="73" t="s">
        <v>99</v>
      </c>
      <c r="G14" s="35">
        <f>G16</f>
        <v>203582.5</v>
      </c>
    </row>
    <row r="15" spans="1:8" s="71" customFormat="1" x14ac:dyDescent="0.3">
      <c r="A15" s="111"/>
      <c r="B15" s="113"/>
      <c r="C15" s="159" t="s">
        <v>48</v>
      </c>
      <c r="D15" s="160"/>
      <c r="E15" s="161"/>
      <c r="F15" s="69"/>
      <c r="G15" s="70"/>
    </row>
    <row r="16" spans="1:8" ht="68.25" customHeight="1" x14ac:dyDescent="0.3">
      <c r="A16" s="108"/>
      <c r="B16" s="110"/>
      <c r="C16" s="158" t="s">
        <v>96</v>
      </c>
      <c r="D16" s="158"/>
      <c r="E16" s="158"/>
      <c r="F16" s="73" t="s">
        <v>97</v>
      </c>
      <c r="G16" s="35">
        <v>203582.5</v>
      </c>
    </row>
  </sheetData>
  <mergeCells count="13">
    <mergeCell ref="C16:E16"/>
    <mergeCell ref="C13:E13"/>
    <mergeCell ref="C15:E15"/>
    <mergeCell ref="A10:F10"/>
    <mergeCell ref="B11:E11"/>
    <mergeCell ref="C12:E12"/>
    <mergeCell ref="C14:E14"/>
    <mergeCell ref="C9:E9"/>
    <mergeCell ref="A5:G5"/>
    <mergeCell ref="A7:B7"/>
    <mergeCell ref="C7:E8"/>
    <mergeCell ref="F7:F8"/>
    <mergeCell ref="G7:G8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25" zoomScale="110" zoomScaleNormal="110" workbookViewId="0">
      <selection activeCell="C23" sqref="C23:E23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13.28515625" style="1" customWidth="1"/>
    <col min="4" max="4" width="15.140625" style="1" customWidth="1"/>
    <col min="5" max="5" width="15" style="85" bestFit="1" customWidth="1"/>
    <col min="6" max="7" width="9.140625" style="1"/>
    <col min="8" max="8" width="13.5703125" style="1" bestFit="1" customWidth="1"/>
    <col min="9" max="16384" width="9.140625" style="1"/>
  </cols>
  <sheetData>
    <row r="1" spans="1:5" x14ac:dyDescent="0.25">
      <c r="B1" s="162" t="s">
        <v>93</v>
      </c>
      <c r="C1" s="162"/>
      <c r="D1" s="162"/>
      <c r="E1" s="162"/>
    </row>
    <row r="2" spans="1:5" s="4" customFormat="1" x14ac:dyDescent="0.3">
      <c r="B2" s="165" t="s">
        <v>50</v>
      </c>
      <c r="C2" s="165"/>
      <c r="D2" s="165"/>
      <c r="E2" s="165"/>
    </row>
    <row r="3" spans="1:5" s="4" customFormat="1" x14ac:dyDescent="0.3">
      <c r="B3" s="165" t="s">
        <v>23</v>
      </c>
      <c r="C3" s="165"/>
      <c r="D3" s="165"/>
      <c r="E3" s="165"/>
    </row>
    <row r="4" spans="1:5" s="4" customFormat="1" x14ac:dyDescent="0.3">
      <c r="A4" s="163"/>
      <c r="B4" s="163"/>
      <c r="C4" s="163"/>
      <c r="D4" s="163"/>
      <c r="E4" s="163"/>
    </row>
    <row r="5" spans="1:5" ht="78" customHeight="1" x14ac:dyDescent="0.25">
      <c r="A5" s="163" t="s">
        <v>116</v>
      </c>
      <c r="B5" s="163"/>
      <c r="C5" s="163"/>
      <c r="D5" s="163"/>
      <c r="E5" s="163"/>
    </row>
    <row r="6" spans="1:5" x14ac:dyDescent="0.25">
      <c r="A6" s="75"/>
      <c r="B6" s="75"/>
      <c r="C6" s="75"/>
      <c r="D6" s="166" t="s">
        <v>72</v>
      </c>
      <c r="E6" s="166"/>
    </row>
    <row r="7" spans="1:5" ht="19.899999999999999" customHeight="1" x14ac:dyDescent="0.25">
      <c r="A7" s="164" t="s">
        <v>42</v>
      </c>
      <c r="B7" s="164"/>
      <c r="C7" s="164"/>
      <c r="D7" s="164"/>
      <c r="E7" s="164"/>
    </row>
    <row r="8" spans="1:5" x14ac:dyDescent="0.25">
      <c r="A8" s="170" t="s">
        <v>31</v>
      </c>
      <c r="B8" s="170"/>
      <c r="C8" s="170"/>
      <c r="D8" s="170"/>
      <c r="E8" s="170"/>
    </row>
    <row r="9" spans="1:5" ht="10.15" customHeight="1" x14ac:dyDescent="0.25">
      <c r="A9" s="171"/>
      <c r="B9" s="172"/>
      <c r="C9" s="172"/>
      <c r="D9" s="172"/>
      <c r="E9" s="173"/>
    </row>
    <row r="10" spans="1:5" x14ac:dyDescent="0.25">
      <c r="A10" s="37" t="s">
        <v>32</v>
      </c>
      <c r="B10" s="170" t="s">
        <v>33</v>
      </c>
      <c r="C10" s="170"/>
      <c r="D10" s="170"/>
      <c r="E10" s="170"/>
    </row>
    <row r="11" spans="1:5" x14ac:dyDescent="0.25">
      <c r="A11" s="78">
        <v>1192</v>
      </c>
      <c r="B11" s="174" t="s">
        <v>78</v>
      </c>
      <c r="C11" s="174"/>
      <c r="D11" s="174"/>
      <c r="E11" s="174"/>
    </row>
    <row r="12" spans="1:5" x14ac:dyDescent="0.25">
      <c r="A12" s="171"/>
      <c r="B12" s="172"/>
      <c r="C12" s="172"/>
      <c r="D12" s="172"/>
      <c r="E12" s="173"/>
    </row>
    <row r="13" spans="1:5" x14ac:dyDescent="0.25">
      <c r="A13" s="170" t="s">
        <v>34</v>
      </c>
      <c r="B13" s="170"/>
      <c r="C13" s="170"/>
      <c r="D13" s="170"/>
      <c r="E13" s="170"/>
    </row>
    <row r="14" spans="1:5" x14ac:dyDescent="0.25">
      <c r="A14" s="171"/>
      <c r="B14" s="172"/>
      <c r="C14" s="172"/>
      <c r="D14" s="172"/>
      <c r="E14" s="173"/>
    </row>
    <row r="15" spans="1:5" ht="55.5" customHeight="1" x14ac:dyDescent="0.25">
      <c r="A15" s="12" t="s">
        <v>35</v>
      </c>
      <c r="B15" s="78">
        <v>1192</v>
      </c>
      <c r="C15" s="167" t="s">
        <v>71</v>
      </c>
      <c r="D15" s="168"/>
      <c r="E15" s="169"/>
    </row>
    <row r="16" spans="1:5" ht="34.5" x14ac:dyDescent="0.25">
      <c r="A16" s="12" t="s">
        <v>36</v>
      </c>
      <c r="B16" s="78">
        <v>11010</v>
      </c>
      <c r="C16" s="76" t="s">
        <v>54</v>
      </c>
      <c r="D16" s="77" t="s">
        <v>53</v>
      </c>
      <c r="E16" s="77" t="s">
        <v>18</v>
      </c>
    </row>
    <row r="17" spans="1:8" ht="34.5" x14ac:dyDescent="0.25">
      <c r="A17" s="12" t="s">
        <v>37</v>
      </c>
      <c r="B17" s="78" t="s">
        <v>88</v>
      </c>
      <c r="C17" s="78"/>
      <c r="D17" s="78"/>
      <c r="E17" s="79"/>
    </row>
    <row r="18" spans="1:8" ht="51.75" x14ac:dyDescent="0.25">
      <c r="A18" s="12" t="s">
        <v>38</v>
      </c>
      <c r="B18" s="12" t="s">
        <v>100</v>
      </c>
      <c r="C18" s="12"/>
      <c r="D18" s="12"/>
      <c r="E18" s="79"/>
    </row>
    <row r="19" spans="1:8" x14ac:dyDescent="0.25">
      <c r="A19" s="12" t="s">
        <v>39</v>
      </c>
      <c r="B19" s="12" t="s">
        <v>45</v>
      </c>
      <c r="C19" s="78"/>
      <c r="D19" s="78"/>
      <c r="E19" s="79"/>
    </row>
    <row r="20" spans="1:8" ht="69" x14ac:dyDescent="0.25">
      <c r="A20" s="12" t="s">
        <v>56</v>
      </c>
      <c r="B20" s="80" t="s">
        <v>101</v>
      </c>
      <c r="C20" s="80"/>
      <c r="D20" s="80"/>
      <c r="E20" s="79"/>
    </row>
    <row r="21" spans="1:8" x14ac:dyDescent="0.25">
      <c r="A21" s="171" t="s">
        <v>40</v>
      </c>
      <c r="B21" s="172"/>
      <c r="C21" s="172"/>
      <c r="D21" s="172"/>
      <c r="E21" s="173"/>
    </row>
    <row r="22" spans="1:8" x14ac:dyDescent="0.25">
      <c r="A22" s="174" t="s">
        <v>102</v>
      </c>
      <c r="B22" s="174"/>
      <c r="C22" s="81">
        <v>-691</v>
      </c>
      <c r="D22" s="81">
        <v>-691</v>
      </c>
      <c r="E22" s="81">
        <v>-691</v>
      </c>
    </row>
    <row r="23" spans="1:8" ht="39.75" customHeight="1" x14ac:dyDescent="0.25">
      <c r="A23" s="174" t="s">
        <v>109</v>
      </c>
      <c r="B23" s="174"/>
      <c r="C23" s="81">
        <v>-564</v>
      </c>
      <c r="D23" s="81">
        <v>-564</v>
      </c>
      <c r="E23" s="81">
        <v>-564</v>
      </c>
      <c r="G23" s="114"/>
    </row>
    <row r="24" spans="1:8" x14ac:dyDescent="0.25">
      <c r="A24" s="175" t="s">
        <v>41</v>
      </c>
      <c r="B24" s="175"/>
      <c r="C24" s="82">
        <f>'Հավելված N 1'!D19</f>
        <v>-7427.5</v>
      </c>
      <c r="D24" s="82">
        <f>'Հավելված N 1'!E19</f>
        <v>-63840.800000000003</v>
      </c>
      <c r="E24" s="82">
        <f>'Հավելված N 1'!F19</f>
        <v>-203582.5</v>
      </c>
      <c r="H24" s="115"/>
    </row>
    <row r="25" spans="1:8" x14ac:dyDescent="0.25">
      <c r="A25" s="171"/>
      <c r="B25" s="172"/>
      <c r="C25" s="172"/>
      <c r="D25" s="172"/>
      <c r="E25" s="173"/>
      <c r="H25" s="114"/>
    </row>
    <row r="26" spans="1:8" x14ac:dyDescent="0.25">
      <c r="A26" s="101" t="s">
        <v>32</v>
      </c>
      <c r="B26" s="170" t="s">
        <v>33</v>
      </c>
      <c r="C26" s="170"/>
      <c r="D26" s="170"/>
      <c r="E26" s="170"/>
    </row>
    <row r="27" spans="1:8" x14ac:dyDescent="0.25">
      <c r="A27" s="103">
        <v>1162</v>
      </c>
      <c r="B27" s="174" t="s">
        <v>103</v>
      </c>
      <c r="C27" s="174"/>
      <c r="D27" s="174"/>
      <c r="E27" s="174"/>
    </row>
    <row r="28" spans="1:8" x14ac:dyDescent="0.25">
      <c r="A28" s="171"/>
      <c r="B28" s="172"/>
      <c r="C28" s="172"/>
      <c r="D28" s="172"/>
      <c r="E28" s="173"/>
    </row>
    <row r="29" spans="1:8" x14ac:dyDescent="0.25">
      <c r="A29" s="170" t="s">
        <v>34</v>
      </c>
      <c r="B29" s="170"/>
      <c r="C29" s="170"/>
      <c r="D29" s="170"/>
      <c r="E29" s="170"/>
    </row>
    <row r="30" spans="1:8" x14ac:dyDescent="0.25">
      <c r="A30" s="171"/>
      <c r="B30" s="172"/>
      <c r="C30" s="172"/>
      <c r="D30" s="172"/>
      <c r="E30" s="173"/>
    </row>
    <row r="31" spans="1:8" ht="60" customHeight="1" x14ac:dyDescent="0.25">
      <c r="A31" s="102" t="s">
        <v>35</v>
      </c>
      <c r="B31" s="103">
        <v>1162</v>
      </c>
      <c r="C31" s="167" t="s">
        <v>70</v>
      </c>
      <c r="D31" s="168"/>
      <c r="E31" s="169"/>
    </row>
    <row r="32" spans="1:8" ht="34.5" x14ac:dyDescent="0.25">
      <c r="A32" s="102" t="s">
        <v>36</v>
      </c>
      <c r="B32" s="83">
        <v>11005</v>
      </c>
      <c r="C32" s="76" t="s">
        <v>54</v>
      </c>
      <c r="D32" s="77" t="s">
        <v>53</v>
      </c>
      <c r="E32" s="77" t="s">
        <v>18</v>
      </c>
    </row>
    <row r="33" spans="1:5" ht="34.5" x14ac:dyDescent="0.25">
      <c r="A33" s="102" t="s">
        <v>37</v>
      </c>
      <c r="B33" s="103" t="s">
        <v>104</v>
      </c>
      <c r="C33" s="103"/>
      <c r="D33" s="103"/>
      <c r="E33" s="79"/>
    </row>
    <row r="34" spans="1:5" ht="34.5" x14ac:dyDescent="0.25">
      <c r="A34" s="102" t="s">
        <v>38</v>
      </c>
      <c r="B34" s="102" t="s">
        <v>105</v>
      </c>
      <c r="C34" s="102"/>
      <c r="D34" s="102"/>
      <c r="E34" s="79"/>
    </row>
    <row r="35" spans="1:5" x14ac:dyDescent="0.25">
      <c r="A35" s="102" t="s">
        <v>39</v>
      </c>
      <c r="B35" s="102" t="s">
        <v>45</v>
      </c>
      <c r="C35" s="103"/>
      <c r="D35" s="103"/>
      <c r="E35" s="79"/>
    </row>
    <row r="36" spans="1:5" ht="69" x14ac:dyDescent="0.25">
      <c r="A36" s="102" t="s">
        <v>56</v>
      </c>
      <c r="B36" s="80" t="s">
        <v>106</v>
      </c>
      <c r="C36" s="80"/>
      <c r="D36" s="80"/>
      <c r="E36" s="79"/>
    </row>
    <row r="37" spans="1:5" x14ac:dyDescent="0.25">
      <c r="A37" s="119" t="s">
        <v>40</v>
      </c>
      <c r="B37" s="119"/>
      <c r="C37" s="79"/>
      <c r="D37" s="79"/>
      <c r="E37" s="79"/>
    </row>
    <row r="38" spans="1:5" x14ac:dyDescent="0.25">
      <c r="A38" s="174" t="s">
        <v>107</v>
      </c>
      <c r="B38" s="174"/>
      <c r="C38" s="79">
        <v>4</v>
      </c>
      <c r="D38" s="79">
        <v>11</v>
      </c>
      <c r="E38" s="79">
        <v>26</v>
      </c>
    </row>
    <row r="39" spans="1:5" x14ac:dyDescent="0.25">
      <c r="A39" s="174" t="s">
        <v>108</v>
      </c>
      <c r="B39" s="174"/>
      <c r="C39" s="79"/>
      <c r="D39" s="79"/>
      <c r="E39" s="79">
        <v>44</v>
      </c>
    </row>
    <row r="40" spans="1:5" x14ac:dyDescent="0.25">
      <c r="A40" s="175" t="s">
        <v>41</v>
      </c>
      <c r="B40" s="175"/>
      <c r="C40" s="84">
        <f>'Հավելված N 1'!D32</f>
        <v>7427.5</v>
      </c>
      <c r="D40" s="84">
        <f>'Հավելված N 1'!E32</f>
        <v>63840.800000000003</v>
      </c>
      <c r="E40" s="84">
        <f>'Հավելված N 1'!F32</f>
        <v>203582.5</v>
      </c>
    </row>
  </sheetData>
  <autoFilter ref="A1:A24"/>
  <mergeCells count="30">
    <mergeCell ref="C31:E31"/>
    <mergeCell ref="A37:B37"/>
    <mergeCell ref="A38:B38"/>
    <mergeCell ref="A39:B39"/>
    <mergeCell ref="A40:B40"/>
    <mergeCell ref="B26:E26"/>
    <mergeCell ref="B27:E27"/>
    <mergeCell ref="A28:E28"/>
    <mergeCell ref="A29:E29"/>
    <mergeCell ref="A30:E30"/>
    <mergeCell ref="C15:E15"/>
    <mergeCell ref="A8:E8"/>
    <mergeCell ref="A25:E25"/>
    <mergeCell ref="A14:E14"/>
    <mergeCell ref="A21:E21"/>
    <mergeCell ref="A13:E13"/>
    <mergeCell ref="A9:E9"/>
    <mergeCell ref="A12:E12"/>
    <mergeCell ref="B10:E10"/>
    <mergeCell ref="B11:E11"/>
    <mergeCell ref="A24:B24"/>
    <mergeCell ref="A22:B22"/>
    <mergeCell ref="A23:B23"/>
    <mergeCell ref="B1:E1"/>
    <mergeCell ref="A4:E4"/>
    <mergeCell ref="A7:E7"/>
    <mergeCell ref="A5:E5"/>
    <mergeCell ref="B2:E2"/>
    <mergeCell ref="B3:E3"/>
    <mergeCell ref="D6:E6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Հավելված N 1</vt:lpstr>
      <vt:lpstr>Հավելված N 2</vt:lpstr>
      <vt:lpstr>Հավելված3</vt:lpstr>
      <vt:lpstr>Հավելված4</vt:lpstr>
      <vt:lpstr>Հավելված N5</vt:lpstr>
      <vt:lpstr>Հավելված3!Print_Area</vt:lpstr>
      <vt:lpstr>Հավելված4!Print_Area</vt:lpstr>
      <vt:lpstr>Հավելված3!Print_Titles</vt:lpstr>
      <vt:lpstr>Հավելված4!Print_Titles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https://mul2.gov.am/tasks/438230/oneclick/Havelvacner1.xlsx?token=7542225b2e19645e3d727f1bc5a1dfd4</cp:keywords>
  <cp:lastModifiedBy>Ani Tadevosyan</cp:lastModifiedBy>
  <cp:lastPrinted>2021-02-26T07:19:44Z</cp:lastPrinted>
  <dcterms:created xsi:type="dcterms:W3CDTF">2020-09-30T13:27:08Z</dcterms:created>
  <dcterms:modified xsi:type="dcterms:W3CDTF">2021-05-25T14:18:38Z</dcterms:modified>
</cp:coreProperties>
</file>