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4391" yWindow="-9" windowWidth="14435" windowHeight="9488" tabRatio="978" activeTab="4"/>
  </bookViews>
  <sheets>
    <sheet name="Հավելված N 1" sheetId="9" r:id="rId1"/>
    <sheet name="Հավելված N 2" sheetId="1" r:id="rId2"/>
    <sheet name="Հավելված N 3" sheetId="2" r:id="rId3"/>
    <sheet name="Հավելված N4" sheetId="6" r:id="rId4"/>
    <sheet name="Հավելված N5" sheetId="11" r:id="rId5"/>
  </sheets>
  <definedNames>
    <definedName name="_xlnm._FilterDatabase" localSheetId="3" hidden="1">'Հավելված N4'!$A$1:$A$59</definedName>
    <definedName name="_xlnm._FilterDatabase" localSheetId="4" hidden="1">'Հավելված N5'!$A$1:$A$59</definedName>
  </definedNames>
  <calcPr calcId="125725"/>
</workbook>
</file>

<file path=xl/calcChain.xml><?xml version="1.0" encoding="utf-8"?>
<calcChain xmlns="http://schemas.openxmlformats.org/spreadsheetml/2006/main">
  <c r="H19" i="2"/>
  <c r="I19"/>
  <c r="G19"/>
  <c r="H27"/>
  <c r="I27"/>
  <c r="G27"/>
  <c r="C69" i="11"/>
  <c r="E59"/>
  <c r="D59"/>
  <c r="C59"/>
  <c r="E23"/>
  <c r="D23"/>
  <c r="C23"/>
  <c r="D23" i="6"/>
  <c r="E23"/>
  <c r="C23"/>
  <c r="D59"/>
  <c r="E59"/>
  <c r="C59"/>
  <c r="D36" i="1"/>
  <c r="D49"/>
  <c r="C69" i="6" s="1"/>
  <c r="E49" i="1"/>
  <c r="E36" s="1"/>
  <c r="F49"/>
  <c r="F36" s="1"/>
  <c r="H60" i="2"/>
  <c r="I60"/>
  <c r="G60"/>
  <c r="H36"/>
  <c r="H35" s="1"/>
  <c r="H34" s="1"/>
  <c r="H33" s="1"/>
  <c r="H32" s="1"/>
  <c r="H30" s="1"/>
  <c r="H28" s="1"/>
  <c r="E25" i="1" s="1"/>
  <c r="D33" i="6" s="1"/>
  <c r="G36" i="2"/>
  <c r="G35" s="1"/>
  <c r="G34" s="1"/>
  <c r="G33" s="1"/>
  <c r="G32" s="1"/>
  <c r="G30" s="1"/>
  <c r="G28" s="1"/>
  <c r="D25" i="1" s="1"/>
  <c r="C33" i="6" s="1"/>
  <c r="I35" i="2"/>
  <c r="I34" s="1"/>
  <c r="I33" s="1"/>
  <c r="I32" s="1"/>
  <c r="I30" s="1"/>
  <c r="I28" s="1"/>
  <c r="F25" i="1" s="1"/>
  <c r="D69" i="6" l="1"/>
  <c r="E33" i="11"/>
  <c r="E33" i="6"/>
  <c r="E69"/>
  <c r="E69" i="11"/>
  <c r="D33"/>
  <c r="C33"/>
  <c r="D69"/>
  <c r="H45" i="2"/>
  <c r="H44" s="1"/>
  <c r="H43" s="1"/>
  <c r="H42" s="1"/>
  <c r="H41" s="1"/>
  <c r="H39" s="1"/>
  <c r="H37" s="1"/>
  <c r="E30" i="1" s="1"/>
  <c r="I44" i="2"/>
  <c r="G45"/>
  <c r="G44" s="1"/>
  <c r="G43" s="1"/>
  <c r="G42" s="1"/>
  <c r="G41" s="1"/>
  <c r="G39" s="1"/>
  <c r="G37" s="1"/>
  <c r="D30" i="1" s="1"/>
  <c r="H68" i="2"/>
  <c r="H67" s="1"/>
  <c r="H66" s="1"/>
  <c r="H65" s="1"/>
  <c r="H63" s="1"/>
  <c r="H61" s="1"/>
  <c r="I68"/>
  <c r="I67" s="1"/>
  <c r="I66" s="1"/>
  <c r="I65" s="1"/>
  <c r="I63" s="1"/>
  <c r="I61" s="1"/>
  <c r="E12" i="1" l="1"/>
  <c r="E10" s="1"/>
  <c r="E8" s="1"/>
  <c r="E15" i="9" s="1"/>
  <c r="E14" s="1"/>
  <c r="E12" s="1"/>
  <c r="E10" s="1"/>
  <c r="E8" s="1"/>
  <c r="D43" i="11"/>
  <c r="D43" i="6"/>
  <c r="D12" i="1"/>
  <c r="D10" s="1"/>
  <c r="D8" s="1"/>
  <c r="D15" i="9" s="1"/>
  <c r="D14" s="1"/>
  <c r="D12" s="1"/>
  <c r="D10" s="1"/>
  <c r="D8" s="1"/>
  <c r="C43" i="6"/>
  <c r="C43" i="11"/>
  <c r="I43" i="2"/>
  <c r="I42" s="1"/>
  <c r="I41" s="1"/>
  <c r="I39" s="1"/>
  <c r="I37" s="1"/>
  <c r="F30" i="1" s="1"/>
  <c r="H52" i="2"/>
  <c r="G17"/>
  <c r="G15" s="1"/>
  <c r="H17"/>
  <c r="H15" s="1"/>
  <c r="H59"/>
  <c r="H58" s="1"/>
  <c r="H57" s="1"/>
  <c r="H56" s="1"/>
  <c r="H54" s="1"/>
  <c r="G26" l="1"/>
  <c r="G25" s="1"/>
  <c r="G24" s="1"/>
  <c r="G23" s="1"/>
  <c r="G21" s="1"/>
  <c r="H26"/>
  <c r="H25" s="1"/>
  <c r="H24" s="1"/>
  <c r="H23" s="1"/>
  <c r="H21" s="1"/>
  <c r="E43" i="6"/>
  <c r="E43" i="11"/>
  <c r="F12" i="1"/>
  <c r="H50" i="2"/>
  <c r="H48" s="1"/>
  <c r="G13"/>
  <c r="H13"/>
  <c r="I26" l="1"/>
  <c r="I25" s="1"/>
  <c r="I24" s="1"/>
  <c r="I23" s="1"/>
  <c r="I21" s="1"/>
  <c r="F10" i="1"/>
  <c r="F8" s="1"/>
  <c r="F15" i="9" s="1"/>
  <c r="F14" s="1"/>
  <c r="F12" s="1"/>
  <c r="F10" s="1"/>
  <c r="F8" s="1"/>
  <c r="H46" i="2"/>
  <c r="I59"/>
  <c r="I58" s="1"/>
  <c r="I57" s="1"/>
  <c r="I56" s="1"/>
  <c r="I54" s="1"/>
  <c r="I17"/>
  <c r="I15" s="1"/>
  <c r="I52"/>
  <c r="I50" s="1"/>
  <c r="I48" s="1"/>
  <c r="H11" l="1"/>
  <c r="H10" s="1"/>
  <c r="H8" s="1"/>
  <c r="I13"/>
  <c r="I46" l="1"/>
  <c r="I11" s="1"/>
  <c r="I10" s="1"/>
  <c r="I8" s="1"/>
  <c r="G52" l="1"/>
  <c r="G59" l="1"/>
  <c r="G58" s="1"/>
  <c r="G57" s="1"/>
  <c r="G56" s="1"/>
  <c r="G54" s="1"/>
  <c r="G68"/>
  <c r="G67" s="1"/>
  <c r="G66" s="1"/>
  <c r="G65" s="1"/>
  <c r="G63" s="1"/>
  <c r="G61" s="1"/>
  <c r="G50" s="1"/>
  <c r="G48" s="1"/>
  <c r="G46" l="1"/>
  <c r="G11" s="1"/>
  <c r="G10" s="1"/>
  <c r="G8" s="1"/>
</calcChain>
</file>

<file path=xl/sharedStrings.xml><?xml version="1.0" encoding="utf-8"?>
<sst xmlns="http://schemas.openxmlformats.org/spreadsheetml/2006/main" count="363" uniqueCount="123">
  <si>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</si>
  <si>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</si>
  <si>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</si>
  <si>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</si>
  <si>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</si>
  <si>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</si>
  <si>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</si>
  <si>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</si>
  <si>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</si>
  <si>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</si>
  <si>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</si>
  <si>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</si>
  <si>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</si>
  <si>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</si>
  <si>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</si>
  <si>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</si>
  <si>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</si>
  <si>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</si>
  <si>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</si>
  <si>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</si>
  <si>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</si>
  <si>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</si>
  <si>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</si>
  <si>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</si>
  <si>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</si>
  <si>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</si>
  <si>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</si>
  <si>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</si>
  <si>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</si>
  <si>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</si>
  <si>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</si>
  <si>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</si>
  <si>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</si>
  <si>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</si>
  <si>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</si>
  <si>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</si>
  <si>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</si>
  <si>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</si>
  <si>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</si>
  <si>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</si>
  <si>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</si>
  <si>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</si>
  <si>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</si>
  <si>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</si>
  <si>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</si>
  <si>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 xml:space="preserve"> ՀՀ  կրթության, գիտության, մշակույթի և սպորտի նախարարություն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</si>
  <si>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</si>
  <si>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</si>
  <si>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</si>
  <si>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09</t>
  </si>
  <si>
    <t>ԿՐԹՈՒԹՅՈՒՆ</t>
  </si>
  <si>
    <t>Բարձրագույն և հետբուհական մասնագիտական կրթության ծրագիր</t>
  </si>
  <si>
    <t>Շահառուների թիվ, մարդ</t>
  </si>
  <si>
    <t>Նախնական (արհեստագործական) և միջին մասնագիտական կրթություն</t>
  </si>
  <si>
    <t>04</t>
  </si>
  <si>
    <t xml:space="preserve"> Բարձրագույն կրթություն</t>
  </si>
  <si>
    <t>Բարձրագույն մասնագիտական կրթություն</t>
  </si>
  <si>
    <t>Նախնական (արհեստագործական) և միջին մասնագիտական կրթության գավչության բարձրացում՝ մատչելի և մրցունակ նախնական (արհեստագործական) և միջին մասնագիտական կրթության ապահովում</t>
  </si>
  <si>
    <t>02</t>
  </si>
  <si>
    <t>03</t>
  </si>
  <si>
    <t>Նախնական մասնագիտական (արկեստագործական) և միջին մասնագիտական կրթություն</t>
  </si>
  <si>
    <t>Միջին մասնագիտական կրթություն</t>
  </si>
  <si>
    <t>Տրանսֆերտների տրամադրում</t>
  </si>
  <si>
    <t xml:space="preserve"> այդ թվում` </t>
  </si>
  <si>
    <t xml:space="preserve"> - Այլ նպաստներ բյուջեից</t>
  </si>
  <si>
    <t>Միջին մասնագիտական կրթություն ստացող ուսանողներ</t>
  </si>
  <si>
    <t xml:space="preserve">Ռազմական դրությամբ պայմանավորված միջին մասնագիտական կրթական ծրագրեր իրականացնող ուսումնական հաստատությունների սովորողների ուսման վարձի փոխհատուցում </t>
  </si>
  <si>
    <t xml:space="preserve">Ռազմական դրությամբ պայմանավորված բարձրագույն կրթական ծրագրեր իրականացնող ուսումնական հաստատությունների սովորողների ուսման վարձի փոխհատուցում </t>
  </si>
  <si>
    <t>27.09.2020թ. սանձազերծված պատերազմի ընթացքում բարձրագույն  ուսումնական հաստատությունների մարտական գործողությունների մասնակից ուսանողների, ուսանող երեխաների, կանանց և/ կամ ամուսինների՝ 2020/21 ուս. տարվա 1-ին կիսամյակի ուսման վարձի փոխհատուցում:</t>
  </si>
  <si>
    <t>27.09.2020թ. սանձազերծված պատերազմի ընթացքում միջին մասնագիտական ուսումնական հաստատությունների մարտական գործողությունների մասնակից ուսանողների, ուսանող երեխաների, կանանց և/ կամ ամուսինների՝ 2020/21 ուս. տարվա 1-ին կիսամյակի ուսման վարձի փոխհատուցում:</t>
  </si>
  <si>
    <t>այդ թվում</t>
  </si>
  <si>
    <t xml:space="preserve">ՀՀ կառավարության  2021 թվականի </t>
  </si>
  <si>
    <t xml:space="preserve"> Ինն ամիս</t>
  </si>
  <si>
    <t xml:space="preserve"> Առաջին կիսամյակ </t>
  </si>
  <si>
    <t>Հավելված N 3</t>
  </si>
  <si>
    <t>ՍՈՑԻԱԼԱԿԱՆ ՆՊԱՍՏՆԵՐ ԵՎ ԿԵՆՍԱԹՈՇԱԿՆԵՐ</t>
  </si>
  <si>
    <t>Սոցւալական օգնության դրամական արտահայտությամբ նպաստներ (բյուջեից)</t>
  </si>
  <si>
    <t>Ցուցանիշների փոփոխություն (ավելացումները նշված են դրական նշանով )</t>
  </si>
  <si>
    <t>Շահառուների ընտրության չափորոշիչը</t>
  </si>
  <si>
    <t>Բարձրագույն և հետբուհական մասնագիտական կրթություն ստացող ուսանողներ</t>
  </si>
  <si>
    <t xml:space="preserve"> Նախնական (արհեստագործական) և միջին մասնագիտական կրթություն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</si>
  <si>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ՓՈՓՈԽՈՒԹՅՈՒՆՆԵՐԸ ԵՎ ԼՐԱՑՈՒՄՆԵՐԸ
</t>
  </si>
  <si>
    <t>ՀԱՅԱՍՏԱՆԻ ՀԱՆՐԱՊԵՏՈՒԹՅԱՆ ԿԱՌԱՎԱՐՈՒԹՅԱՆ 2020 ԹՎԱԿԱՆԻ ԴԵԿՏԵՄԲԵՐԻ 30-Ի N 2215-Ն ՈՐՈՇՄԱՆ N 3 և N 4  ՀԱՎԵԼՎԱԾՆԵՐՈՒՄ  ԿԱՏԱՐՎՈՂ  ՓՈՓՈԽՈՒԹՅՈՒՆՆԵՐԸ ԵՎ ԼՐԱՑՈՒՄՆԵՐԸ</t>
  </si>
  <si>
    <t>հազ․ դրամ</t>
  </si>
  <si>
    <t xml:space="preserve"> Բարձրագույն մասնագիտական կրթության գծով ուսանողական նպաստների տրամադրում</t>
  </si>
  <si>
    <t xml:space="preserve"> Բարձրագույն մասնագիտական կրթություն ստացող ուսանողների նպաստներ</t>
  </si>
  <si>
    <t xml:space="preserve"> ՀԱՅԱՍՏԱՆԻ ՀԱՆՐԱՊԵՏՈՒԹՅԱՆ ԿԱՌԱՎԱՐՈՒԹՅԱՆ 2020 ԹՎԱԿԱՆԻ ԴԵԿՏԵՄԲԵՐԻ 30-Ի N 2215-Ն ՈՐՈՇՄԱՆ N 9 ՀԱՎԵԼՎԱԾԻ  N 9.14 ԱՂՅՈՒՍԱԿՈՒՄ ԿԱՏԱՐՎՈՂ ՓՈՓՈԽՈՒԹՅՈՒՆՆԵՐԸ ԵՎ  ԼՐԱՑՈՒՄՆԵՐԸ</t>
  </si>
  <si>
    <t xml:space="preserve">                                                    </t>
  </si>
  <si>
    <t>ՀՀ կրթության, գիտության, մշակույթի և սպորտի նախարարություն</t>
  </si>
  <si>
    <t xml:space="preserve"> Միջին մասնագիտական կրթություն ստացող ուսանողների կրթաթոշակ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</si>
  <si>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</si>
  <si>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</si>
  <si>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</si>
  <si>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Միջին մասնագիտական կրթության գծով ուսանողական նպաստների տրամադրում</t>
  </si>
  <si>
    <t xml:space="preserve"> Միջին մասնագիտական կրթություն ստացող ուսանողներին կրթաթոշակի տրամադրում</t>
  </si>
  <si>
    <t xml:space="preserve"> Տրանսֆերտների տրամադրում</t>
  </si>
  <si>
    <t>ՀԱՅԱՍՏԱՆԻ ՀԱՆՐԱՊԵՏՈՒԹՅԱՆ ԿԱՌԱՎԱՐՈՒԹՅԱՆ 2020 ԹՎԱԿԱՆԻ ԴԵԿՏԵՄԲԵՐԻ 30-Ի N 2215-Ն ՈՐՈՇՄԱՆ N 1 ՀԱՎԵԼՎԱԾԻ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</si>
  <si>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</si>
  <si>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>Ցուցանիշների փոփոխությունը (ավելացումները նշված են դրական նշանով)</t>
  </si>
  <si>
    <t>ԸՆԴԱՄԵՆԸ</t>
  </si>
  <si>
    <t>այդ թվում՝</t>
  </si>
  <si>
    <t>Ա. Ներքին աղբյուրներ-ընդամենը</t>
  </si>
  <si>
    <t>2. Ֆինանսական զուտ ակտիվներ</t>
  </si>
  <si>
    <t>2.6. Այլ</t>
  </si>
  <si>
    <t>ժամանակավորապես ազատ միջոցներ</t>
  </si>
  <si>
    <t>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պատրաստում՝ կրթության մատչելիության ապահովում:</t>
  </si>
  <si>
    <t xml:space="preserve"> Միջին մասնագիտական կրթություն ստացող ուսանողների կրթաթոշակ </t>
  </si>
  <si>
    <t xml:space="preserve"> Միջին մասնագիտական կրթություն ստացող ուսանողներին կրթաթոշակի տրամադրում </t>
  </si>
  <si>
    <t xml:space="preserve"> Տրանսֆերտների տրամադրում </t>
  </si>
  <si>
    <t xml:space="preserve"> Միջին մասնագիտական կրթություն ստացող ուսանողներ </t>
  </si>
  <si>
    <t xml:space="preserve"> Կրթաթոշակ ստացող ուսանողների թիվ, մարդ </t>
  </si>
  <si>
    <t xml:space="preserve"> Միջին մասնագիտական կրթության գծով ուսանողական նպաստների տրամադրում </t>
  </si>
  <si>
    <t xml:space="preserve"> Ուսանողական նպաստ ստացող ուսանողների թիվը, մարդ </t>
  </si>
  <si>
    <t>Հավելված N 4</t>
  </si>
  <si>
    <t>Հավելված N 5</t>
  </si>
  <si>
    <t xml:space="preserve"> ՄԱՍ 1. ՊԵՏԱԿԱՆ ՄԱՐՄՆԻ ԳԾՈՎ ԱՐԴՅՈՒՆՔԱՅԻՆ (ԿԱՏԱՐՈՂԱԿԱՆ) ՑՈՒՑԱՆԻՇՆԵՐԸ </t>
  </si>
  <si>
    <t xml:space="preserve"> Բարձրագույն մասնագիտական կրթության գծով ուսանողական նպաստների տրամադրում </t>
  </si>
  <si>
    <t xml:space="preserve"> Բարձրագույն մասնագիտական կրթություն ստացող ուսանողների նպաստներ </t>
  </si>
  <si>
    <t xml:space="preserve"> Բարձրագույն մասնագիտական կրթություն ստացող ուսանողներ </t>
  </si>
  <si>
    <t xml:space="preserve"> Նպաստներ ստացող ուսանողների թիվ, մարդ </t>
  </si>
  <si>
    <t xml:space="preserve"> ՀԱՅԱՍՏԱՆԻ ՀԱՆՐԱՊԵՏՈՒԹՅԱՆ ԿԱՌԱՎԱՐՈՒԹՅԱՆ 2020 ԹՎԱԿԱՆԻ ԴԵԿՏԵՄԲԵՐԻ 30-Ի N 2215-Ն ՈՐՈՇՄԱՆ N 9.1 ՀԱՎԵԼՎԱԾԻ  N 9.1.14 ԱՂՅՈՒՍԱԿՈՒՄ ԿԱՏԱՐՎՈՂ ՓՈՓՈԽՈՒԹՅՈՒՆՆԵՐԸ ԵՎ  ԼՐԱՑՈՒՄՆԵՐԸ</t>
  </si>
  <si>
    <t>9.1.14</t>
  </si>
  <si>
    <t>Ցուցանիշների փոփոխություն (նվազեցումները նշված են փակագծերում )</t>
  </si>
</sst>
</file>

<file path=xl/styles.xml><?xml version="1.0" encoding="utf-8"?>
<styleSheet xmlns="http://schemas.openxmlformats.org/spreadsheetml/2006/main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_(* #,##0_);_(* \(#,##0\);_(* &quot;-&quot;??_);_(@_)"/>
    <numFmt numFmtId="171" formatCode="0_);\(0\)"/>
  </numFmts>
  <fonts count="37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color theme="1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0" fontId="20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8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24" fillId="0" borderId="0"/>
    <xf numFmtId="0" fontId="20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0" fillId="0" borderId="0">
      <alignment horizontal="left" vertical="top" wrapText="1"/>
    </xf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139">
    <xf numFmtId="0" fontId="0" fillId="0" borderId="0" xfId="0">
      <alignment horizontal="left" vertical="top" wrapText="1"/>
    </xf>
    <xf numFmtId="0" fontId="28" fillId="0" borderId="0" xfId="0" applyFont="1" applyFill="1">
      <alignment horizontal="left" vertical="top" wrapText="1"/>
    </xf>
    <xf numFmtId="0" fontId="28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wrapText="1"/>
    </xf>
    <xf numFmtId="0" fontId="28" fillId="0" borderId="10" xfId="0" applyFont="1" applyFill="1" applyBorder="1" applyAlignment="1">
      <alignment horizontal="center" wrapText="1"/>
    </xf>
    <xf numFmtId="0" fontId="31" fillId="33" borderId="10" xfId="0" applyFont="1" applyFill="1" applyBorder="1" applyAlignment="1">
      <alignment horizontal="center" vertical="top" wrapText="1"/>
    </xf>
    <xf numFmtId="0" fontId="31" fillId="0" borderId="10" xfId="0" applyFont="1" applyBorder="1" applyAlignment="1">
      <alignment horizontal="center" vertical="center" wrapText="1"/>
    </xf>
    <xf numFmtId="0" fontId="28" fillId="0" borderId="10" xfId="0" applyFont="1" applyFill="1" applyBorder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169" fontId="33" fillId="0" borderId="10" xfId="52" applyNumberFormat="1" applyFont="1" applyBorder="1"/>
    <xf numFmtId="0" fontId="31" fillId="0" borderId="0" xfId="0" applyFont="1" applyAlignment="1">
      <alignment vertical="center"/>
    </xf>
    <xf numFmtId="166" fontId="32" fillId="0" borderId="10" xfId="0" applyNumberFormat="1" applyFont="1" applyFill="1" applyBorder="1" applyAlignment="1">
      <alignment horizontal="right" vertical="top" wrapText="1"/>
    </xf>
    <xf numFmtId="0" fontId="35" fillId="0" borderId="10" xfId="0" applyFont="1" applyFill="1" applyBorder="1">
      <alignment horizontal="left" vertical="top" wrapText="1"/>
    </xf>
    <xf numFmtId="164" fontId="28" fillId="0" borderId="10" xfId="42" applyNumberFormat="1" applyFont="1" applyFill="1" applyBorder="1" applyAlignment="1">
      <alignment horizontal="right" vertical="top"/>
    </xf>
    <xf numFmtId="164" fontId="28" fillId="0" borderId="10" xfId="42" applyNumberFormat="1" applyFont="1" applyFill="1" applyBorder="1" applyAlignment="1">
      <alignment horizontal="right" vertical="center"/>
    </xf>
    <xf numFmtId="164" fontId="32" fillId="0" borderId="10" xfId="42" applyNumberFormat="1" applyFont="1" applyFill="1" applyBorder="1" applyAlignment="1">
      <alignment horizontal="right" vertical="center"/>
    </xf>
    <xf numFmtId="0" fontId="28" fillId="0" borderId="10" xfId="0" applyFont="1" applyFill="1" applyBorder="1" applyAlignment="1">
      <alignment horizontal="right" vertical="top" wrapText="1"/>
    </xf>
    <xf numFmtId="0" fontId="28" fillId="0" borderId="10" xfId="42" applyNumberFormat="1" applyFont="1" applyFill="1" applyBorder="1" applyAlignment="1">
      <alignment horizontal="right" vertical="top"/>
    </xf>
    <xf numFmtId="0" fontId="32" fillId="33" borderId="10" xfId="0" applyFont="1" applyFill="1" applyBorder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30" fillId="0" borderId="0" xfId="0" applyFont="1" applyFill="1" applyAlignment="1"/>
    <xf numFmtId="0" fontId="30" fillId="0" borderId="0" xfId="0" applyFont="1" applyFill="1" applyBorder="1" applyAlignment="1"/>
    <xf numFmtId="0" fontId="32" fillId="0" borderId="0" xfId="0" applyFont="1" applyFill="1" applyAlignment="1">
      <alignment horizontal="center" wrapText="1"/>
    </xf>
    <xf numFmtId="0" fontId="30" fillId="0" borderId="0" xfId="0" applyFont="1" applyFill="1">
      <alignment horizontal="left" vertical="top" wrapText="1"/>
    </xf>
    <xf numFmtId="0" fontId="30" fillId="0" borderId="10" xfId="45" applyFont="1" applyFill="1" applyBorder="1" applyAlignment="1">
      <alignment horizontal="center" vertical="center" wrapText="1"/>
    </xf>
    <xf numFmtId="0" fontId="30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right" vertical="top" wrapText="1"/>
    </xf>
    <xf numFmtId="49" fontId="29" fillId="0" borderId="10" xfId="0" applyNumberFormat="1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164" fontId="29" fillId="0" borderId="10" xfId="44" applyNumberFormat="1" applyFont="1" applyFill="1" applyBorder="1" applyAlignment="1">
      <alignment horizontal="right" vertical="top"/>
    </xf>
    <xf numFmtId="0" fontId="29" fillId="0" borderId="10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center" vertical="top" wrapText="1"/>
    </xf>
    <xf numFmtId="164" fontId="30" fillId="0" borderId="10" xfId="42" applyNumberFormat="1" applyFont="1" applyFill="1" applyBorder="1" applyAlignment="1">
      <alignment horizontal="right" vertical="center"/>
    </xf>
    <xf numFmtId="0" fontId="30" fillId="0" borderId="10" xfId="0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164" fontId="34" fillId="0" borderId="10" xfId="43" applyNumberFormat="1" applyFont="1" applyBorder="1" applyAlignment="1">
      <alignment horizontal="right" vertical="top"/>
    </xf>
    <xf numFmtId="164" fontId="30" fillId="0" borderId="10" xfId="42" applyNumberFormat="1" applyFont="1" applyBorder="1" applyAlignment="1">
      <alignment horizontal="right" vertical="top"/>
    </xf>
    <xf numFmtId="0" fontId="32" fillId="0" borderId="10" xfId="0" applyFont="1" applyBorder="1" applyAlignment="1">
      <alignment horizontal="left" vertical="center" wrapText="1"/>
    </xf>
    <xf numFmtId="0" fontId="32" fillId="33" borderId="10" xfId="0" applyFont="1" applyFill="1" applyBorder="1" applyAlignment="1">
      <alignment horizontal="center" vertical="top" wrapText="1"/>
    </xf>
    <xf numFmtId="164" fontId="30" fillId="0" borderId="10" xfId="43" applyNumberFormat="1" applyFont="1" applyBorder="1" applyAlignment="1">
      <alignment horizontal="right" vertical="top"/>
    </xf>
    <xf numFmtId="0" fontId="30" fillId="0" borderId="0" xfId="0" applyFont="1" applyFill="1" applyAlignment="1">
      <alignment horizontal="left" vertical="top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36" fillId="33" borderId="10" xfId="0" applyFont="1" applyFill="1" applyBorder="1" applyAlignment="1">
      <alignment horizontal="center" vertical="top" wrapText="1"/>
    </xf>
    <xf numFmtId="0" fontId="36" fillId="0" borderId="10" xfId="0" applyFont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left" vertical="top" wrapText="1"/>
    </xf>
    <xf numFmtId="165" fontId="28" fillId="0" borderId="10" xfId="55" applyNumberFormat="1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vertical="top" wrapText="1"/>
    </xf>
    <xf numFmtId="170" fontId="29" fillId="0" borderId="10" xfId="55" applyNumberFormat="1" applyFont="1" applyFill="1" applyBorder="1" applyAlignment="1">
      <alignment horizontal="right" vertical="top"/>
    </xf>
    <xf numFmtId="165" fontId="29" fillId="0" borderId="10" xfId="55" applyNumberFormat="1" applyFont="1" applyFill="1" applyBorder="1" applyAlignment="1">
      <alignment horizontal="right" vertical="top"/>
    </xf>
    <xf numFmtId="0" fontId="35" fillId="33" borderId="10" xfId="0" applyFont="1" applyFill="1" applyBorder="1" applyAlignment="1">
      <alignment horizontal="left" vertical="top" wrapText="1"/>
    </xf>
    <xf numFmtId="164" fontId="29" fillId="0" borderId="10" xfId="42" applyNumberFormat="1" applyFont="1" applyFill="1" applyBorder="1" applyAlignment="1">
      <alignment horizontal="right" vertical="center"/>
    </xf>
    <xf numFmtId="165" fontId="28" fillId="0" borderId="0" xfId="55" applyNumberFormat="1" applyFont="1" applyFill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0" fontId="29" fillId="0" borderId="0" xfId="0" applyFont="1" applyFill="1" applyAlignment="1">
      <alignment horizontal="center" vertical="top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167" fontId="32" fillId="0" borderId="10" xfId="0" applyNumberFormat="1" applyFont="1" applyFill="1" applyBorder="1" applyAlignment="1">
      <alignment horizontal="center" vertical="center" wrapText="1"/>
    </xf>
    <xf numFmtId="164" fontId="32" fillId="0" borderId="10" xfId="42" applyNumberFormat="1" applyFont="1" applyFill="1" applyBorder="1" applyAlignment="1">
      <alignment horizontal="center" vertical="center"/>
    </xf>
    <xf numFmtId="167" fontId="32" fillId="0" borderId="10" xfId="45" applyNumberFormat="1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vertical="top"/>
    </xf>
    <xf numFmtId="0" fontId="29" fillId="0" borderId="20" xfId="0" applyFont="1" applyFill="1" applyBorder="1" applyAlignment="1">
      <alignment vertical="top"/>
    </xf>
    <xf numFmtId="0" fontId="29" fillId="0" borderId="15" xfId="0" applyFont="1" applyFill="1" applyBorder="1" applyAlignment="1">
      <alignment vertical="top"/>
    </xf>
    <xf numFmtId="0" fontId="30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167" fontId="32" fillId="33" borderId="10" xfId="66" applyNumberFormat="1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>
      <alignment horizontal="left" vertical="top" wrapText="1"/>
    </xf>
    <xf numFmtId="0" fontId="30" fillId="33" borderId="10" xfId="0" applyFont="1" applyFill="1" applyBorder="1">
      <alignment horizontal="left" vertical="top" wrapText="1"/>
    </xf>
    <xf numFmtId="0" fontId="34" fillId="33" borderId="10" xfId="0" applyFont="1" applyFill="1" applyBorder="1" applyAlignment="1">
      <alignment horizontal="left" vertical="top" wrapText="1"/>
    </xf>
    <xf numFmtId="164" fontId="30" fillId="0" borderId="0" xfId="0" applyNumberFormat="1" applyFont="1" applyFill="1">
      <alignment horizontal="left" vertical="top" wrapText="1"/>
    </xf>
    <xf numFmtId="0" fontId="32" fillId="33" borderId="10" xfId="0" applyFont="1" applyFill="1" applyBorder="1" applyAlignment="1">
      <alignment horizontal="left" vertical="top" wrapText="1"/>
    </xf>
    <xf numFmtId="164" fontId="32" fillId="33" borderId="10" xfId="42" applyNumberFormat="1" applyFont="1" applyFill="1" applyBorder="1" applyAlignment="1">
      <alignment horizontal="right" vertical="center"/>
    </xf>
    <xf numFmtId="0" fontId="28" fillId="33" borderId="0" xfId="0" applyFont="1" applyFill="1">
      <alignment horizontal="left" vertical="top" wrapText="1"/>
    </xf>
    <xf numFmtId="0" fontId="35" fillId="33" borderId="10" xfId="0" applyFont="1" applyFill="1" applyBorder="1">
      <alignment horizontal="left" vertical="top" wrapText="1"/>
    </xf>
    <xf numFmtId="0" fontId="28" fillId="33" borderId="10" xfId="0" applyFont="1" applyFill="1" applyBorder="1" applyAlignment="1">
      <alignment horizontal="right" vertical="top" wrapText="1"/>
    </xf>
    <xf numFmtId="0" fontId="28" fillId="33" borderId="10" xfId="0" applyFont="1" applyFill="1" applyBorder="1" applyAlignment="1">
      <alignment horizontal="left" vertical="top" wrapText="1"/>
    </xf>
    <xf numFmtId="166" fontId="32" fillId="0" borderId="10" xfId="0" applyNumberFormat="1" applyFont="1" applyFill="1" applyBorder="1" applyAlignment="1">
      <alignment horizontal="center" vertical="top" wrapText="1"/>
    </xf>
    <xf numFmtId="166" fontId="30" fillId="0" borderId="10" xfId="0" applyNumberFormat="1" applyFont="1" applyFill="1" applyBorder="1" applyAlignment="1">
      <alignment horizontal="center" vertical="top" wrapText="1"/>
    </xf>
    <xf numFmtId="170" fontId="30" fillId="0" borderId="10" xfId="55" applyNumberFormat="1" applyFont="1" applyFill="1" applyBorder="1" applyAlignment="1">
      <alignment horizontal="right" vertical="top"/>
    </xf>
    <xf numFmtId="171" fontId="30" fillId="0" borderId="10" xfId="55" applyNumberFormat="1" applyFont="1" applyFill="1" applyBorder="1" applyAlignment="1">
      <alignment horizontal="right" vertical="top"/>
    </xf>
    <xf numFmtId="0" fontId="28" fillId="0" borderId="11" xfId="0" applyFont="1" applyFill="1" applyBorder="1" applyAlignment="1">
      <alignment horizontal="left" vertical="top" wrapText="1"/>
    </xf>
    <xf numFmtId="0" fontId="28" fillId="0" borderId="20" xfId="0" applyFont="1" applyFill="1" applyBorder="1" applyAlignment="1">
      <alignment horizontal="left" vertical="top" wrapText="1"/>
    </xf>
    <xf numFmtId="0" fontId="28" fillId="0" borderId="15" xfId="0" applyFont="1" applyFill="1" applyBorder="1" applyAlignment="1">
      <alignment horizontal="left" vertical="top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8" xfId="0" applyFont="1" applyFill="1" applyBorder="1" applyAlignment="1">
      <alignment horizontal="center" vertical="top" wrapText="1"/>
    </xf>
    <xf numFmtId="0" fontId="28" fillId="0" borderId="17" xfId="0" applyFont="1" applyFill="1" applyBorder="1" applyAlignment="1">
      <alignment horizontal="center" vertical="top" wrapText="1"/>
    </xf>
    <xf numFmtId="0" fontId="28" fillId="0" borderId="22" xfId="0" applyFont="1" applyFill="1" applyBorder="1" applyAlignment="1">
      <alignment horizontal="center" vertical="top" wrapText="1"/>
    </xf>
    <xf numFmtId="0" fontId="28" fillId="0" borderId="21" xfId="0" applyFont="1" applyFill="1" applyBorder="1" applyAlignment="1">
      <alignment horizontal="center" vertical="top" wrapText="1"/>
    </xf>
    <xf numFmtId="0" fontId="28" fillId="0" borderId="23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20" xfId="0" applyFont="1" applyFill="1" applyBorder="1" applyAlignment="1">
      <alignment horizontal="center" vertical="top" wrapText="1"/>
    </xf>
    <xf numFmtId="0" fontId="28" fillId="0" borderId="15" xfId="0" applyFont="1" applyFill="1" applyBorder="1" applyAlignment="1">
      <alignment horizontal="center" vertical="top" wrapText="1"/>
    </xf>
    <xf numFmtId="165" fontId="28" fillId="0" borderId="0" xfId="55" applyNumberFormat="1" applyFont="1" applyFill="1" applyAlignment="1">
      <alignment horizontal="right" vertical="top" wrapText="1"/>
    </xf>
    <xf numFmtId="165" fontId="28" fillId="0" borderId="0" xfId="55" applyNumberFormat="1" applyFont="1" applyFill="1" applyAlignment="1">
      <alignment horizontal="right"/>
    </xf>
    <xf numFmtId="0" fontId="29" fillId="0" borderId="0" xfId="0" applyFont="1" applyFill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0" fontId="28" fillId="33" borderId="12" xfId="0" applyFont="1" applyFill="1" applyBorder="1" applyAlignment="1">
      <alignment horizontal="center" vertical="top" wrapText="1"/>
    </xf>
    <xf numFmtId="0" fontId="28" fillId="33" borderId="13" xfId="0" applyFont="1" applyFill="1" applyBorder="1" applyAlignment="1">
      <alignment horizontal="center" vertical="top" wrapText="1"/>
    </xf>
    <xf numFmtId="0" fontId="28" fillId="33" borderId="14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3" xfId="0" applyFont="1" applyFill="1" applyBorder="1" applyAlignment="1">
      <alignment horizontal="center" vertical="top" wrapText="1"/>
    </xf>
    <xf numFmtId="0" fontId="28" fillId="0" borderId="14" xfId="0" applyFont="1" applyFill="1" applyBorder="1" applyAlignment="1">
      <alignment horizontal="center" vertical="top" wrapText="1"/>
    </xf>
    <xf numFmtId="0" fontId="30" fillId="0" borderId="21" xfId="0" applyFont="1" applyFill="1" applyBorder="1" applyAlignment="1">
      <alignment horizontal="center" vertical="top" wrapText="1"/>
    </xf>
    <xf numFmtId="0" fontId="29" fillId="0" borderId="0" xfId="0" applyFont="1" applyFill="1" applyAlignment="1">
      <alignment horizontal="center" vertical="top" wrapText="1"/>
    </xf>
    <xf numFmtId="0" fontId="28" fillId="0" borderId="11" xfId="0" applyFont="1" applyFill="1" applyBorder="1" applyAlignment="1">
      <alignment horizontal="center" wrapText="1"/>
    </xf>
    <xf numFmtId="0" fontId="28" fillId="0" borderId="20" xfId="0" applyFont="1" applyFill="1" applyBorder="1" applyAlignment="1">
      <alignment horizontal="center" wrapText="1"/>
    </xf>
    <xf numFmtId="0" fontId="28" fillId="0" borderId="15" xfId="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top" wrapText="1"/>
    </xf>
    <xf numFmtId="0" fontId="32" fillId="0" borderId="0" xfId="0" applyFont="1" applyFill="1" applyAlignment="1">
      <alignment horizontal="center" wrapText="1"/>
    </xf>
    <xf numFmtId="0" fontId="30" fillId="0" borderId="16" xfId="45" applyFont="1" applyFill="1" applyBorder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 wrapText="1"/>
    </xf>
    <xf numFmtId="0" fontId="30" fillId="0" borderId="17" xfId="45" applyFont="1" applyFill="1" applyBorder="1" applyAlignment="1">
      <alignment horizontal="center" vertical="center" wrapText="1"/>
    </xf>
    <xf numFmtId="0" fontId="30" fillId="0" borderId="12" xfId="45" applyFont="1" applyFill="1" applyBorder="1" applyAlignment="1">
      <alignment horizontal="center" vertical="center" wrapText="1"/>
    </xf>
    <xf numFmtId="0" fontId="30" fillId="0" borderId="14" xfId="45" applyFont="1" applyFill="1" applyBorder="1" applyAlignment="1">
      <alignment horizontal="center" vertical="center" wrapText="1"/>
    </xf>
    <xf numFmtId="0" fontId="30" fillId="0" borderId="11" xfId="45" applyFont="1" applyFill="1" applyBorder="1" applyAlignment="1">
      <alignment horizontal="center" vertical="center" wrapText="1"/>
    </xf>
    <xf numFmtId="0" fontId="30" fillId="0" borderId="20" xfId="45" applyFont="1" applyFill="1" applyBorder="1" applyAlignment="1">
      <alignment horizontal="center" vertical="center" wrapText="1"/>
    </xf>
    <xf numFmtId="0" fontId="30" fillId="0" borderId="15" xfId="45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165" fontId="28" fillId="0" borderId="11" xfId="55" applyNumberFormat="1" applyFont="1" applyFill="1" applyBorder="1" applyAlignment="1">
      <alignment horizontal="center" vertical="top" wrapText="1"/>
    </xf>
    <xf numFmtId="165" fontId="28" fillId="0" borderId="20" xfId="55" applyNumberFormat="1" applyFont="1" applyFill="1" applyBorder="1" applyAlignment="1">
      <alignment horizontal="center" vertical="top" wrapText="1"/>
    </xf>
    <xf numFmtId="165" fontId="28" fillId="0" borderId="15" xfId="55" applyNumberFormat="1" applyFont="1" applyFill="1" applyBorder="1" applyAlignment="1">
      <alignment horizontal="center" vertical="top" wrapText="1"/>
    </xf>
    <xf numFmtId="0" fontId="35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0" fontId="29" fillId="0" borderId="0" xfId="0" applyNumberFormat="1" applyFont="1" applyFill="1" applyBorder="1" applyAlignment="1">
      <alignment horizontal="center" vertical="center" wrapText="1"/>
    </xf>
  </cellXfs>
  <cellStyles count="67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2 5" xfId="66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4" xfId="48"/>
    <cellStyle name="Normal 3" xfId="57"/>
    <cellStyle name="Normal 4" xfId="58"/>
    <cellStyle name="Normal 4 2" xfId="51"/>
    <cellStyle name="Normal 5" xfId="56"/>
    <cellStyle name="Normal 8" xfId="45"/>
    <cellStyle name="Note" xfId="15" builtinId="10" customBuiltin="1"/>
    <cellStyle name="Output" xfId="10" builtinId="21" customBuiltin="1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"/>
  <sheetViews>
    <sheetView zoomScale="70" zoomScaleNormal="70" zoomScaleSheetLayoutView="115" workbookViewId="0">
      <selection activeCell="A16" sqref="A16"/>
    </sheetView>
  </sheetViews>
  <sheetFormatPr defaultColWidth="9.08984375" defaultRowHeight="16.8"/>
  <cols>
    <col min="1" max="1" width="13.6328125" style="1" customWidth="1"/>
    <col min="2" max="2" width="17.26953125" style="1" customWidth="1"/>
    <col min="3" max="3" width="53.36328125" style="21" customWidth="1"/>
    <col min="4" max="4" width="26.08984375" style="21" customWidth="1"/>
    <col min="5" max="6" width="26" style="21" customWidth="1"/>
    <col min="7" max="7" width="23" style="1" customWidth="1"/>
    <col min="8" max="8" width="23.36328125" style="1" customWidth="1"/>
    <col min="9" max="10" width="9.6328125" style="1" bestFit="1" customWidth="1"/>
    <col min="11" max="16384" width="9.08984375" style="1"/>
  </cols>
  <sheetData>
    <row r="1" spans="1:7" ht="18" customHeight="1">
      <c r="C1" s="99" t="s">
        <v>10</v>
      </c>
      <c r="D1" s="99"/>
      <c r="E1" s="99"/>
      <c r="F1" s="99"/>
    </row>
    <row r="2" spans="1:7">
      <c r="C2" s="100" t="s">
        <v>71</v>
      </c>
      <c r="D2" s="100"/>
      <c r="E2" s="100"/>
      <c r="F2" s="100"/>
      <c r="G2" s="2"/>
    </row>
    <row r="3" spans="1:7">
      <c r="C3" s="100" t="s">
        <v>23</v>
      </c>
      <c r="D3" s="100"/>
      <c r="E3" s="100"/>
      <c r="F3" s="100"/>
      <c r="G3" s="2"/>
    </row>
    <row r="4" spans="1:7" ht="75.650000000000006" customHeight="1">
      <c r="A4" s="101" t="s">
        <v>96</v>
      </c>
      <c r="B4" s="101"/>
      <c r="C4" s="101"/>
      <c r="D4" s="101"/>
      <c r="E4" s="101"/>
      <c r="F4" s="101"/>
    </row>
    <row r="5" spans="1:7" ht="17.45" customHeight="1">
      <c r="A5" s="58"/>
      <c r="B5" s="58"/>
      <c r="C5" s="58"/>
      <c r="D5" s="58"/>
      <c r="E5" s="102" t="s">
        <v>83</v>
      </c>
      <c r="F5" s="102"/>
    </row>
    <row r="6" spans="1:7" ht="47.3" customHeight="1">
      <c r="A6" s="90" t="s">
        <v>97</v>
      </c>
      <c r="B6" s="91"/>
      <c r="C6" s="92"/>
      <c r="D6" s="96" t="s">
        <v>98</v>
      </c>
      <c r="E6" s="97"/>
      <c r="F6" s="98"/>
    </row>
    <row r="7" spans="1:7">
      <c r="A7" s="93"/>
      <c r="B7" s="94"/>
      <c r="C7" s="95"/>
      <c r="D7" s="6" t="s">
        <v>73</v>
      </c>
      <c r="E7" s="7" t="s">
        <v>72</v>
      </c>
      <c r="F7" s="7" t="s">
        <v>18</v>
      </c>
    </row>
    <row r="8" spans="1:7" ht="28.75" customHeight="1">
      <c r="A8" s="87" t="s">
        <v>99</v>
      </c>
      <c r="B8" s="88"/>
      <c r="C8" s="89"/>
      <c r="D8" s="84">
        <f>+D10</f>
        <v>568461.30000000005</v>
      </c>
      <c r="E8" s="84">
        <f t="shared" ref="E8:F8" si="0">+E10</f>
        <v>568461.30000000005</v>
      </c>
      <c r="F8" s="84">
        <f t="shared" si="0"/>
        <v>0</v>
      </c>
    </row>
    <row r="9" spans="1:7">
      <c r="A9" s="87" t="s">
        <v>100</v>
      </c>
      <c r="B9" s="88"/>
      <c r="C9" s="89"/>
      <c r="D9" s="84"/>
      <c r="E9" s="84"/>
      <c r="F9" s="84"/>
    </row>
    <row r="10" spans="1:7" ht="28.75" customHeight="1">
      <c r="A10" s="87" t="s">
        <v>101</v>
      </c>
      <c r="B10" s="88"/>
      <c r="C10" s="89"/>
      <c r="D10" s="84">
        <f>+D12</f>
        <v>568461.30000000005</v>
      </c>
      <c r="E10" s="84">
        <f t="shared" ref="E10:F10" si="1">+E12</f>
        <v>568461.30000000005</v>
      </c>
      <c r="F10" s="84">
        <f t="shared" si="1"/>
        <v>0</v>
      </c>
    </row>
    <row r="11" spans="1:7">
      <c r="A11" s="87" t="s">
        <v>100</v>
      </c>
      <c r="B11" s="88"/>
      <c r="C11" s="89"/>
      <c r="D11" s="84"/>
      <c r="E11" s="84"/>
      <c r="F11" s="84"/>
    </row>
    <row r="12" spans="1:7" ht="28.75" customHeight="1">
      <c r="A12" s="87" t="s">
        <v>102</v>
      </c>
      <c r="B12" s="88"/>
      <c r="C12" s="89"/>
      <c r="D12" s="84">
        <f>+D14</f>
        <v>568461.30000000005</v>
      </c>
      <c r="E12" s="84">
        <f t="shared" ref="E12:F12" si="2">+E14</f>
        <v>568461.30000000005</v>
      </c>
      <c r="F12" s="84">
        <f t="shared" si="2"/>
        <v>0</v>
      </c>
    </row>
    <row r="13" spans="1:7">
      <c r="A13" s="87" t="s">
        <v>100</v>
      </c>
      <c r="B13" s="88"/>
      <c r="C13" s="89"/>
      <c r="D13" s="84"/>
      <c r="E13" s="84"/>
      <c r="F13" s="84"/>
    </row>
    <row r="14" spans="1:7" ht="28.75" customHeight="1">
      <c r="A14" s="87" t="s">
        <v>103</v>
      </c>
      <c r="B14" s="88"/>
      <c r="C14" s="89"/>
      <c r="D14" s="84">
        <f>+D15</f>
        <v>568461.30000000005</v>
      </c>
      <c r="E14" s="84">
        <f t="shared" ref="E14:F14" si="3">+E15</f>
        <v>568461.30000000005</v>
      </c>
      <c r="F14" s="84">
        <f t="shared" si="3"/>
        <v>0</v>
      </c>
    </row>
    <row r="15" spans="1:7">
      <c r="A15" s="87" t="s">
        <v>104</v>
      </c>
      <c r="B15" s="88"/>
      <c r="C15" s="89"/>
      <c r="D15" s="84">
        <f>+'Հավելված N 2'!D8</f>
        <v>568461.30000000005</v>
      </c>
      <c r="E15" s="84">
        <f>+'Հավելված N 2'!E8</f>
        <v>568461.30000000005</v>
      </c>
      <c r="F15" s="84">
        <f>+'Հավելված N 2'!F8</f>
        <v>0</v>
      </c>
    </row>
  </sheetData>
  <mergeCells count="15">
    <mergeCell ref="A6:C7"/>
    <mergeCell ref="D6:F6"/>
    <mergeCell ref="C1:F1"/>
    <mergeCell ref="C2:F2"/>
    <mergeCell ref="C3:F3"/>
    <mergeCell ref="A4:F4"/>
    <mergeCell ref="E5:F5"/>
    <mergeCell ref="A15:C15"/>
    <mergeCell ref="A14:C14"/>
    <mergeCell ref="A8:C8"/>
    <mergeCell ref="A9:C9"/>
    <mergeCell ref="A10:C10"/>
    <mergeCell ref="A11:C11"/>
    <mergeCell ref="A12:C12"/>
    <mergeCell ref="A13:C13"/>
  </mergeCells>
  <pageMargins left="0.75" right="0.75" top="1" bottom="1" header="0.5" footer="0.5"/>
  <pageSetup paperSize="9" scale="91" orientation="landscape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3"/>
  <sheetViews>
    <sheetView topLeftCell="A10" zoomScale="70" zoomScaleNormal="70" zoomScaleSheetLayoutView="115" workbookViewId="0">
      <selection activeCell="F12" sqref="F12"/>
    </sheetView>
  </sheetViews>
  <sheetFormatPr defaultColWidth="9.08984375" defaultRowHeight="16.8"/>
  <cols>
    <col min="1" max="1" width="13.6328125" style="1" customWidth="1"/>
    <col min="2" max="2" width="17.26953125" style="1" customWidth="1"/>
    <col min="3" max="3" width="81" style="21" customWidth="1"/>
    <col min="4" max="4" width="26.08984375" style="21" customWidth="1"/>
    <col min="5" max="6" width="26" style="21" customWidth="1"/>
    <col min="7" max="7" width="23" style="1" customWidth="1"/>
    <col min="8" max="8" width="23.36328125" style="1" customWidth="1"/>
    <col min="9" max="10" width="9.6328125" style="1" bestFit="1" customWidth="1"/>
    <col min="11" max="16384" width="9.08984375" style="1"/>
  </cols>
  <sheetData>
    <row r="1" spans="1:7" ht="18" customHeight="1">
      <c r="C1" s="99" t="s">
        <v>30</v>
      </c>
      <c r="D1" s="99"/>
      <c r="E1" s="99"/>
      <c r="F1" s="99"/>
    </row>
    <row r="2" spans="1:7">
      <c r="C2" s="100" t="s">
        <v>71</v>
      </c>
      <c r="D2" s="100"/>
      <c r="E2" s="100"/>
      <c r="F2" s="100"/>
      <c r="G2" s="2"/>
    </row>
    <row r="3" spans="1:7">
      <c r="C3" s="100" t="s">
        <v>23</v>
      </c>
      <c r="D3" s="100"/>
      <c r="E3" s="100"/>
      <c r="F3" s="100"/>
      <c r="G3" s="2"/>
    </row>
    <row r="4" spans="1:7" ht="75.650000000000006" customHeight="1">
      <c r="A4" s="113" t="s">
        <v>81</v>
      </c>
      <c r="B4" s="113"/>
      <c r="C4" s="113"/>
      <c r="D4" s="113"/>
      <c r="E4" s="113"/>
      <c r="F4" s="113"/>
    </row>
    <row r="5" spans="1:7" ht="17.45" customHeight="1">
      <c r="A5" s="3"/>
      <c r="B5" s="3"/>
      <c r="C5" s="3"/>
      <c r="D5" s="3"/>
      <c r="E5" s="112" t="s">
        <v>83</v>
      </c>
      <c r="F5" s="112"/>
    </row>
    <row r="6" spans="1:7" s="2" customFormat="1" ht="53.45" customHeight="1">
      <c r="A6" s="119" t="s">
        <v>11</v>
      </c>
      <c r="B6" s="120"/>
      <c r="C6" s="117" t="s">
        <v>12</v>
      </c>
      <c r="D6" s="114" t="s">
        <v>13</v>
      </c>
      <c r="E6" s="115"/>
      <c r="F6" s="116"/>
      <c r="G6" s="4"/>
    </row>
    <row r="7" spans="1:7" s="2" customFormat="1" ht="24" customHeight="1">
      <c r="A7" s="5" t="s">
        <v>14</v>
      </c>
      <c r="B7" s="5" t="s">
        <v>15</v>
      </c>
      <c r="C7" s="118"/>
      <c r="D7" s="6" t="s">
        <v>73</v>
      </c>
      <c r="E7" s="7" t="s">
        <v>72</v>
      </c>
      <c r="F7" s="7" t="s">
        <v>18</v>
      </c>
      <c r="G7" s="4"/>
    </row>
    <row r="8" spans="1:7" ht="17.25">
      <c r="A8" s="8"/>
      <c r="B8" s="8"/>
      <c r="C8" s="9" t="s">
        <v>1</v>
      </c>
      <c r="D8" s="83">
        <f>+D10</f>
        <v>568461.30000000005</v>
      </c>
      <c r="E8" s="83">
        <f t="shared" ref="E8:F8" si="0">+E10</f>
        <v>568461.30000000005</v>
      </c>
      <c r="F8" s="83">
        <f t="shared" si="0"/>
        <v>0</v>
      </c>
    </row>
    <row r="9" spans="1:7">
      <c r="A9" s="8"/>
      <c r="B9" s="8"/>
      <c r="C9" s="10" t="s">
        <v>70</v>
      </c>
      <c r="D9" s="10"/>
      <c r="E9" s="10"/>
      <c r="F9" s="11"/>
    </row>
    <row r="10" spans="1:7" ht="16.25" customHeight="1">
      <c r="A10" s="103" t="s">
        <v>45</v>
      </c>
      <c r="B10" s="104"/>
      <c r="C10" s="105"/>
      <c r="D10" s="13">
        <f>+D36+D12</f>
        <v>568461.30000000005</v>
      </c>
      <c r="E10" s="13">
        <f>+E36+E12</f>
        <v>568461.30000000005</v>
      </c>
      <c r="F10" s="13">
        <f>+F36+F12</f>
        <v>0</v>
      </c>
    </row>
    <row r="11" spans="1:7" ht="17.25">
      <c r="A11" s="9">
        <v>1045</v>
      </c>
      <c r="B11" s="8"/>
      <c r="C11" s="14" t="s">
        <v>2</v>
      </c>
      <c r="D11" s="14"/>
      <c r="E11" s="14"/>
      <c r="F11" s="19"/>
    </row>
    <row r="12" spans="1:7" ht="34.450000000000003">
      <c r="A12" s="109"/>
      <c r="B12" s="109"/>
      <c r="C12" s="9" t="s">
        <v>53</v>
      </c>
      <c r="D12" s="17">
        <f>+D19+D25+D30</f>
        <v>16540</v>
      </c>
      <c r="E12" s="17">
        <f t="shared" ref="E12:F12" si="1">+E19+E25+E30</f>
        <v>16540</v>
      </c>
      <c r="F12" s="17">
        <f t="shared" si="1"/>
        <v>-231921.3</v>
      </c>
    </row>
    <row r="13" spans="1:7">
      <c r="A13" s="110"/>
      <c r="B13" s="110"/>
      <c r="C13" s="14" t="s">
        <v>3</v>
      </c>
      <c r="D13" s="14"/>
      <c r="E13" s="14"/>
      <c r="F13" s="10"/>
    </row>
    <row r="14" spans="1:7" ht="67.150000000000006">
      <c r="A14" s="110"/>
      <c r="B14" s="110"/>
      <c r="C14" s="60" t="s">
        <v>105</v>
      </c>
      <c r="D14" s="10"/>
      <c r="E14" s="10"/>
      <c r="F14" s="10"/>
    </row>
    <row r="15" spans="1:7">
      <c r="A15" s="110"/>
      <c r="B15" s="110"/>
      <c r="C15" s="14" t="s">
        <v>4</v>
      </c>
      <c r="D15" s="14"/>
      <c r="E15" s="14"/>
      <c r="F15" s="10"/>
    </row>
    <row r="16" spans="1:7" ht="72" customHeight="1">
      <c r="A16" s="111"/>
      <c r="B16" s="111"/>
      <c r="C16" s="10" t="s">
        <v>57</v>
      </c>
      <c r="D16" s="10"/>
      <c r="E16" s="10"/>
      <c r="F16" s="10"/>
    </row>
    <row r="17" spans="1:6" ht="18" customHeight="1">
      <c r="A17" s="96" t="s">
        <v>5</v>
      </c>
      <c r="B17" s="97"/>
      <c r="C17" s="97"/>
      <c r="D17" s="97"/>
      <c r="E17" s="97"/>
      <c r="F17" s="98"/>
    </row>
    <row r="18" spans="1:6">
      <c r="A18" s="8"/>
      <c r="B18" s="10"/>
      <c r="C18" s="14" t="s">
        <v>6</v>
      </c>
      <c r="D18" s="14"/>
      <c r="E18" s="14"/>
      <c r="F18" s="16"/>
    </row>
    <row r="19" spans="1:6" ht="68.95">
      <c r="A19" s="109"/>
      <c r="B19" s="20">
        <v>11003</v>
      </c>
      <c r="C19" s="9" t="s">
        <v>66</v>
      </c>
      <c r="D19" s="17">
        <v>16540</v>
      </c>
      <c r="E19" s="17">
        <v>16540</v>
      </c>
      <c r="F19" s="17">
        <v>16540</v>
      </c>
    </row>
    <row r="20" spans="1:6" ht="17.45" customHeight="1">
      <c r="A20" s="110"/>
      <c r="B20" s="109"/>
      <c r="C20" s="14" t="s">
        <v>7</v>
      </c>
      <c r="D20" s="14"/>
      <c r="E20" s="14"/>
      <c r="F20" s="18"/>
    </row>
    <row r="21" spans="1:6" ht="88.25" customHeight="1">
      <c r="A21" s="110"/>
      <c r="B21" s="110"/>
      <c r="C21" s="10" t="s">
        <v>69</v>
      </c>
      <c r="D21" s="10"/>
      <c r="E21" s="10"/>
      <c r="F21" s="18"/>
    </row>
    <row r="22" spans="1:6">
      <c r="A22" s="110"/>
      <c r="B22" s="110"/>
      <c r="C22" s="14" t="s">
        <v>8</v>
      </c>
      <c r="D22" s="14"/>
      <c r="E22" s="14"/>
      <c r="F22" s="18"/>
    </row>
    <row r="23" spans="1:6">
      <c r="A23" s="110"/>
      <c r="B23" s="110"/>
      <c r="C23" s="10" t="s">
        <v>62</v>
      </c>
      <c r="D23" s="10"/>
      <c r="E23" s="10"/>
      <c r="F23" s="18"/>
    </row>
    <row r="24" spans="1:6">
      <c r="A24" s="110"/>
      <c r="B24" s="111"/>
      <c r="C24" s="14" t="s">
        <v>6</v>
      </c>
      <c r="D24" s="14"/>
      <c r="E24" s="14"/>
      <c r="F24" s="16"/>
    </row>
    <row r="25" spans="1:6" s="79" customFormat="1" ht="34.450000000000003">
      <c r="A25" s="110"/>
      <c r="B25" s="20">
        <v>12002</v>
      </c>
      <c r="C25" s="77" t="s">
        <v>89</v>
      </c>
      <c r="D25" s="78">
        <f>+'Հավելված N 3'!G28</f>
        <v>0</v>
      </c>
      <c r="E25" s="78">
        <f>+'Հավելված N 3'!H28</f>
        <v>0</v>
      </c>
      <c r="F25" s="78">
        <f>+'Հավելված N 3'!I28</f>
        <v>-61000</v>
      </c>
    </row>
    <row r="26" spans="1:6" s="79" customFormat="1" ht="17.45" customHeight="1">
      <c r="A26" s="110"/>
      <c r="B26" s="106"/>
      <c r="C26" s="80" t="s">
        <v>7</v>
      </c>
      <c r="D26" s="80"/>
      <c r="E26" s="80"/>
      <c r="F26" s="81"/>
    </row>
    <row r="27" spans="1:6" s="79" customFormat="1" ht="33.6">
      <c r="A27" s="110"/>
      <c r="B27" s="107"/>
      <c r="C27" s="82" t="s">
        <v>94</v>
      </c>
      <c r="D27" s="82"/>
      <c r="E27" s="82"/>
      <c r="F27" s="81"/>
    </row>
    <row r="28" spans="1:6" s="79" customFormat="1">
      <c r="A28" s="110"/>
      <c r="B28" s="107"/>
      <c r="C28" s="80" t="s">
        <v>8</v>
      </c>
      <c r="D28" s="80"/>
      <c r="E28" s="80"/>
      <c r="F28" s="81"/>
    </row>
    <row r="29" spans="1:6" s="79" customFormat="1">
      <c r="A29" s="110"/>
      <c r="B29" s="108"/>
      <c r="C29" s="82" t="s">
        <v>95</v>
      </c>
      <c r="D29" s="82"/>
      <c r="E29" s="82"/>
      <c r="F29" s="81"/>
    </row>
    <row r="30" spans="1:6" s="79" customFormat="1" ht="34.450000000000003">
      <c r="A30" s="110"/>
      <c r="B30" s="20">
        <v>12004</v>
      </c>
      <c r="C30" s="77" t="s">
        <v>93</v>
      </c>
      <c r="D30" s="78">
        <f>+'Հավելված N 3'!G37</f>
        <v>0</v>
      </c>
      <c r="E30" s="78">
        <f>+'Հավելված N 3'!H37</f>
        <v>0</v>
      </c>
      <c r="F30" s="78">
        <f>+'Հավելված N 3'!I37</f>
        <v>-187461.3</v>
      </c>
    </row>
    <row r="31" spans="1:6" s="79" customFormat="1" ht="17.45" customHeight="1">
      <c r="A31" s="110"/>
      <c r="B31" s="106"/>
      <c r="C31" s="80" t="s">
        <v>7</v>
      </c>
      <c r="D31" s="80"/>
      <c r="E31" s="80"/>
      <c r="F31" s="81"/>
    </row>
    <row r="32" spans="1:6" s="79" customFormat="1" ht="33.6">
      <c r="A32" s="110"/>
      <c r="B32" s="107"/>
      <c r="C32" s="82" t="s">
        <v>93</v>
      </c>
      <c r="D32" s="82"/>
      <c r="E32" s="82"/>
      <c r="F32" s="81"/>
    </row>
    <row r="33" spans="1:6" s="79" customFormat="1">
      <c r="A33" s="110"/>
      <c r="B33" s="107"/>
      <c r="C33" s="80" t="s">
        <v>8</v>
      </c>
      <c r="D33" s="80"/>
      <c r="E33" s="80"/>
      <c r="F33" s="81"/>
    </row>
    <row r="34" spans="1:6" s="79" customFormat="1">
      <c r="A34" s="111"/>
      <c r="B34" s="108"/>
      <c r="C34" s="82" t="s">
        <v>95</v>
      </c>
      <c r="D34" s="82"/>
      <c r="E34" s="82"/>
      <c r="F34" s="81"/>
    </row>
    <row r="35" spans="1:6" ht="17.25">
      <c r="A35" s="9">
        <v>1111</v>
      </c>
      <c r="B35" s="8"/>
      <c r="C35" s="14" t="s">
        <v>2</v>
      </c>
      <c r="D35" s="14"/>
      <c r="E35" s="14"/>
      <c r="F35" s="15"/>
    </row>
    <row r="36" spans="1:6" ht="34.450000000000003">
      <c r="A36" s="109"/>
      <c r="B36" s="109"/>
      <c r="C36" s="9" t="s">
        <v>46</v>
      </c>
      <c r="D36" s="13">
        <f>+D43+D49</f>
        <v>551921.30000000005</v>
      </c>
      <c r="E36" s="13">
        <f t="shared" ref="E36:F36" si="2">+E43+E49</f>
        <v>551921.30000000005</v>
      </c>
      <c r="F36" s="13">
        <f t="shared" si="2"/>
        <v>231921.30000000005</v>
      </c>
    </row>
    <row r="37" spans="1:6">
      <c r="A37" s="110"/>
      <c r="B37" s="110"/>
      <c r="C37" s="14" t="s">
        <v>3</v>
      </c>
      <c r="D37" s="14"/>
      <c r="E37" s="14"/>
      <c r="F37" s="10"/>
    </row>
    <row r="38" spans="1:6" ht="33.6">
      <c r="A38" s="110"/>
      <c r="B38" s="110"/>
      <c r="C38" s="10" t="s">
        <v>47</v>
      </c>
      <c r="D38" s="10"/>
      <c r="E38" s="10"/>
      <c r="F38" s="10"/>
    </row>
    <row r="39" spans="1:6">
      <c r="A39" s="110"/>
      <c r="B39" s="110"/>
      <c r="C39" s="14" t="s">
        <v>4</v>
      </c>
      <c r="D39" s="14"/>
      <c r="E39" s="14"/>
      <c r="F39" s="10"/>
    </row>
    <row r="40" spans="1:6" ht="67.150000000000006">
      <c r="A40" s="111"/>
      <c r="B40" s="111"/>
      <c r="C40" s="10" t="s">
        <v>48</v>
      </c>
      <c r="D40" s="10"/>
      <c r="E40" s="10"/>
      <c r="F40" s="10"/>
    </row>
    <row r="41" spans="1:6" ht="18.55" customHeight="1">
      <c r="A41" s="96" t="s">
        <v>5</v>
      </c>
      <c r="B41" s="97"/>
      <c r="C41" s="97"/>
      <c r="D41" s="97"/>
      <c r="E41" s="97"/>
      <c r="F41" s="98"/>
    </row>
    <row r="42" spans="1:6" ht="17.25">
      <c r="A42" s="8"/>
      <c r="B42" s="9">
        <v>11004</v>
      </c>
      <c r="C42" s="14" t="s">
        <v>6</v>
      </c>
      <c r="D42" s="14"/>
      <c r="E42" s="14"/>
      <c r="F42" s="16"/>
    </row>
    <row r="43" spans="1:6" ht="68.95">
      <c r="A43" s="109"/>
      <c r="B43" s="109"/>
      <c r="C43" s="9" t="s">
        <v>67</v>
      </c>
      <c r="D43" s="17">
        <v>551921.30000000005</v>
      </c>
      <c r="E43" s="17">
        <v>551921.30000000005</v>
      </c>
      <c r="F43" s="17">
        <v>551921.30000000005</v>
      </c>
    </row>
    <row r="44" spans="1:6" ht="17.45" customHeight="1">
      <c r="A44" s="110"/>
      <c r="B44" s="110"/>
      <c r="C44" s="14" t="s">
        <v>7</v>
      </c>
      <c r="D44" s="14"/>
      <c r="E44" s="14"/>
      <c r="F44" s="18"/>
    </row>
    <row r="45" spans="1:6" ht="83.95">
      <c r="A45" s="110"/>
      <c r="B45" s="110"/>
      <c r="C45" s="10" t="s">
        <v>68</v>
      </c>
      <c r="D45" s="10"/>
      <c r="E45" s="10"/>
      <c r="F45" s="18"/>
    </row>
    <row r="46" spans="1:6">
      <c r="A46" s="110"/>
      <c r="B46" s="110"/>
      <c r="C46" s="14" t="s">
        <v>8</v>
      </c>
      <c r="D46" s="14"/>
      <c r="E46" s="14"/>
      <c r="F46" s="18"/>
    </row>
    <row r="47" spans="1:6">
      <c r="A47" s="110"/>
      <c r="B47" s="111"/>
      <c r="C47" s="10" t="s">
        <v>62</v>
      </c>
      <c r="D47" s="10"/>
      <c r="E47" s="10"/>
      <c r="F47" s="18"/>
    </row>
    <row r="48" spans="1:6" ht="17.25">
      <c r="A48" s="110"/>
      <c r="B48" s="9">
        <v>12004</v>
      </c>
      <c r="C48" s="14" t="s">
        <v>6</v>
      </c>
      <c r="D48" s="14"/>
      <c r="E48" s="14"/>
      <c r="F48" s="16"/>
    </row>
    <row r="49" spans="1:6" ht="34.450000000000003">
      <c r="A49" s="110"/>
      <c r="B49" s="109"/>
      <c r="C49" s="9" t="s">
        <v>84</v>
      </c>
      <c r="D49" s="17">
        <f>+'Հավելված N 3'!G69</f>
        <v>0</v>
      </c>
      <c r="E49" s="17">
        <f>+'Հավելված N 3'!H69</f>
        <v>0</v>
      </c>
      <c r="F49" s="17">
        <f>+'Հավելված N 3'!I69</f>
        <v>-320000</v>
      </c>
    </row>
    <row r="50" spans="1:6" ht="17.45" customHeight="1">
      <c r="A50" s="110"/>
      <c r="B50" s="110"/>
      <c r="C50" s="14" t="s">
        <v>7</v>
      </c>
      <c r="D50" s="14"/>
      <c r="E50" s="14"/>
      <c r="F50" s="18"/>
    </row>
    <row r="51" spans="1:6" ht="33.6">
      <c r="A51" s="110"/>
      <c r="B51" s="110"/>
      <c r="C51" s="60" t="s">
        <v>85</v>
      </c>
      <c r="D51" s="60"/>
      <c r="E51" s="60"/>
      <c r="F51" s="18"/>
    </row>
    <row r="52" spans="1:6">
      <c r="A52" s="110"/>
      <c r="B52" s="110"/>
      <c r="C52" s="14" t="s">
        <v>8</v>
      </c>
      <c r="D52" s="14"/>
      <c r="E52" s="14"/>
      <c r="F52" s="18"/>
    </row>
    <row r="53" spans="1:6">
      <c r="A53" s="111"/>
      <c r="B53" s="111"/>
      <c r="C53" s="60" t="s">
        <v>62</v>
      </c>
      <c r="D53" s="60"/>
      <c r="E53" s="60"/>
      <c r="F53" s="18"/>
    </row>
  </sheetData>
  <mergeCells count="22">
    <mergeCell ref="A43:A53"/>
    <mergeCell ref="B43:B47"/>
    <mergeCell ref="B49:B53"/>
    <mergeCell ref="C1:F1"/>
    <mergeCell ref="C2:F2"/>
    <mergeCell ref="C3:F3"/>
    <mergeCell ref="E5:F5"/>
    <mergeCell ref="A4:F4"/>
    <mergeCell ref="A12:A16"/>
    <mergeCell ref="A17:F17"/>
    <mergeCell ref="A41:F41"/>
    <mergeCell ref="D6:F6"/>
    <mergeCell ref="C6:C7"/>
    <mergeCell ref="A6:B6"/>
    <mergeCell ref="B36:B40"/>
    <mergeCell ref="A36:A40"/>
    <mergeCell ref="A10:C10"/>
    <mergeCell ref="B31:B34"/>
    <mergeCell ref="B20:B24"/>
    <mergeCell ref="B26:B29"/>
    <mergeCell ref="A19:A34"/>
    <mergeCell ref="B12:B16"/>
  </mergeCells>
  <pageMargins left="0.75" right="0.75" top="1" bottom="1" header="0.5" footer="0.5"/>
  <pageSetup paperSize="9" scale="78" fitToHeight="0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Q69"/>
  <sheetViews>
    <sheetView zoomScale="70" zoomScaleNormal="70" workbookViewId="0">
      <selection activeCell="J52" sqref="J52"/>
    </sheetView>
  </sheetViews>
  <sheetFormatPr defaultColWidth="9.08984375" defaultRowHeight="16.8"/>
  <cols>
    <col min="1" max="3" width="7.6328125" style="25" customWidth="1"/>
    <col min="4" max="4" width="11.08984375" style="25" customWidth="1"/>
    <col min="5" max="5" width="15.36328125" style="25" customWidth="1"/>
    <col min="6" max="6" width="77.7265625" style="45" customWidth="1"/>
    <col min="7" max="7" width="18" style="45" customWidth="1"/>
    <col min="8" max="8" width="16.90625" style="45" customWidth="1"/>
    <col min="9" max="9" width="15.7265625" style="45" customWidth="1"/>
    <col min="10" max="10" width="9.08984375" style="25"/>
    <col min="11" max="11" width="12.08984375" style="25" bestFit="1" customWidth="1"/>
    <col min="12" max="16384" width="9.08984375" style="25"/>
  </cols>
  <sheetData>
    <row r="1" spans="1:15" s="22" customFormat="1" ht="18" customHeight="1">
      <c r="F1" s="99" t="s">
        <v>74</v>
      </c>
      <c r="G1" s="99"/>
      <c r="H1" s="99"/>
      <c r="I1" s="99"/>
      <c r="J1" s="23"/>
      <c r="K1" s="23"/>
      <c r="L1" s="23"/>
      <c r="M1" s="23"/>
      <c r="N1" s="23"/>
      <c r="O1" s="23"/>
    </row>
    <row r="2" spans="1:15" s="22" customFormat="1">
      <c r="F2" s="100" t="s">
        <v>71</v>
      </c>
      <c r="G2" s="100"/>
      <c r="H2" s="100"/>
      <c r="I2" s="100"/>
      <c r="J2" s="23"/>
      <c r="K2" s="23"/>
      <c r="L2" s="23"/>
      <c r="M2" s="23"/>
      <c r="N2" s="23"/>
      <c r="O2" s="23"/>
    </row>
    <row r="3" spans="1:15" s="22" customFormat="1">
      <c r="F3" s="100" t="s">
        <v>23</v>
      </c>
      <c r="G3" s="100"/>
      <c r="H3" s="100"/>
      <c r="I3" s="100"/>
      <c r="J3" s="23"/>
      <c r="K3" s="23"/>
      <c r="L3" s="23"/>
      <c r="M3" s="23"/>
      <c r="N3" s="23"/>
      <c r="O3" s="23"/>
    </row>
    <row r="4" spans="1:15" s="22" customFormat="1" ht="46.85" customHeight="1">
      <c r="A4" s="122" t="s">
        <v>82</v>
      </c>
      <c r="B4" s="122"/>
      <c r="C4" s="122"/>
      <c r="D4" s="122"/>
      <c r="E4" s="122"/>
      <c r="F4" s="122"/>
      <c r="G4" s="122"/>
      <c r="H4" s="122"/>
      <c r="I4" s="122"/>
      <c r="J4" s="23"/>
      <c r="K4" s="23"/>
      <c r="L4" s="23"/>
      <c r="M4" s="23"/>
      <c r="N4" s="23"/>
      <c r="O4" s="23"/>
    </row>
    <row r="5" spans="1:15" s="22" customFormat="1" ht="22.2" customHeight="1">
      <c r="A5" s="24"/>
      <c r="B5" s="24"/>
      <c r="C5" s="24"/>
      <c r="D5" s="24"/>
      <c r="E5" s="24"/>
      <c r="F5" s="24"/>
      <c r="G5" s="24"/>
      <c r="H5" s="112" t="s">
        <v>83</v>
      </c>
      <c r="I5" s="112"/>
      <c r="J5" s="23"/>
      <c r="K5" s="23"/>
      <c r="L5" s="23"/>
      <c r="M5" s="23"/>
      <c r="N5" s="23"/>
      <c r="O5" s="23"/>
    </row>
    <row r="6" spans="1:15" ht="67.8" customHeight="1">
      <c r="A6" s="123" t="s">
        <v>16</v>
      </c>
      <c r="B6" s="124"/>
      <c r="C6" s="125"/>
      <c r="D6" s="123" t="s">
        <v>0</v>
      </c>
      <c r="E6" s="125"/>
      <c r="F6" s="126" t="s">
        <v>17</v>
      </c>
      <c r="G6" s="128" t="s">
        <v>44</v>
      </c>
      <c r="H6" s="129"/>
      <c r="I6" s="130"/>
    </row>
    <row r="7" spans="1:15" ht="33.6">
      <c r="A7" s="26" t="s">
        <v>24</v>
      </c>
      <c r="B7" s="26" t="s">
        <v>25</v>
      </c>
      <c r="C7" s="26" t="s">
        <v>19</v>
      </c>
      <c r="D7" s="26" t="s">
        <v>26</v>
      </c>
      <c r="E7" s="26" t="s">
        <v>43</v>
      </c>
      <c r="F7" s="127"/>
      <c r="G7" s="6" t="s">
        <v>73</v>
      </c>
      <c r="H7" s="7" t="s">
        <v>72</v>
      </c>
      <c r="I7" s="7" t="s">
        <v>18</v>
      </c>
    </row>
    <row r="8" spans="1:15" ht="17.25">
      <c r="A8" s="26"/>
      <c r="B8" s="26"/>
      <c r="C8" s="26"/>
      <c r="D8" s="26"/>
      <c r="E8" s="26"/>
      <c r="F8" s="9" t="s">
        <v>1</v>
      </c>
      <c r="G8" s="65">
        <f>+G10</f>
        <v>568461.30000000005</v>
      </c>
      <c r="H8" s="65">
        <f t="shared" ref="H8:I8" si="0">+H10</f>
        <v>568461.30000000005</v>
      </c>
      <c r="I8" s="65">
        <f t="shared" si="0"/>
        <v>0</v>
      </c>
    </row>
    <row r="9" spans="1:15">
      <c r="A9" s="27"/>
      <c r="B9" s="27"/>
      <c r="C9" s="27"/>
      <c r="D9" s="27"/>
      <c r="E9" s="27"/>
      <c r="F9" s="28" t="s">
        <v>21</v>
      </c>
      <c r="G9" s="28"/>
      <c r="H9" s="28"/>
      <c r="I9" s="29"/>
    </row>
    <row r="10" spans="1:15" s="12" customFormat="1" ht="36.799999999999997" customHeight="1">
      <c r="A10" s="69" t="s">
        <v>87</v>
      </c>
      <c r="B10" s="69"/>
      <c r="C10" s="69"/>
      <c r="D10" s="70"/>
      <c r="E10" s="70"/>
      <c r="F10" s="42" t="s">
        <v>88</v>
      </c>
      <c r="G10" s="71">
        <f>+G11</f>
        <v>568461.30000000005</v>
      </c>
      <c r="H10" s="71">
        <f t="shared" ref="H10:I10" si="1">+H11</f>
        <v>568461.30000000005</v>
      </c>
      <c r="I10" s="71">
        <f t="shared" si="1"/>
        <v>0</v>
      </c>
    </row>
    <row r="11" spans="1:15" ht="17.25">
      <c r="A11" s="30" t="s">
        <v>49</v>
      </c>
      <c r="B11" s="8"/>
      <c r="C11" s="8"/>
      <c r="D11" s="8"/>
      <c r="E11" s="8"/>
      <c r="F11" s="31" t="s">
        <v>50</v>
      </c>
      <c r="G11" s="32">
        <f>+G46+G13</f>
        <v>568461.30000000005</v>
      </c>
      <c r="H11" s="32">
        <f>+H46+H13</f>
        <v>568461.30000000005</v>
      </c>
      <c r="I11" s="32">
        <f>+I46+I13</f>
        <v>0</v>
      </c>
    </row>
    <row r="12" spans="1:15">
      <c r="A12" s="8"/>
      <c r="B12" s="8"/>
      <c r="C12" s="8"/>
      <c r="D12" s="8"/>
      <c r="E12" s="8"/>
      <c r="F12" s="10" t="s">
        <v>21</v>
      </c>
      <c r="G12" s="10"/>
      <c r="H12" s="10"/>
      <c r="I12" s="11"/>
    </row>
    <row r="13" spans="1:15" ht="34.450000000000003">
      <c r="A13" s="8"/>
      <c r="B13" s="30" t="s">
        <v>59</v>
      </c>
      <c r="C13" s="8"/>
      <c r="D13" s="8"/>
      <c r="E13" s="8"/>
      <c r="F13" s="31" t="s">
        <v>60</v>
      </c>
      <c r="G13" s="17">
        <f t="shared" ref="G13:I13" si="2">G15</f>
        <v>16540</v>
      </c>
      <c r="H13" s="17">
        <f t="shared" si="2"/>
        <v>16540</v>
      </c>
      <c r="I13" s="17">
        <f t="shared" si="2"/>
        <v>-231921.3</v>
      </c>
    </row>
    <row r="14" spans="1:15">
      <c r="A14" s="8"/>
      <c r="B14" s="8"/>
      <c r="C14" s="8"/>
      <c r="D14" s="8"/>
      <c r="E14" s="8"/>
      <c r="F14" s="10" t="s">
        <v>21</v>
      </c>
      <c r="G14" s="10"/>
      <c r="H14" s="10"/>
      <c r="I14" s="18"/>
    </row>
    <row r="15" spans="1:15" ht="17.25">
      <c r="A15" s="8"/>
      <c r="B15" s="8"/>
      <c r="C15" s="30" t="s">
        <v>58</v>
      </c>
      <c r="D15" s="8"/>
      <c r="E15" s="8"/>
      <c r="F15" s="31" t="s">
        <v>61</v>
      </c>
      <c r="G15" s="17">
        <f>+G17</f>
        <v>16540</v>
      </c>
      <c r="H15" s="17">
        <f t="shared" ref="H15:I15" si="3">+H17</f>
        <v>16540</v>
      </c>
      <c r="I15" s="17">
        <f t="shared" si="3"/>
        <v>-231921.3</v>
      </c>
    </row>
    <row r="16" spans="1:15">
      <c r="A16" s="8"/>
      <c r="B16" s="8"/>
      <c r="C16" s="8"/>
      <c r="D16" s="8"/>
      <c r="E16" s="8"/>
      <c r="F16" s="10" t="s">
        <v>63</v>
      </c>
      <c r="G16" s="10"/>
      <c r="H16" s="10"/>
      <c r="I16" s="18"/>
    </row>
    <row r="17" spans="1:9" ht="34.450000000000003">
      <c r="A17" s="8"/>
      <c r="B17" s="8"/>
      <c r="C17" s="8"/>
      <c r="D17" s="34">
        <v>1045</v>
      </c>
      <c r="E17" s="8"/>
      <c r="F17" s="42" t="s">
        <v>80</v>
      </c>
      <c r="G17" s="64">
        <f>+G19+G28+G37</f>
        <v>16540</v>
      </c>
      <c r="H17" s="64">
        <f t="shared" ref="H17:I17" si="4">+H19+H28+H37</f>
        <v>16540</v>
      </c>
      <c r="I17" s="64">
        <f t="shared" si="4"/>
        <v>-231921.3</v>
      </c>
    </row>
    <row r="18" spans="1:9">
      <c r="A18" s="8"/>
      <c r="B18" s="8"/>
      <c r="C18" s="8"/>
      <c r="D18" s="8"/>
      <c r="E18" s="8"/>
      <c r="F18" s="10" t="s">
        <v>63</v>
      </c>
      <c r="G18" s="10"/>
      <c r="H18" s="10"/>
      <c r="I18" s="18"/>
    </row>
    <row r="19" spans="1:9" ht="66.7" customHeight="1">
      <c r="A19" s="8"/>
      <c r="B19" s="8"/>
      <c r="C19" s="8"/>
      <c r="D19" s="36"/>
      <c r="E19" s="43">
        <v>11003</v>
      </c>
      <c r="F19" s="9" t="s">
        <v>66</v>
      </c>
      <c r="G19" s="37">
        <f>+G21</f>
        <v>16540</v>
      </c>
      <c r="H19" s="37">
        <f t="shared" ref="H19:I19" si="5">+H21</f>
        <v>16540</v>
      </c>
      <c r="I19" s="37">
        <f t="shared" si="5"/>
        <v>16540</v>
      </c>
    </row>
    <row r="20" spans="1:9">
      <c r="A20" s="8"/>
      <c r="B20" s="8"/>
      <c r="C20" s="8"/>
      <c r="D20" s="8"/>
      <c r="E20" s="8"/>
      <c r="F20" s="38" t="s">
        <v>27</v>
      </c>
      <c r="G20" s="38"/>
      <c r="H20" s="38"/>
      <c r="I20" s="38"/>
    </row>
    <row r="21" spans="1:9" ht="33.6">
      <c r="A21" s="27"/>
      <c r="B21" s="27"/>
      <c r="C21" s="27"/>
      <c r="D21" s="27"/>
      <c r="E21" s="27"/>
      <c r="F21" s="39" t="s">
        <v>9</v>
      </c>
      <c r="G21" s="44">
        <f t="shared" ref="G21:H21" si="6">G23</f>
        <v>16540</v>
      </c>
      <c r="H21" s="44">
        <f t="shared" si="6"/>
        <v>16540</v>
      </c>
      <c r="I21" s="44">
        <f>I23</f>
        <v>16540</v>
      </c>
    </row>
    <row r="22" spans="1:9" ht="33.6">
      <c r="A22" s="27"/>
      <c r="B22" s="27"/>
      <c r="C22" s="27"/>
      <c r="D22" s="27"/>
      <c r="E22" s="27"/>
      <c r="F22" s="38" t="s">
        <v>28</v>
      </c>
      <c r="G22" s="38"/>
      <c r="H22" s="38"/>
      <c r="I22" s="38"/>
    </row>
    <row r="23" spans="1:9">
      <c r="A23" s="27"/>
      <c r="B23" s="27"/>
      <c r="C23" s="27"/>
      <c r="D23" s="27"/>
      <c r="E23" s="27"/>
      <c r="F23" s="38" t="s">
        <v>20</v>
      </c>
      <c r="G23" s="41">
        <f t="shared" ref="G23:H23" si="7">G24</f>
        <v>16540</v>
      </c>
      <c r="H23" s="41">
        <f t="shared" si="7"/>
        <v>16540</v>
      </c>
      <c r="I23" s="41">
        <f>I24</f>
        <v>16540</v>
      </c>
    </row>
    <row r="24" spans="1:9">
      <c r="A24" s="27"/>
      <c r="B24" s="27"/>
      <c r="C24" s="27"/>
      <c r="D24" s="27"/>
      <c r="E24" s="27"/>
      <c r="F24" s="38" t="s">
        <v>29</v>
      </c>
      <c r="G24" s="41">
        <f t="shared" ref="G24:H24" si="8">G25</f>
        <v>16540</v>
      </c>
      <c r="H24" s="41">
        <f t="shared" si="8"/>
        <v>16540</v>
      </c>
      <c r="I24" s="41">
        <f>I25</f>
        <v>16540</v>
      </c>
    </row>
    <row r="25" spans="1:9">
      <c r="A25" s="27"/>
      <c r="B25" s="27"/>
      <c r="C25" s="27"/>
      <c r="D25" s="27"/>
      <c r="E25" s="27"/>
      <c r="F25" s="28" t="s">
        <v>75</v>
      </c>
      <c r="G25" s="41">
        <f t="shared" ref="G25:H25" si="9">G26</f>
        <v>16540</v>
      </c>
      <c r="H25" s="41">
        <f t="shared" si="9"/>
        <v>16540</v>
      </c>
      <c r="I25" s="41">
        <f>I26</f>
        <v>16540</v>
      </c>
    </row>
    <row r="26" spans="1:9" ht="38.450000000000003" customHeight="1">
      <c r="A26" s="27"/>
      <c r="B26" s="27"/>
      <c r="C26" s="27"/>
      <c r="D26" s="27"/>
      <c r="E26" s="27"/>
      <c r="F26" s="28" t="s">
        <v>76</v>
      </c>
      <c r="G26" s="41">
        <f t="shared" ref="G26:H26" si="10">G27</f>
        <v>16540</v>
      </c>
      <c r="H26" s="41">
        <f t="shared" si="10"/>
        <v>16540</v>
      </c>
      <c r="I26" s="41">
        <f>I27</f>
        <v>16540</v>
      </c>
    </row>
    <row r="27" spans="1:9">
      <c r="A27" s="27"/>
      <c r="B27" s="27"/>
      <c r="C27" s="27"/>
      <c r="D27" s="27"/>
      <c r="E27" s="27"/>
      <c r="F27" s="28" t="s">
        <v>64</v>
      </c>
      <c r="G27" s="41">
        <f>+'Հավելված N 2'!D19</f>
        <v>16540</v>
      </c>
      <c r="H27" s="41">
        <f>+'Հավելված N 2'!E19</f>
        <v>16540</v>
      </c>
      <c r="I27" s="41">
        <f>+'Հավելված N 2'!F19</f>
        <v>16540</v>
      </c>
    </row>
    <row r="28" spans="1:9" ht="34.450000000000003">
      <c r="A28" s="8"/>
      <c r="B28" s="8"/>
      <c r="C28" s="8"/>
      <c r="D28" s="57"/>
      <c r="E28" s="43">
        <v>12002</v>
      </c>
      <c r="F28" s="9" t="s">
        <v>89</v>
      </c>
      <c r="G28" s="37">
        <f>+G30</f>
        <v>0</v>
      </c>
      <c r="H28" s="37">
        <f t="shared" ref="H28:I28" si="11">+H30</f>
        <v>0</v>
      </c>
      <c r="I28" s="37">
        <f t="shared" si="11"/>
        <v>-61000</v>
      </c>
    </row>
    <row r="29" spans="1:9">
      <c r="A29" s="8"/>
      <c r="B29" s="8"/>
      <c r="C29" s="8"/>
      <c r="D29" s="8"/>
      <c r="E29" s="73"/>
      <c r="F29" s="72" t="s">
        <v>27</v>
      </c>
      <c r="G29" s="38"/>
      <c r="H29" s="38"/>
      <c r="I29" s="38"/>
    </row>
    <row r="30" spans="1:9" ht="33.6">
      <c r="A30" s="27"/>
      <c r="B30" s="27"/>
      <c r="C30" s="27"/>
      <c r="D30" s="27"/>
      <c r="E30" s="74"/>
      <c r="F30" s="75" t="s">
        <v>9</v>
      </c>
      <c r="G30" s="44">
        <f t="shared" ref="G30:H30" si="12">G32</f>
        <v>0</v>
      </c>
      <c r="H30" s="44">
        <f t="shared" si="12"/>
        <v>0</v>
      </c>
      <c r="I30" s="44">
        <f>I32</f>
        <v>-61000</v>
      </c>
    </row>
    <row r="31" spans="1:9" ht="33.6">
      <c r="A31" s="27"/>
      <c r="B31" s="27"/>
      <c r="C31" s="27"/>
      <c r="D31" s="27"/>
      <c r="E31" s="74"/>
      <c r="F31" s="72" t="s">
        <v>28</v>
      </c>
      <c r="G31" s="38"/>
      <c r="H31" s="38"/>
      <c r="I31" s="38"/>
    </row>
    <row r="32" spans="1:9">
      <c r="A32" s="27"/>
      <c r="B32" s="27"/>
      <c r="C32" s="27"/>
      <c r="D32" s="27"/>
      <c r="E32" s="74"/>
      <c r="F32" s="72" t="s">
        <v>20</v>
      </c>
      <c r="G32" s="41">
        <f t="shared" ref="G32:H35" si="13">G33</f>
        <v>0</v>
      </c>
      <c r="H32" s="41">
        <f t="shared" si="13"/>
        <v>0</v>
      </c>
      <c r="I32" s="41">
        <f>I33</f>
        <v>-61000</v>
      </c>
    </row>
    <row r="33" spans="1:11">
      <c r="A33" s="27"/>
      <c r="B33" s="27"/>
      <c r="C33" s="27"/>
      <c r="D33" s="27"/>
      <c r="E33" s="74"/>
      <c r="F33" s="72" t="s">
        <v>29</v>
      </c>
      <c r="G33" s="41">
        <f t="shared" si="13"/>
        <v>0</v>
      </c>
      <c r="H33" s="41">
        <f t="shared" si="13"/>
        <v>0</v>
      </c>
      <c r="I33" s="41">
        <f>I34</f>
        <v>-61000</v>
      </c>
    </row>
    <row r="34" spans="1:11">
      <c r="A34" s="27"/>
      <c r="B34" s="27"/>
      <c r="C34" s="27"/>
      <c r="D34" s="27"/>
      <c r="E34" s="74"/>
      <c r="F34" s="72" t="s">
        <v>90</v>
      </c>
      <c r="G34" s="41">
        <f t="shared" si="13"/>
        <v>0</v>
      </c>
      <c r="H34" s="41">
        <f t="shared" si="13"/>
        <v>0</v>
      </c>
      <c r="I34" s="41">
        <f>I35</f>
        <v>-61000</v>
      </c>
    </row>
    <row r="35" spans="1:11" ht="38.450000000000003" customHeight="1">
      <c r="A35" s="27"/>
      <c r="B35" s="27"/>
      <c r="C35" s="27"/>
      <c r="D35" s="27"/>
      <c r="E35" s="74"/>
      <c r="F35" s="72" t="s">
        <v>91</v>
      </c>
      <c r="G35" s="41">
        <f t="shared" si="13"/>
        <v>0</v>
      </c>
      <c r="H35" s="41">
        <f t="shared" si="13"/>
        <v>0</v>
      </c>
      <c r="I35" s="41">
        <f>I36</f>
        <v>-61000</v>
      </c>
      <c r="K35" s="76"/>
    </row>
    <row r="36" spans="1:11">
      <c r="A36" s="27"/>
      <c r="B36" s="27"/>
      <c r="C36" s="27"/>
      <c r="D36" s="27"/>
      <c r="E36" s="74"/>
      <c r="F36" s="72" t="s">
        <v>92</v>
      </c>
      <c r="G36" s="41">
        <f>+'Հավելված N 2'!D16</f>
        <v>0</v>
      </c>
      <c r="H36" s="41">
        <f>+'Հավելված N 2'!E16</f>
        <v>0</v>
      </c>
      <c r="I36" s="41">
        <v>-61000</v>
      </c>
    </row>
    <row r="37" spans="1:11" ht="34.450000000000003">
      <c r="A37" s="8"/>
      <c r="B37" s="8"/>
      <c r="C37" s="8"/>
      <c r="D37" s="57"/>
      <c r="E37" s="43">
        <v>12004</v>
      </c>
      <c r="F37" s="9" t="s">
        <v>93</v>
      </c>
      <c r="G37" s="37">
        <f>+G39</f>
        <v>0</v>
      </c>
      <c r="H37" s="37">
        <f t="shared" ref="H37:I37" si="14">+H39</f>
        <v>0</v>
      </c>
      <c r="I37" s="37">
        <f t="shared" si="14"/>
        <v>-187461.3</v>
      </c>
    </row>
    <row r="38" spans="1:11">
      <c r="A38" s="8"/>
      <c r="B38" s="8"/>
      <c r="C38" s="8"/>
      <c r="D38" s="8"/>
      <c r="E38" s="73"/>
      <c r="F38" s="72" t="s">
        <v>27</v>
      </c>
      <c r="G38" s="38"/>
      <c r="H38" s="38"/>
      <c r="I38" s="38"/>
    </row>
    <row r="39" spans="1:11" ht="33.6">
      <c r="A39" s="27"/>
      <c r="B39" s="27"/>
      <c r="C39" s="27"/>
      <c r="D39" s="27"/>
      <c r="E39" s="74"/>
      <c r="F39" s="75" t="s">
        <v>9</v>
      </c>
      <c r="G39" s="44">
        <f t="shared" ref="G39:H39" si="15">G41</f>
        <v>0</v>
      </c>
      <c r="H39" s="44">
        <f t="shared" si="15"/>
        <v>0</v>
      </c>
      <c r="I39" s="44">
        <f>I41</f>
        <v>-187461.3</v>
      </c>
    </row>
    <row r="40" spans="1:11" ht="33.6">
      <c r="A40" s="27"/>
      <c r="B40" s="27"/>
      <c r="C40" s="27"/>
      <c r="D40" s="27"/>
      <c r="E40" s="74"/>
      <c r="F40" s="72" t="s">
        <v>28</v>
      </c>
      <c r="G40" s="38"/>
      <c r="H40" s="38"/>
      <c r="I40" s="38"/>
    </row>
    <row r="41" spans="1:11">
      <c r="A41" s="27"/>
      <c r="B41" s="27"/>
      <c r="C41" s="27"/>
      <c r="D41" s="27"/>
      <c r="E41" s="74"/>
      <c r="F41" s="72" t="s">
        <v>20</v>
      </c>
      <c r="G41" s="41">
        <f t="shared" ref="G41:H44" si="16">G42</f>
        <v>0</v>
      </c>
      <c r="H41" s="41">
        <f t="shared" si="16"/>
        <v>0</v>
      </c>
      <c r="I41" s="41">
        <f>I42</f>
        <v>-187461.3</v>
      </c>
    </row>
    <row r="42" spans="1:11">
      <c r="A42" s="27"/>
      <c r="B42" s="27"/>
      <c r="C42" s="27"/>
      <c r="D42" s="27"/>
      <c r="E42" s="74"/>
      <c r="F42" s="72" t="s">
        <v>29</v>
      </c>
      <c r="G42" s="41">
        <f t="shared" si="16"/>
        <v>0</v>
      </c>
      <c r="H42" s="41">
        <f t="shared" si="16"/>
        <v>0</v>
      </c>
      <c r="I42" s="41">
        <f>I43</f>
        <v>-187461.3</v>
      </c>
    </row>
    <row r="43" spans="1:11">
      <c r="A43" s="27"/>
      <c r="B43" s="27"/>
      <c r="C43" s="27"/>
      <c r="D43" s="27"/>
      <c r="E43" s="74"/>
      <c r="F43" s="72" t="s">
        <v>90</v>
      </c>
      <c r="G43" s="41">
        <f t="shared" si="16"/>
        <v>0</v>
      </c>
      <c r="H43" s="41">
        <f t="shared" si="16"/>
        <v>0</v>
      </c>
      <c r="I43" s="41">
        <f>I44</f>
        <v>-187461.3</v>
      </c>
    </row>
    <row r="44" spans="1:11" ht="38.450000000000003" customHeight="1">
      <c r="A44" s="27"/>
      <c r="B44" s="27"/>
      <c r="C44" s="27"/>
      <c r="D44" s="27"/>
      <c r="E44" s="74"/>
      <c r="F44" s="72" t="s">
        <v>91</v>
      </c>
      <c r="G44" s="41">
        <f t="shared" si="16"/>
        <v>0</v>
      </c>
      <c r="H44" s="41">
        <f t="shared" si="16"/>
        <v>0</v>
      </c>
      <c r="I44" s="41">
        <f>I45</f>
        <v>-187461.3</v>
      </c>
      <c r="K44" s="76"/>
    </row>
    <row r="45" spans="1:11">
      <c r="A45" s="27"/>
      <c r="B45" s="27"/>
      <c r="C45" s="27"/>
      <c r="D45" s="27"/>
      <c r="E45" s="74"/>
      <c r="F45" s="72" t="s">
        <v>64</v>
      </c>
      <c r="G45" s="41">
        <f>+'Հավելված N 2'!D25</f>
        <v>0</v>
      </c>
      <c r="H45" s="41">
        <f>+'Հավելված N 2'!E25</f>
        <v>0</v>
      </c>
      <c r="I45" s="41">
        <v>-187461.3</v>
      </c>
    </row>
    <row r="46" spans="1:11" ht="17.25">
      <c r="A46" s="8"/>
      <c r="B46" s="30" t="s">
        <v>54</v>
      </c>
      <c r="C46" s="8"/>
      <c r="D46" s="8"/>
      <c r="E46" s="8"/>
      <c r="F46" s="31" t="s">
        <v>55</v>
      </c>
      <c r="G46" s="32">
        <f t="shared" ref="G46:I46" si="17">G48</f>
        <v>551921.30000000005</v>
      </c>
      <c r="H46" s="32">
        <f t="shared" si="17"/>
        <v>551921.30000000005</v>
      </c>
      <c r="I46" s="32">
        <f t="shared" si="17"/>
        <v>231921.30000000005</v>
      </c>
    </row>
    <row r="47" spans="1:11">
      <c r="A47" s="8"/>
      <c r="B47" s="8"/>
      <c r="C47" s="8"/>
      <c r="D47" s="8"/>
      <c r="E47" s="8"/>
      <c r="F47" s="10" t="s">
        <v>21</v>
      </c>
      <c r="G47" s="10"/>
      <c r="H47" s="10"/>
      <c r="I47" s="18"/>
    </row>
    <row r="48" spans="1:11" ht="17.25">
      <c r="A48" s="8"/>
      <c r="B48" s="8"/>
      <c r="C48" s="33" t="s">
        <v>22</v>
      </c>
      <c r="D48" s="8"/>
      <c r="E48" s="8"/>
      <c r="F48" s="31" t="s">
        <v>56</v>
      </c>
      <c r="G48" s="32">
        <f>+G50</f>
        <v>551921.30000000005</v>
      </c>
      <c r="H48" s="32">
        <f t="shared" ref="H48:I48" si="18">+H50</f>
        <v>551921.30000000005</v>
      </c>
      <c r="I48" s="32">
        <f t="shared" si="18"/>
        <v>231921.30000000005</v>
      </c>
    </row>
    <row r="49" spans="1:17">
      <c r="A49" s="8"/>
      <c r="B49" s="8"/>
      <c r="C49" s="8"/>
      <c r="D49" s="8"/>
      <c r="E49" s="8"/>
      <c r="F49" s="10" t="s">
        <v>63</v>
      </c>
      <c r="G49" s="10"/>
      <c r="H49" s="10"/>
      <c r="I49" s="18"/>
      <c r="J49" s="121"/>
      <c r="K49" s="102"/>
      <c r="L49" s="102"/>
      <c r="M49" s="102"/>
      <c r="N49" s="102"/>
      <c r="O49" s="102"/>
      <c r="P49" s="102"/>
      <c r="Q49" s="102"/>
    </row>
    <row r="50" spans="1:17" ht="34.450000000000003">
      <c r="A50" s="8"/>
      <c r="B50" s="8"/>
      <c r="C50" s="8"/>
      <c r="D50" s="34">
        <v>1111</v>
      </c>
      <c r="E50" s="8"/>
      <c r="F50" s="9" t="s">
        <v>51</v>
      </c>
      <c r="G50" s="63">
        <f>+G52+G61</f>
        <v>551921.30000000005</v>
      </c>
      <c r="H50" s="63">
        <f t="shared" ref="H50:I50" si="19">+H52+H61</f>
        <v>551921.30000000005</v>
      </c>
      <c r="I50" s="63">
        <f t="shared" si="19"/>
        <v>231921.30000000005</v>
      </c>
      <c r="J50" s="35"/>
      <c r="K50" s="35"/>
      <c r="L50" s="35"/>
      <c r="M50" s="35"/>
      <c r="N50" s="35"/>
      <c r="O50" s="35"/>
      <c r="P50" s="35"/>
      <c r="Q50" s="35"/>
    </row>
    <row r="51" spans="1:17">
      <c r="A51" s="8"/>
      <c r="B51" s="8"/>
      <c r="C51" s="8"/>
      <c r="D51" s="8"/>
      <c r="E51" s="8"/>
      <c r="F51" s="10" t="s">
        <v>63</v>
      </c>
      <c r="G51" s="10"/>
      <c r="H51" s="10"/>
      <c r="I51" s="18"/>
      <c r="J51" s="35"/>
      <c r="K51" s="35"/>
      <c r="L51" s="35"/>
      <c r="M51" s="35"/>
      <c r="N51" s="35"/>
      <c r="O51" s="35"/>
      <c r="P51" s="35"/>
      <c r="Q51" s="35"/>
    </row>
    <row r="52" spans="1:17" ht="71.45" customHeight="1">
      <c r="A52" s="8"/>
      <c r="B52" s="8"/>
      <c r="C52" s="8"/>
      <c r="D52" s="36"/>
      <c r="E52" s="34">
        <v>11004</v>
      </c>
      <c r="F52" s="9" t="s">
        <v>67</v>
      </c>
      <c r="G52" s="37">
        <f>'Հավելված N 2'!D43</f>
        <v>551921.30000000005</v>
      </c>
      <c r="H52" s="37">
        <f>'Հավելված N 2'!E43</f>
        <v>551921.30000000005</v>
      </c>
      <c r="I52" s="37">
        <f>'Հավելված N 2'!F43</f>
        <v>551921.30000000005</v>
      </c>
    </row>
    <row r="53" spans="1:17">
      <c r="A53" s="8"/>
      <c r="B53" s="8"/>
      <c r="C53" s="8"/>
      <c r="D53" s="8"/>
      <c r="E53" s="8"/>
      <c r="F53" s="38" t="s">
        <v>27</v>
      </c>
      <c r="G53" s="38"/>
      <c r="H53" s="38"/>
      <c r="I53" s="38"/>
    </row>
    <row r="54" spans="1:17" ht="33.6">
      <c r="A54" s="8"/>
      <c r="B54" s="8"/>
      <c r="C54" s="8"/>
      <c r="D54" s="8"/>
      <c r="E54" s="8"/>
      <c r="F54" s="39" t="s">
        <v>9</v>
      </c>
      <c r="G54" s="40">
        <f t="shared" ref="G54:H54" si="20">G56</f>
        <v>551921.30000000005</v>
      </c>
      <c r="H54" s="40">
        <f t="shared" si="20"/>
        <v>551921.30000000005</v>
      </c>
      <c r="I54" s="40">
        <f>I56</f>
        <v>551921.30000000005</v>
      </c>
    </row>
    <row r="55" spans="1:17" ht="33.6">
      <c r="A55" s="8"/>
      <c r="B55" s="8"/>
      <c r="C55" s="8"/>
      <c r="D55" s="8"/>
      <c r="E55" s="8"/>
      <c r="F55" s="38" t="s">
        <v>28</v>
      </c>
      <c r="G55" s="38"/>
      <c r="H55" s="38"/>
      <c r="I55" s="38"/>
    </row>
    <row r="56" spans="1:17">
      <c r="A56" s="8"/>
      <c r="B56" s="8"/>
      <c r="C56" s="8"/>
      <c r="D56" s="8"/>
      <c r="E56" s="8"/>
      <c r="F56" s="38" t="s">
        <v>20</v>
      </c>
      <c r="G56" s="41">
        <f t="shared" ref="G56:H56" si="21">G57</f>
        <v>551921.30000000005</v>
      </c>
      <c r="H56" s="41">
        <f t="shared" si="21"/>
        <v>551921.30000000005</v>
      </c>
      <c r="I56" s="41">
        <f>I57</f>
        <v>551921.30000000005</v>
      </c>
    </row>
    <row r="57" spans="1:17">
      <c r="A57" s="8"/>
      <c r="B57" s="8"/>
      <c r="C57" s="8"/>
      <c r="D57" s="8"/>
      <c r="E57" s="8"/>
      <c r="F57" s="38" t="s">
        <v>29</v>
      </c>
      <c r="G57" s="41">
        <f t="shared" ref="G57:H57" si="22">G58</f>
        <v>551921.30000000005</v>
      </c>
      <c r="H57" s="41">
        <f t="shared" si="22"/>
        <v>551921.30000000005</v>
      </c>
      <c r="I57" s="41">
        <f>I58</f>
        <v>551921.30000000005</v>
      </c>
    </row>
    <row r="58" spans="1:17">
      <c r="A58" s="8"/>
      <c r="B58" s="8"/>
      <c r="C58" s="8"/>
      <c r="D58" s="8"/>
      <c r="E58" s="8"/>
      <c r="F58" s="28" t="s">
        <v>75</v>
      </c>
      <c r="G58" s="41">
        <f t="shared" ref="G58:H58" si="23">G59</f>
        <v>551921.30000000005</v>
      </c>
      <c r="H58" s="41">
        <f t="shared" si="23"/>
        <v>551921.30000000005</v>
      </c>
      <c r="I58" s="41">
        <f>I59</f>
        <v>551921.30000000005</v>
      </c>
    </row>
    <row r="59" spans="1:17" ht="37.25" customHeight="1">
      <c r="A59" s="8"/>
      <c r="B59" s="8"/>
      <c r="C59" s="8"/>
      <c r="D59" s="8"/>
      <c r="E59" s="8"/>
      <c r="F59" s="28" t="s">
        <v>76</v>
      </c>
      <c r="G59" s="41">
        <f t="shared" ref="G59:H59" si="24">G60</f>
        <v>551921.30000000005</v>
      </c>
      <c r="H59" s="41">
        <f t="shared" si="24"/>
        <v>551921.30000000005</v>
      </c>
      <c r="I59" s="41">
        <f>I60</f>
        <v>551921.30000000005</v>
      </c>
    </row>
    <row r="60" spans="1:17">
      <c r="A60" s="8"/>
      <c r="B60" s="8"/>
      <c r="C60" s="8"/>
      <c r="D60" s="8"/>
      <c r="E60" s="8"/>
      <c r="F60" s="28" t="s">
        <v>64</v>
      </c>
      <c r="G60" s="15">
        <f>+'Հավելված N 2'!D43</f>
        <v>551921.30000000005</v>
      </c>
      <c r="H60" s="15">
        <f>+'Հավելված N 2'!E43</f>
        <v>551921.30000000005</v>
      </c>
      <c r="I60" s="15">
        <f>+'Հավելված N 2'!F43</f>
        <v>551921.30000000005</v>
      </c>
    </row>
    <row r="61" spans="1:17" ht="34.450000000000003">
      <c r="A61" s="8"/>
      <c r="B61" s="8"/>
      <c r="C61" s="8"/>
      <c r="D61" s="57"/>
      <c r="E61" s="34">
        <v>12004</v>
      </c>
      <c r="F61" s="9" t="s">
        <v>84</v>
      </c>
      <c r="G61" s="37">
        <f>+G63</f>
        <v>0</v>
      </c>
      <c r="H61" s="37">
        <f t="shared" ref="H61:I61" si="25">+H63</f>
        <v>0</v>
      </c>
      <c r="I61" s="37">
        <f t="shared" si="25"/>
        <v>-320000</v>
      </c>
    </row>
    <row r="62" spans="1:17">
      <c r="A62" s="8"/>
      <c r="B62" s="8"/>
      <c r="C62" s="8"/>
      <c r="D62" s="8"/>
      <c r="E62" s="8"/>
      <c r="F62" s="38" t="s">
        <v>27</v>
      </c>
      <c r="G62" s="38"/>
      <c r="H62" s="38"/>
      <c r="I62" s="38"/>
    </row>
    <row r="63" spans="1:17" ht="33.6">
      <c r="A63" s="8"/>
      <c r="B63" s="8"/>
      <c r="C63" s="8"/>
      <c r="D63" s="8"/>
      <c r="E63" s="8"/>
      <c r="F63" s="39" t="s">
        <v>9</v>
      </c>
      <c r="G63" s="40">
        <f t="shared" ref="G63:H63" si="26">G65</f>
        <v>0</v>
      </c>
      <c r="H63" s="40">
        <f t="shared" si="26"/>
        <v>0</v>
      </c>
      <c r="I63" s="40">
        <f>I65</f>
        <v>-320000</v>
      </c>
    </row>
    <row r="64" spans="1:17" ht="33.6">
      <c r="A64" s="8"/>
      <c r="B64" s="8"/>
      <c r="C64" s="8"/>
      <c r="D64" s="8"/>
      <c r="E64" s="8"/>
      <c r="F64" s="38" t="s">
        <v>28</v>
      </c>
      <c r="G64" s="38"/>
      <c r="H64" s="38"/>
      <c r="I64" s="38"/>
    </row>
    <row r="65" spans="1:9">
      <c r="A65" s="8"/>
      <c r="B65" s="8"/>
      <c r="C65" s="8"/>
      <c r="D65" s="8"/>
      <c r="E65" s="8"/>
      <c r="F65" s="38" t="s">
        <v>20</v>
      </c>
      <c r="G65" s="41">
        <f t="shared" ref="G65:H68" si="27">G66</f>
        <v>0</v>
      </c>
      <c r="H65" s="41">
        <f t="shared" si="27"/>
        <v>0</v>
      </c>
      <c r="I65" s="41">
        <f>I66</f>
        <v>-320000</v>
      </c>
    </row>
    <row r="66" spans="1:9">
      <c r="A66" s="8"/>
      <c r="B66" s="8"/>
      <c r="C66" s="8"/>
      <c r="D66" s="8"/>
      <c r="E66" s="8"/>
      <c r="F66" s="38" t="s">
        <v>29</v>
      </c>
      <c r="G66" s="41">
        <f t="shared" si="27"/>
        <v>0</v>
      </c>
      <c r="H66" s="41">
        <f t="shared" si="27"/>
        <v>0</v>
      </c>
      <c r="I66" s="41">
        <f>I67</f>
        <v>-320000</v>
      </c>
    </row>
    <row r="67" spans="1:9">
      <c r="A67" s="8"/>
      <c r="B67" s="8"/>
      <c r="C67" s="8"/>
      <c r="D67" s="8"/>
      <c r="E67" s="8"/>
      <c r="F67" s="28" t="s">
        <v>75</v>
      </c>
      <c r="G67" s="41">
        <f t="shared" si="27"/>
        <v>0</v>
      </c>
      <c r="H67" s="41">
        <f t="shared" si="27"/>
        <v>0</v>
      </c>
      <c r="I67" s="41">
        <f>I68</f>
        <v>-320000</v>
      </c>
    </row>
    <row r="68" spans="1:9" ht="37.25" customHeight="1">
      <c r="A68" s="8"/>
      <c r="B68" s="8"/>
      <c r="C68" s="8"/>
      <c r="D68" s="8"/>
      <c r="E68" s="8"/>
      <c r="F68" s="28" t="s">
        <v>76</v>
      </c>
      <c r="G68" s="41">
        <f t="shared" si="27"/>
        <v>0</v>
      </c>
      <c r="H68" s="41">
        <f t="shared" si="27"/>
        <v>0</v>
      </c>
      <c r="I68" s="41">
        <f>I69</f>
        <v>-320000</v>
      </c>
    </row>
    <row r="69" spans="1:9">
      <c r="A69" s="8"/>
      <c r="B69" s="8"/>
      <c r="C69" s="8"/>
      <c r="D69" s="8"/>
      <c r="E69" s="8"/>
      <c r="F69" s="28" t="s">
        <v>64</v>
      </c>
      <c r="G69" s="15">
        <v>0</v>
      </c>
      <c r="H69" s="15">
        <v>0</v>
      </c>
      <c r="I69" s="15">
        <v>-320000</v>
      </c>
    </row>
  </sheetData>
  <mergeCells count="10">
    <mergeCell ref="J49:Q49"/>
    <mergeCell ref="F1:I1"/>
    <mergeCell ref="F2:I2"/>
    <mergeCell ref="F3:I3"/>
    <mergeCell ref="H5:I5"/>
    <mergeCell ref="A4:I4"/>
    <mergeCell ref="A6:C6"/>
    <mergeCell ref="D6:E6"/>
    <mergeCell ref="F6:F7"/>
    <mergeCell ref="G6:I6"/>
  </mergeCells>
  <pageMargins left="0.7" right="0.7" top="0.75" bottom="0.75" header="0.3" footer="0.3"/>
  <pageSetup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69"/>
  <sheetViews>
    <sheetView topLeftCell="A58" zoomScale="85" zoomScaleNormal="85" workbookViewId="0">
      <selection activeCell="C71" sqref="C71"/>
    </sheetView>
  </sheetViews>
  <sheetFormatPr defaultColWidth="9.08984375" defaultRowHeight="16.8"/>
  <cols>
    <col min="1" max="1" width="28.6328125" style="1" customWidth="1"/>
    <col min="2" max="2" width="68.36328125" style="1" customWidth="1"/>
    <col min="3" max="4" width="19.36328125" style="1" customWidth="1"/>
    <col min="5" max="5" width="19.36328125" style="56" customWidth="1"/>
    <col min="6" max="16384" width="9.08984375" style="1"/>
  </cols>
  <sheetData>
    <row r="1" spans="1:5">
      <c r="B1" s="99" t="s">
        <v>113</v>
      </c>
      <c r="C1" s="99"/>
      <c r="D1" s="99"/>
      <c r="E1" s="99"/>
    </row>
    <row r="2" spans="1:5" s="2" customFormat="1">
      <c r="B2" s="100" t="s">
        <v>71</v>
      </c>
      <c r="C2" s="100"/>
      <c r="D2" s="100"/>
      <c r="E2" s="100"/>
    </row>
    <row r="3" spans="1:5" s="2" customFormat="1">
      <c r="B3" s="100" t="s">
        <v>23</v>
      </c>
      <c r="C3" s="100"/>
      <c r="D3" s="100"/>
      <c r="E3" s="100"/>
    </row>
    <row r="4" spans="1:5" s="2" customFormat="1" ht="17.25">
      <c r="A4" s="138"/>
      <c r="B4" s="138"/>
      <c r="C4" s="138"/>
      <c r="D4" s="138"/>
      <c r="E4" s="138"/>
    </row>
    <row r="5" spans="1:5" ht="53.45" customHeight="1">
      <c r="A5" s="138" t="s">
        <v>86</v>
      </c>
      <c r="B5" s="138"/>
      <c r="C5" s="138"/>
      <c r="D5" s="138"/>
      <c r="E5" s="138"/>
    </row>
    <row r="6" spans="1:5" ht="15.05" customHeight="1">
      <c r="A6" s="46"/>
      <c r="B6" s="46"/>
      <c r="C6" s="46"/>
      <c r="D6" s="94" t="s">
        <v>83</v>
      </c>
      <c r="E6" s="94"/>
    </row>
    <row r="7" spans="1:5" ht="19.8" customHeight="1">
      <c r="A7" s="66" t="s">
        <v>42</v>
      </c>
      <c r="B7" s="67"/>
      <c r="C7" s="67"/>
      <c r="D7" s="67"/>
      <c r="E7" s="68">
        <v>9.14</v>
      </c>
    </row>
    <row r="8" spans="1:5" ht="17.25">
      <c r="A8" s="131" t="s">
        <v>31</v>
      </c>
      <c r="B8" s="131"/>
      <c r="C8" s="131"/>
      <c r="D8" s="131"/>
      <c r="E8" s="131"/>
    </row>
    <row r="9" spans="1:5" ht="10.199999999999999" customHeight="1">
      <c r="A9" s="96"/>
      <c r="B9" s="97"/>
      <c r="C9" s="97"/>
      <c r="D9" s="97"/>
      <c r="E9" s="98"/>
    </row>
    <row r="10" spans="1:5" ht="17.25">
      <c r="A10" s="31" t="s">
        <v>32</v>
      </c>
      <c r="B10" s="131" t="s">
        <v>33</v>
      </c>
      <c r="C10" s="131"/>
      <c r="D10" s="131"/>
      <c r="E10" s="131"/>
    </row>
    <row r="11" spans="1:5">
      <c r="A11" s="49">
        <v>1045</v>
      </c>
      <c r="B11" s="136" t="s">
        <v>53</v>
      </c>
      <c r="C11" s="136"/>
      <c r="D11" s="136"/>
      <c r="E11" s="136"/>
    </row>
    <row r="12" spans="1:5">
      <c r="A12" s="96"/>
      <c r="B12" s="97"/>
      <c r="C12" s="97"/>
      <c r="D12" s="97"/>
      <c r="E12" s="98"/>
    </row>
    <row r="13" spans="1:5" ht="17.25">
      <c r="A13" s="131" t="s">
        <v>34</v>
      </c>
      <c r="B13" s="131"/>
      <c r="C13" s="131"/>
      <c r="D13" s="131"/>
      <c r="E13" s="131"/>
    </row>
    <row r="14" spans="1:5">
      <c r="A14" s="96"/>
      <c r="B14" s="97"/>
      <c r="C14" s="97"/>
      <c r="D14" s="97"/>
      <c r="E14" s="98"/>
    </row>
    <row r="15" spans="1:5" ht="39" customHeight="1">
      <c r="A15" s="10" t="s">
        <v>35</v>
      </c>
      <c r="B15" s="49">
        <v>1045</v>
      </c>
      <c r="C15" s="133" t="s">
        <v>77</v>
      </c>
      <c r="D15" s="134"/>
      <c r="E15" s="135"/>
    </row>
    <row r="16" spans="1:5" ht="33.6">
      <c r="A16" s="10" t="s">
        <v>36</v>
      </c>
      <c r="B16" s="54">
        <v>11003</v>
      </c>
      <c r="C16" s="47" t="s">
        <v>73</v>
      </c>
      <c r="D16" s="48" t="s">
        <v>72</v>
      </c>
      <c r="E16" s="48" t="s">
        <v>18</v>
      </c>
    </row>
    <row r="17" spans="1:5" ht="75.650000000000006" customHeight="1">
      <c r="A17" s="10" t="s">
        <v>37</v>
      </c>
      <c r="B17" s="49" t="s">
        <v>66</v>
      </c>
      <c r="C17" s="49"/>
      <c r="D17" s="49"/>
      <c r="E17" s="50"/>
    </row>
    <row r="18" spans="1:5" ht="105.05" customHeight="1">
      <c r="A18" s="10" t="s">
        <v>38</v>
      </c>
      <c r="B18" s="10" t="s">
        <v>69</v>
      </c>
      <c r="C18" s="10"/>
      <c r="D18" s="10"/>
      <c r="E18" s="50"/>
    </row>
    <row r="19" spans="1:5">
      <c r="A19" s="10" t="s">
        <v>39</v>
      </c>
      <c r="B19" s="10" t="s">
        <v>62</v>
      </c>
      <c r="C19" s="49"/>
      <c r="D19" s="49"/>
      <c r="E19" s="50"/>
    </row>
    <row r="20" spans="1:5" ht="50.35">
      <c r="A20" s="10" t="s">
        <v>78</v>
      </c>
      <c r="B20" s="51" t="s">
        <v>65</v>
      </c>
      <c r="C20" s="51"/>
      <c r="D20" s="51"/>
      <c r="E20" s="50"/>
    </row>
    <row r="21" spans="1:5">
      <c r="A21" s="137" t="s">
        <v>40</v>
      </c>
      <c r="B21" s="137"/>
      <c r="C21" s="36"/>
      <c r="D21" s="36"/>
      <c r="E21" s="50"/>
    </row>
    <row r="22" spans="1:5" ht="17.25">
      <c r="A22" s="136" t="s">
        <v>52</v>
      </c>
      <c r="B22" s="136"/>
      <c r="C22" s="52">
        <v>150</v>
      </c>
      <c r="D22" s="52">
        <v>150</v>
      </c>
      <c r="E22" s="52">
        <v>150</v>
      </c>
    </row>
    <row r="23" spans="1:5" ht="17.25">
      <c r="A23" s="132" t="s">
        <v>41</v>
      </c>
      <c r="B23" s="132"/>
      <c r="C23" s="55">
        <f>+'Հավելված N 2'!D19</f>
        <v>16540</v>
      </c>
      <c r="D23" s="55">
        <f>+'Հավելված N 2'!E19</f>
        <v>16540</v>
      </c>
      <c r="E23" s="55">
        <f>+'Հավելված N 2'!F19</f>
        <v>16540</v>
      </c>
    </row>
    <row r="24" spans="1:5" ht="17.25">
      <c r="A24" s="60"/>
      <c r="B24" s="60"/>
      <c r="C24" s="55"/>
      <c r="D24" s="55"/>
      <c r="E24" s="55"/>
    </row>
    <row r="25" spans="1:5" ht="39" customHeight="1">
      <c r="A25" s="60" t="s">
        <v>35</v>
      </c>
      <c r="B25" s="61">
        <v>1045</v>
      </c>
      <c r="C25" s="133" t="s">
        <v>122</v>
      </c>
      <c r="D25" s="134"/>
      <c r="E25" s="135"/>
    </row>
    <row r="26" spans="1:5" ht="33.6">
      <c r="A26" s="60" t="s">
        <v>36</v>
      </c>
      <c r="B26" s="54">
        <v>12002</v>
      </c>
      <c r="C26" s="47" t="s">
        <v>73</v>
      </c>
      <c r="D26" s="48" t="s">
        <v>72</v>
      </c>
      <c r="E26" s="48" t="s">
        <v>18</v>
      </c>
    </row>
    <row r="27" spans="1:5" ht="33.6">
      <c r="A27" s="60" t="s">
        <v>37</v>
      </c>
      <c r="B27" s="61" t="s">
        <v>106</v>
      </c>
      <c r="C27" s="61"/>
      <c r="D27" s="61"/>
      <c r="E27" s="50"/>
    </row>
    <row r="28" spans="1:5" ht="33.6">
      <c r="A28" s="60" t="s">
        <v>38</v>
      </c>
      <c r="B28" s="60" t="s">
        <v>107</v>
      </c>
      <c r="C28" s="60"/>
      <c r="D28" s="60"/>
      <c r="E28" s="50"/>
    </row>
    <row r="29" spans="1:5">
      <c r="A29" s="60" t="s">
        <v>39</v>
      </c>
      <c r="B29" s="60" t="s">
        <v>108</v>
      </c>
      <c r="C29" s="61"/>
      <c r="D29" s="61"/>
      <c r="E29" s="50"/>
    </row>
    <row r="30" spans="1:5" ht="50.35">
      <c r="A30" s="60" t="s">
        <v>78</v>
      </c>
      <c r="B30" s="51" t="s">
        <v>109</v>
      </c>
      <c r="C30" s="51"/>
      <c r="D30" s="51"/>
      <c r="E30" s="50"/>
    </row>
    <row r="31" spans="1:5">
      <c r="A31" s="137" t="s">
        <v>40</v>
      </c>
      <c r="B31" s="137"/>
      <c r="C31" s="57"/>
      <c r="D31" s="57"/>
      <c r="E31" s="50"/>
    </row>
    <row r="32" spans="1:5">
      <c r="A32" s="136" t="s">
        <v>110</v>
      </c>
      <c r="B32" s="136"/>
      <c r="C32" s="86"/>
      <c r="D32" s="86">
        <v>-1070</v>
      </c>
      <c r="E32" s="86">
        <v>-1070</v>
      </c>
    </row>
    <row r="33" spans="1:5" ht="17.25">
      <c r="A33" s="132" t="s">
        <v>41</v>
      </c>
      <c r="B33" s="132"/>
      <c r="C33" s="55">
        <f>+'Հավելված N 2'!D25</f>
        <v>0</v>
      </c>
      <c r="D33" s="55">
        <f>+'Հավելված N 2'!E25</f>
        <v>0</v>
      </c>
      <c r="E33" s="55">
        <f>+'Հավելված N 2'!F25</f>
        <v>-61000</v>
      </c>
    </row>
    <row r="34" spans="1:5" ht="17.25">
      <c r="A34" s="60"/>
      <c r="B34" s="60"/>
      <c r="C34" s="55"/>
      <c r="D34" s="55"/>
      <c r="E34" s="55"/>
    </row>
    <row r="35" spans="1:5" ht="39" customHeight="1">
      <c r="A35" s="60" t="s">
        <v>35</v>
      </c>
      <c r="B35" s="61">
        <v>1045</v>
      </c>
      <c r="C35" s="133" t="s">
        <v>122</v>
      </c>
      <c r="D35" s="134"/>
      <c r="E35" s="135"/>
    </row>
    <row r="36" spans="1:5" ht="33.6">
      <c r="A36" s="60" t="s">
        <v>36</v>
      </c>
      <c r="B36" s="54">
        <v>12004</v>
      </c>
      <c r="C36" s="47" t="s">
        <v>73</v>
      </c>
      <c r="D36" s="48" t="s">
        <v>72</v>
      </c>
      <c r="E36" s="48" t="s">
        <v>18</v>
      </c>
    </row>
    <row r="37" spans="1:5" ht="33.6">
      <c r="A37" s="60" t="s">
        <v>37</v>
      </c>
      <c r="B37" s="61" t="s">
        <v>111</v>
      </c>
      <c r="C37" s="61"/>
      <c r="D37" s="61"/>
      <c r="E37" s="50"/>
    </row>
    <row r="38" spans="1:5" ht="33.6">
      <c r="A38" s="60" t="s">
        <v>38</v>
      </c>
      <c r="B38" s="60" t="s">
        <v>111</v>
      </c>
      <c r="C38" s="60"/>
      <c r="D38" s="60"/>
      <c r="E38" s="50"/>
    </row>
    <row r="39" spans="1:5">
      <c r="A39" s="60" t="s">
        <v>39</v>
      </c>
      <c r="B39" s="60" t="s">
        <v>108</v>
      </c>
      <c r="C39" s="61"/>
      <c r="D39" s="61"/>
      <c r="E39" s="50"/>
    </row>
    <row r="40" spans="1:5" ht="50.35">
      <c r="A40" s="60" t="s">
        <v>78</v>
      </c>
      <c r="B40" s="51" t="s">
        <v>109</v>
      </c>
      <c r="C40" s="51"/>
      <c r="D40" s="51"/>
      <c r="E40" s="50"/>
    </row>
    <row r="41" spans="1:5">
      <c r="A41" s="137" t="s">
        <v>40</v>
      </c>
      <c r="B41" s="137"/>
      <c r="C41" s="57"/>
      <c r="D41" s="57"/>
      <c r="E41" s="50"/>
    </row>
    <row r="42" spans="1:5">
      <c r="A42" s="136" t="s">
        <v>112</v>
      </c>
      <c r="B42" s="136"/>
      <c r="C42" s="86"/>
      <c r="D42" s="86">
        <v>-551</v>
      </c>
      <c r="E42" s="86">
        <v>-551</v>
      </c>
    </row>
    <row r="43" spans="1:5" ht="17.25">
      <c r="A43" s="132" t="s">
        <v>41</v>
      </c>
      <c r="B43" s="132"/>
      <c r="C43" s="55">
        <f>+'Հավելված N 2'!D30</f>
        <v>0</v>
      </c>
      <c r="D43" s="55">
        <f>+'Հավելված N 2'!E30</f>
        <v>0</v>
      </c>
      <c r="E43" s="55">
        <f>+'Հավելված N 2'!F30</f>
        <v>-187461.3</v>
      </c>
    </row>
    <row r="44" spans="1:5" ht="17.25">
      <c r="A44" s="60"/>
      <c r="B44" s="60"/>
      <c r="C44" s="55"/>
      <c r="D44" s="55"/>
      <c r="E44" s="55"/>
    </row>
    <row r="45" spans="1:5" ht="17.25">
      <c r="A45" s="60"/>
      <c r="B45" s="60"/>
      <c r="C45" s="55"/>
      <c r="D45" s="55"/>
      <c r="E45" s="55"/>
    </row>
    <row r="46" spans="1:5" ht="17.25">
      <c r="A46" s="31" t="s">
        <v>32</v>
      </c>
      <c r="B46" s="131" t="s">
        <v>33</v>
      </c>
      <c r="C46" s="131"/>
      <c r="D46" s="131"/>
      <c r="E46" s="131"/>
    </row>
    <row r="47" spans="1:5">
      <c r="A47" s="49">
        <v>1111</v>
      </c>
      <c r="B47" s="136" t="s">
        <v>51</v>
      </c>
      <c r="C47" s="136"/>
      <c r="D47" s="136"/>
      <c r="E47" s="136"/>
    </row>
    <row r="48" spans="1:5">
      <c r="A48" s="96"/>
      <c r="B48" s="97"/>
      <c r="C48" s="97"/>
      <c r="D48" s="97"/>
      <c r="E48" s="98"/>
    </row>
    <row r="49" spans="1:5" ht="17.25">
      <c r="A49" s="131" t="s">
        <v>34</v>
      </c>
      <c r="B49" s="131"/>
      <c r="C49" s="131"/>
      <c r="D49" s="131"/>
      <c r="E49" s="131"/>
    </row>
    <row r="50" spans="1:5">
      <c r="A50" s="96"/>
      <c r="B50" s="97"/>
      <c r="C50" s="97"/>
      <c r="D50" s="97"/>
      <c r="E50" s="98"/>
    </row>
    <row r="51" spans="1:5" ht="39.65" customHeight="1">
      <c r="A51" s="10" t="s">
        <v>35</v>
      </c>
      <c r="B51" s="49">
        <v>1111</v>
      </c>
      <c r="C51" s="133" t="s">
        <v>77</v>
      </c>
      <c r="D51" s="134"/>
      <c r="E51" s="135"/>
    </row>
    <row r="52" spans="1:5" ht="33.6">
      <c r="A52" s="10" t="s">
        <v>36</v>
      </c>
      <c r="B52" s="49">
        <v>11004</v>
      </c>
      <c r="C52" s="47" t="s">
        <v>73</v>
      </c>
      <c r="D52" s="48" t="s">
        <v>72</v>
      </c>
      <c r="E52" s="48" t="s">
        <v>18</v>
      </c>
    </row>
    <row r="53" spans="1:5" ht="68.349999999999994" customHeight="1">
      <c r="A53" s="10" t="s">
        <v>37</v>
      </c>
      <c r="B53" s="49" t="s">
        <v>67</v>
      </c>
      <c r="C53" s="49"/>
      <c r="D53" s="49"/>
      <c r="E53" s="50"/>
    </row>
    <row r="54" spans="1:5" ht="106.25" customHeight="1">
      <c r="A54" s="10" t="s">
        <v>38</v>
      </c>
      <c r="B54" s="10" t="s">
        <v>68</v>
      </c>
      <c r="C54" s="10"/>
      <c r="D54" s="10"/>
      <c r="E54" s="50"/>
    </row>
    <row r="55" spans="1:5">
      <c r="A55" s="10" t="s">
        <v>39</v>
      </c>
      <c r="B55" s="10" t="s">
        <v>62</v>
      </c>
      <c r="C55" s="49"/>
      <c r="D55" s="49"/>
      <c r="E55" s="50"/>
    </row>
    <row r="56" spans="1:5" ht="50.35">
      <c r="A56" s="10" t="s">
        <v>78</v>
      </c>
      <c r="B56" s="51" t="s">
        <v>79</v>
      </c>
      <c r="C56" s="51"/>
      <c r="D56" s="51"/>
      <c r="E56" s="50"/>
    </row>
    <row r="57" spans="1:5">
      <c r="A57" s="96" t="s">
        <v>40</v>
      </c>
      <c r="B57" s="97"/>
      <c r="C57" s="97"/>
      <c r="D57" s="97"/>
      <c r="E57" s="98"/>
    </row>
    <row r="58" spans="1:5" ht="17.25">
      <c r="A58" s="136" t="s">
        <v>52</v>
      </c>
      <c r="B58" s="136"/>
      <c r="C58" s="52">
        <v>2585</v>
      </c>
      <c r="D58" s="52">
        <v>2585</v>
      </c>
      <c r="E58" s="52">
        <v>2585</v>
      </c>
    </row>
    <row r="59" spans="1:5" ht="17.25">
      <c r="A59" s="132" t="s">
        <v>41</v>
      </c>
      <c r="B59" s="132"/>
      <c r="C59" s="53">
        <f>+'Հավելված N 2'!D43</f>
        <v>551921.30000000005</v>
      </c>
      <c r="D59" s="53">
        <f>+'Հավելված N 2'!E43</f>
        <v>551921.30000000005</v>
      </c>
      <c r="E59" s="53">
        <f>+'Հավելված N 2'!F43</f>
        <v>551921.30000000005</v>
      </c>
    </row>
    <row r="60" spans="1:5">
      <c r="A60" s="96"/>
      <c r="B60" s="97"/>
      <c r="C60" s="97"/>
      <c r="D60" s="97"/>
      <c r="E60" s="98"/>
    </row>
    <row r="61" spans="1:5" ht="39.65" customHeight="1">
      <c r="A61" s="60" t="s">
        <v>35</v>
      </c>
      <c r="B61" s="61">
        <v>1111</v>
      </c>
      <c r="C61" s="133" t="s">
        <v>122</v>
      </c>
      <c r="D61" s="134"/>
      <c r="E61" s="135"/>
    </row>
    <row r="62" spans="1:5" ht="33.6">
      <c r="A62" s="60" t="s">
        <v>36</v>
      </c>
      <c r="B62" s="61">
        <v>12004</v>
      </c>
      <c r="C62" s="47" t="s">
        <v>73</v>
      </c>
      <c r="D62" s="48" t="s">
        <v>72</v>
      </c>
      <c r="E62" s="48" t="s">
        <v>18</v>
      </c>
    </row>
    <row r="63" spans="1:5" ht="33.6">
      <c r="A63" s="60" t="s">
        <v>37</v>
      </c>
      <c r="B63" s="61" t="s">
        <v>116</v>
      </c>
      <c r="C63" s="61"/>
      <c r="D63" s="61"/>
      <c r="E63" s="50"/>
    </row>
    <row r="64" spans="1:5" ht="33.6">
      <c r="A64" s="60" t="s">
        <v>38</v>
      </c>
      <c r="B64" s="60" t="s">
        <v>117</v>
      </c>
      <c r="C64" s="60"/>
      <c r="D64" s="60"/>
      <c r="E64" s="50"/>
    </row>
    <row r="65" spans="1:5" ht="18.149999999999999" customHeight="1">
      <c r="A65" s="60" t="s">
        <v>39</v>
      </c>
      <c r="B65" s="60" t="s">
        <v>108</v>
      </c>
      <c r="C65" s="61"/>
      <c r="D65" s="61"/>
      <c r="E65" s="50"/>
    </row>
    <row r="66" spans="1:5" ht="50.35">
      <c r="A66" s="60" t="s">
        <v>78</v>
      </c>
      <c r="B66" s="51" t="s">
        <v>118</v>
      </c>
      <c r="C66" s="51"/>
      <c r="D66" s="51"/>
      <c r="E66" s="50"/>
    </row>
    <row r="67" spans="1:5">
      <c r="A67" s="96" t="s">
        <v>40</v>
      </c>
      <c r="B67" s="97"/>
      <c r="C67" s="97"/>
      <c r="D67" s="97"/>
      <c r="E67" s="98"/>
    </row>
    <row r="68" spans="1:5">
      <c r="A68" s="136" t="s">
        <v>119</v>
      </c>
      <c r="B68" s="136"/>
      <c r="C68" s="85"/>
      <c r="D68" s="85">
        <v>-450</v>
      </c>
      <c r="E68" s="85">
        <v>-450</v>
      </c>
    </row>
    <row r="69" spans="1:5" ht="17.25">
      <c r="A69" s="132" t="s">
        <v>41</v>
      </c>
      <c r="B69" s="132"/>
      <c r="C69" s="53">
        <f>+'Հավելված N 2'!D49</f>
        <v>0</v>
      </c>
      <c r="D69" s="53">
        <f>+'Հավելված N 2'!E49</f>
        <v>0</v>
      </c>
      <c r="E69" s="53">
        <f>+'Հավելված N 2'!F49</f>
        <v>-320000</v>
      </c>
    </row>
  </sheetData>
  <autoFilter ref="A1:A59"/>
  <mergeCells count="39">
    <mergeCell ref="A9:E9"/>
    <mergeCell ref="A8:E8"/>
    <mergeCell ref="B46:E46"/>
    <mergeCell ref="B1:E1"/>
    <mergeCell ref="A4:E4"/>
    <mergeCell ref="A5:E5"/>
    <mergeCell ref="B2:E2"/>
    <mergeCell ref="B3:E3"/>
    <mergeCell ref="D6:E6"/>
    <mergeCell ref="A23:B23"/>
    <mergeCell ref="B11:E11"/>
    <mergeCell ref="A13:E13"/>
    <mergeCell ref="A21:B21"/>
    <mergeCell ref="A22:B22"/>
    <mergeCell ref="C15:E15"/>
    <mergeCell ref="A14:E14"/>
    <mergeCell ref="A12:E12"/>
    <mergeCell ref="B10:E10"/>
    <mergeCell ref="C25:E25"/>
    <mergeCell ref="A31:B31"/>
    <mergeCell ref="A32:B32"/>
    <mergeCell ref="A69:B69"/>
    <mergeCell ref="A41:B41"/>
    <mergeCell ref="A42:B42"/>
    <mergeCell ref="A43:B43"/>
    <mergeCell ref="B47:E47"/>
    <mergeCell ref="C61:E61"/>
    <mergeCell ref="A67:E67"/>
    <mergeCell ref="A50:E50"/>
    <mergeCell ref="C51:E51"/>
    <mergeCell ref="A59:B59"/>
    <mergeCell ref="A58:B58"/>
    <mergeCell ref="A60:E60"/>
    <mergeCell ref="A57:E57"/>
    <mergeCell ref="A49:E49"/>
    <mergeCell ref="A48:E48"/>
    <mergeCell ref="A33:B33"/>
    <mergeCell ref="C35:E35"/>
    <mergeCell ref="A68:B68"/>
  </mergeCells>
  <pageMargins left="0.7" right="0.7" top="0.75" bottom="0.75" header="0.3" footer="0.3"/>
  <pageSetup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69"/>
  <sheetViews>
    <sheetView tabSelected="1" topLeftCell="A61" zoomScale="85" zoomScaleNormal="85" workbookViewId="0">
      <selection activeCell="D71" sqref="D71"/>
    </sheetView>
  </sheetViews>
  <sheetFormatPr defaultColWidth="9.08984375" defaultRowHeight="16.8"/>
  <cols>
    <col min="1" max="1" width="28.6328125" style="1" customWidth="1"/>
    <col min="2" max="2" width="68.36328125" style="1" customWidth="1"/>
    <col min="3" max="4" width="19.36328125" style="1" customWidth="1"/>
    <col min="5" max="5" width="19.36328125" style="56" customWidth="1"/>
    <col min="6" max="16384" width="9.08984375" style="1"/>
  </cols>
  <sheetData>
    <row r="1" spans="1:5">
      <c r="B1" s="99" t="s">
        <v>114</v>
      </c>
      <c r="C1" s="99"/>
      <c r="D1" s="99"/>
      <c r="E1" s="99"/>
    </row>
    <row r="2" spans="1:5" s="2" customFormat="1">
      <c r="B2" s="100" t="s">
        <v>71</v>
      </c>
      <c r="C2" s="100"/>
      <c r="D2" s="100"/>
      <c r="E2" s="100"/>
    </row>
    <row r="3" spans="1:5" s="2" customFormat="1">
      <c r="B3" s="100" t="s">
        <v>23</v>
      </c>
      <c r="C3" s="100"/>
      <c r="D3" s="100"/>
      <c r="E3" s="100"/>
    </row>
    <row r="4" spans="1:5" s="2" customFormat="1" ht="17.25">
      <c r="A4" s="138"/>
      <c r="B4" s="138"/>
      <c r="C4" s="138"/>
      <c r="D4" s="138"/>
      <c r="E4" s="138"/>
    </row>
    <row r="5" spans="1:5" ht="53.45" customHeight="1">
      <c r="A5" s="138" t="s">
        <v>120</v>
      </c>
      <c r="B5" s="138"/>
      <c r="C5" s="138"/>
      <c r="D5" s="138"/>
      <c r="E5" s="138"/>
    </row>
    <row r="6" spans="1:5" ht="15.05" customHeight="1">
      <c r="A6" s="59"/>
      <c r="B6" s="59"/>
      <c r="C6" s="59"/>
      <c r="D6" s="94" t="s">
        <v>83</v>
      </c>
      <c r="E6" s="94"/>
    </row>
    <row r="7" spans="1:5" ht="19.8" customHeight="1">
      <c r="A7" s="66" t="s">
        <v>42</v>
      </c>
      <c r="B7" s="67"/>
      <c r="C7" s="67"/>
      <c r="D7" s="67"/>
      <c r="E7" s="68" t="s">
        <v>121</v>
      </c>
    </row>
    <row r="8" spans="1:5" ht="17.25">
      <c r="A8" s="131" t="s">
        <v>115</v>
      </c>
      <c r="B8" s="131"/>
      <c r="C8" s="131"/>
      <c r="D8" s="131"/>
      <c r="E8" s="131"/>
    </row>
    <row r="9" spans="1:5" ht="10.199999999999999" customHeight="1">
      <c r="A9" s="96"/>
      <c r="B9" s="97"/>
      <c r="C9" s="97"/>
      <c r="D9" s="97"/>
      <c r="E9" s="98"/>
    </row>
    <row r="10" spans="1:5" ht="17.25">
      <c r="A10" s="62" t="s">
        <v>32</v>
      </c>
      <c r="B10" s="131" t="s">
        <v>33</v>
      </c>
      <c r="C10" s="131"/>
      <c r="D10" s="131"/>
      <c r="E10" s="131"/>
    </row>
    <row r="11" spans="1:5">
      <c r="A11" s="61">
        <v>1045</v>
      </c>
      <c r="B11" s="136" t="s">
        <v>53</v>
      </c>
      <c r="C11" s="136"/>
      <c r="D11" s="136"/>
      <c r="E11" s="136"/>
    </row>
    <row r="12" spans="1:5">
      <c r="A12" s="96"/>
      <c r="B12" s="97"/>
      <c r="C12" s="97"/>
      <c r="D12" s="97"/>
      <c r="E12" s="98"/>
    </row>
    <row r="13" spans="1:5" ht="17.25">
      <c r="A13" s="131" t="s">
        <v>34</v>
      </c>
      <c r="B13" s="131"/>
      <c r="C13" s="131"/>
      <c r="D13" s="131"/>
      <c r="E13" s="131"/>
    </row>
    <row r="14" spans="1:5">
      <c r="A14" s="96"/>
      <c r="B14" s="97"/>
      <c r="C14" s="97"/>
      <c r="D14" s="97"/>
      <c r="E14" s="98"/>
    </row>
    <row r="15" spans="1:5" ht="39" customHeight="1">
      <c r="A15" s="60" t="s">
        <v>35</v>
      </c>
      <c r="B15" s="61">
        <v>1045</v>
      </c>
      <c r="C15" s="133" t="s">
        <v>77</v>
      </c>
      <c r="D15" s="134"/>
      <c r="E15" s="135"/>
    </row>
    <row r="16" spans="1:5" ht="33.6">
      <c r="A16" s="60" t="s">
        <v>36</v>
      </c>
      <c r="B16" s="54">
        <v>11003</v>
      </c>
      <c r="C16" s="47" t="s">
        <v>73</v>
      </c>
      <c r="D16" s="48" t="s">
        <v>72</v>
      </c>
      <c r="E16" s="48" t="s">
        <v>18</v>
      </c>
    </row>
    <row r="17" spans="1:5" ht="75.650000000000006" customHeight="1">
      <c r="A17" s="60" t="s">
        <v>37</v>
      </c>
      <c r="B17" s="61" t="s">
        <v>66</v>
      </c>
      <c r="C17" s="61"/>
      <c r="D17" s="61"/>
      <c r="E17" s="50"/>
    </row>
    <row r="18" spans="1:5" ht="105.05" customHeight="1">
      <c r="A18" s="60" t="s">
        <v>38</v>
      </c>
      <c r="B18" s="60" t="s">
        <v>69</v>
      </c>
      <c r="C18" s="60"/>
      <c r="D18" s="60"/>
      <c r="E18" s="50"/>
    </row>
    <row r="19" spans="1:5">
      <c r="A19" s="60" t="s">
        <v>39</v>
      </c>
      <c r="B19" s="60" t="s">
        <v>62</v>
      </c>
      <c r="C19" s="61"/>
      <c r="D19" s="61"/>
      <c r="E19" s="50"/>
    </row>
    <row r="20" spans="1:5" ht="50.35">
      <c r="A20" s="60" t="s">
        <v>78</v>
      </c>
      <c r="B20" s="51" t="s">
        <v>65</v>
      </c>
      <c r="C20" s="51"/>
      <c r="D20" s="51"/>
      <c r="E20" s="50"/>
    </row>
    <row r="21" spans="1:5">
      <c r="A21" s="137" t="s">
        <v>40</v>
      </c>
      <c r="B21" s="137"/>
      <c r="C21" s="57"/>
      <c r="D21" s="57"/>
      <c r="E21" s="50"/>
    </row>
    <row r="22" spans="1:5" ht="17.25">
      <c r="A22" s="136" t="s">
        <v>52</v>
      </c>
      <c r="B22" s="136"/>
      <c r="C22" s="52">
        <v>150</v>
      </c>
      <c r="D22" s="52">
        <v>150</v>
      </c>
      <c r="E22" s="52">
        <v>150</v>
      </c>
    </row>
    <row r="23" spans="1:5" ht="17.25">
      <c r="A23" s="132" t="s">
        <v>41</v>
      </c>
      <c r="B23" s="132"/>
      <c r="C23" s="55">
        <f>+'Հավելված N 2'!D19</f>
        <v>16540</v>
      </c>
      <c r="D23" s="55">
        <f>+'Հավելված N 2'!E19</f>
        <v>16540</v>
      </c>
      <c r="E23" s="55">
        <f>+'Հավելված N 2'!F19</f>
        <v>16540</v>
      </c>
    </row>
    <row r="24" spans="1:5" ht="17.25">
      <c r="A24" s="60"/>
      <c r="B24" s="60"/>
      <c r="C24" s="55"/>
      <c r="D24" s="55"/>
      <c r="E24" s="55"/>
    </row>
    <row r="25" spans="1:5" ht="39" customHeight="1">
      <c r="A25" s="60" t="s">
        <v>35</v>
      </c>
      <c r="B25" s="61">
        <v>1045</v>
      </c>
      <c r="C25" s="133" t="s">
        <v>122</v>
      </c>
      <c r="D25" s="134"/>
      <c r="E25" s="135"/>
    </row>
    <row r="26" spans="1:5" ht="33.6">
      <c r="A26" s="60" t="s">
        <v>36</v>
      </c>
      <c r="B26" s="54">
        <v>12002</v>
      </c>
      <c r="C26" s="47" t="s">
        <v>73</v>
      </c>
      <c r="D26" s="48" t="s">
        <v>72</v>
      </c>
      <c r="E26" s="48" t="s">
        <v>18</v>
      </c>
    </row>
    <row r="27" spans="1:5" ht="33.6">
      <c r="A27" s="60" t="s">
        <v>37</v>
      </c>
      <c r="B27" s="61" t="s">
        <v>106</v>
      </c>
      <c r="C27" s="61"/>
      <c r="D27" s="61"/>
      <c r="E27" s="50"/>
    </row>
    <row r="28" spans="1:5" ht="33.6">
      <c r="A28" s="60" t="s">
        <v>38</v>
      </c>
      <c r="B28" s="60" t="s">
        <v>107</v>
      </c>
      <c r="C28" s="60"/>
      <c r="D28" s="60"/>
      <c r="E28" s="50"/>
    </row>
    <row r="29" spans="1:5">
      <c r="A29" s="60" t="s">
        <v>39</v>
      </c>
      <c r="B29" s="60" t="s">
        <v>108</v>
      </c>
      <c r="C29" s="61"/>
      <c r="D29" s="61"/>
      <c r="E29" s="50"/>
    </row>
    <row r="30" spans="1:5" ht="50.35">
      <c r="A30" s="60" t="s">
        <v>78</v>
      </c>
      <c r="B30" s="51" t="s">
        <v>109</v>
      </c>
      <c r="C30" s="51"/>
      <c r="D30" s="51"/>
      <c r="E30" s="50"/>
    </row>
    <row r="31" spans="1:5">
      <c r="A31" s="137" t="s">
        <v>40</v>
      </c>
      <c r="B31" s="137"/>
      <c r="C31" s="57"/>
      <c r="D31" s="57"/>
      <c r="E31" s="50"/>
    </row>
    <row r="32" spans="1:5">
      <c r="A32" s="136" t="s">
        <v>110</v>
      </c>
      <c r="B32" s="136"/>
      <c r="C32" s="86"/>
      <c r="D32" s="86">
        <v>-1070</v>
      </c>
      <c r="E32" s="86">
        <v>-1070</v>
      </c>
    </row>
    <row r="33" spans="1:5" ht="17.25">
      <c r="A33" s="132" t="s">
        <v>41</v>
      </c>
      <c r="B33" s="132"/>
      <c r="C33" s="55">
        <f>+'Հավելված N 2'!D25</f>
        <v>0</v>
      </c>
      <c r="D33" s="55">
        <f>+'Հավելված N 2'!E25</f>
        <v>0</v>
      </c>
      <c r="E33" s="55">
        <f>+'Հավելված N 2'!F25</f>
        <v>-61000</v>
      </c>
    </row>
    <row r="34" spans="1:5" ht="17.25">
      <c r="A34" s="60"/>
      <c r="B34" s="60"/>
      <c r="C34" s="55"/>
      <c r="D34" s="55"/>
      <c r="E34" s="55"/>
    </row>
    <row r="35" spans="1:5" ht="39" customHeight="1">
      <c r="A35" s="60" t="s">
        <v>35</v>
      </c>
      <c r="B35" s="61">
        <v>1045</v>
      </c>
      <c r="C35" s="133" t="s">
        <v>122</v>
      </c>
      <c r="D35" s="134"/>
      <c r="E35" s="135"/>
    </row>
    <row r="36" spans="1:5" ht="33.6">
      <c r="A36" s="60" t="s">
        <v>36</v>
      </c>
      <c r="B36" s="54">
        <v>12004</v>
      </c>
      <c r="C36" s="47" t="s">
        <v>73</v>
      </c>
      <c r="D36" s="48" t="s">
        <v>72</v>
      </c>
      <c r="E36" s="48" t="s">
        <v>18</v>
      </c>
    </row>
    <row r="37" spans="1:5" ht="33.6">
      <c r="A37" s="60" t="s">
        <v>37</v>
      </c>
      <c r="B37" s="61" t="s">
        <v>111</v>
      </c>
      <c r="C37" s="61"/>
      <c r="D37" s="61"/>
      <c r="E37" s="50"/>
    </row>
    <row r="38" spans="1:5" ht="33.6">
      <c r="A38" s="60" t="s">
        <v>38</v>
      </c>
      <c r="B38" s="60" t="s">
        <v>111</v>
      </c>
      <c r="C38" s="60"/>
      <c r="D38" s="60"/>
      <c r="E38" s="50"/>
    </row>
    <row r="39" spans="1:5">
      <c r="A39" s="60" t="s">
        <v>39</v>
      </c>
      <c r="B39" s="60" t="s">
        <v>108</v>
      </c>
      <c r="C39" s="61"/>
      <c r="D39" s="61"/>
      <c r="E39" s="50"/>
    </row>
    <row r="40" spans="1:5" ht="50.35">
      <c r="A40" s="60" t="s">
        <v>78</v>
      </c>
      <c r="B40" s="51" t="s">
        <v>109</v>
      </c>
      <c r="C40" s="51"/>
      <c r="D40" s="51"/>
      <c r="E40" s="50"/>
    </row>
    <row r="41" spans="1:5">
      <c r="A41" s="137" t="s">
        <v>40</v>
      </c>
      <c r="B41" s="137"/>
      <c r="C41" s="57"/>
      <c r="D41" s="57"/>
      <c r="E41" s="50"/>
    </row>
    <row r="42" spans="1:5">
      <c r="A42" s="136" t="s">
        <v>112</v>
      </c>
      <c r="B42" s="136"/>
      <c r="C42" s="86"/>
      <c r="D42" s="86">
        <v>-551</v>
      </c>
      <c r="E42" s="86">
        <v>-551</v>
      </c>
    </row>
    <row r="43" spans="1:5" ht="17.25">
      <c r="A43" s="132" t="s">
        <v>41</v>
      </c>
      <c r="B43" s="132"/>
      <c r="C43" s="55">
        <f>+'Հավելված N 2'!D30</f>
        <v>0</v>
      </c>
      <c r="D43" s="55">
        <f>+'Հավելված N 2'!E30</f>
        <v>0</v>
      </c>
      <c r="E43" s="55">
        <f>+'Հավելված N 2'!F30</f>
        <v>-187461.3</v>
      </c>
    </row>
    <row r="44" spans="1:5" ht="17.25">
      <c r="A44" s="60"/>
      <c r="B44" s="60"/>
      <c r="C44" s="55"/>
      <c r="D44" s="55"/>
      <c r="E44" s="55"/>
    </row>
    <row r="45" spans="1:5" ht="17.25">
      <c r="A45" s="60"/>
      <c r="B45" s="60"/>
      <c r="C45" s="55"/>
      <c r="D45" s="55"/>
      <c r="E45" s="55"/>
    </row>
    <row r="46" spans="1:5" ht="17.25">
      <c r="A46" s="62" t="s">
        <v>32</v>
      </c>
      <c r="B46" s="131" t="s">
        <v>33</v>
      </c>
      <c r="C46" s="131"/>
      <c r="D46" s="131"/>
      <c r="E46" s="131"/>
    </row>
    <row r="47" spans="1:5">
      <c r="A47" s="61">
        <v>1111</v>
      </c>
      <c r="B47" s="136" t="s">
        <v>51</v>
      </c>
      <c r="C47" s="136"/>
      <c r="D47" s="136"/>
      <c r="E47" s="136"/>
    </row>
    <row r="48" spans="1:5">
      <c r="A48" s="96"/>
      <c r="B48" s="97"/>
      <c r="C48" s="97"/>
      <c r="D48" s="97"/>
      <c r="E48" s="98"/>
    </row>
    <row r="49" spans="1:5" ht="17.25">
      <c r="A49" s="131" t="s">
        <v>34</v>
      </c>
      <c r="B49" s="131"/>
      <c r="C49" s="131"/>
      <c r="D49" s="131"/>
      <c r="E49" s="131"/>
    </row>
    <row r="50" spans="1:5">
      <c r="A50" s="96"/>
      <c r="B50" s="97"/>
      <c r="C50" s="97"/>
      <c r="D50" s="97"/>
      <c r="E50" s="98"/>
    </row>
    <row r="51" spans="1:5" ht="39.65" customHeight="1">
      <c r="A51" s="60" t="s">
        <v>35</v>
      </c>
      <c r="B51" s="61">
        <v>1111</v>
      </c>
      <c r="C51" s="133" t="s">
        <v>77</v>
      </c>
      <c r="D51" s="134"/>
      <c r="E51" s="135"/>
    </row>
    <row r="52" spans="1:5" ht="33.6">
      <c r="A52" s="60" t="s">
        <v>36</v>
      </c>
      <c r="B52" s="61">
        <v>11004</v>
      </c>
      <c r="C52" s="47" t="s">
        <v>73</v>
      </c>
      <c r="D52" s="48" t="s">
        <v>72</v>
      </c>
      <c r="E52" s="48" t="s">
        <v>18</v>
      </c>
    </row>
    <row r="53" spans="1:5" ht="68.349999999999994" customHeight="1">
      <c r="A53" s="60" t="s">
        <v>37</v>
      </c>
      <c r="B53" s="61" t="s">
        <v>67</v>
      </c>
      <c r="C53" s="61"/>
      <c r="D53" s="61"/>
      <c r="E53" s="50"/>
    </row>
    <row r="54" spans="1:5" ht="106.25" customHeight="1">
      <c r="A54" s="60" t="s">
        <v>38</v>
      </c>
      <c r="B54" s="60" t="s">
        <v>68</v>
      </c>
      <c r="C54" s="60"/>
      <c r="D54" s="60"/>
      <c r="E54" s="50"/>
    </row>
    <row r="55" spans="1:5">
      <c r="A55" s="60" t="s">
        <v>39</v>
      </c>
      <c r="B55" s="60" t="s">
        <v>62</v>
      </c>
      <c r="C55" s="61"/>
      <c r="D55" s="61"/>
      <c r="E55" s="50"/>
    </row>
    <row r="56" spans="1:5" ht="50.35">
      <c r="A56" s="60" t="s">
        <v>78</v>
      </c>
      <c r="B56" s="51" t="s">
        <v>79</v>
      </c>
      <c r="C56" s="51"/>
      <c r="D56" s="51"/>
      <c r="E56" s="50"/>
    </row>
    <row r="57" spans="1:5">
      <c r="A57" s="96" t="s">
        <v>40</v>
      </c>
      <c r="B57" s="97"/>
      <c r="C57" s="97"/>
      <c r="D57" s="97"/>
      <c r="E57" s="98"/>
    </row>
    <row r="58" spans="1:5" ht="17.25">
      <c r="A58" s="136" t="s">
        <v>52</v>
      </c>
      <c r="B58" s="136"/>
      <c r="C58" s="52">
        <v>2585</v>
      </c>
      <c r="D58" s="52">
        <v>2585</v>
      </c>
      <c r="E58" s="52">
        <v>2585</v>
      </c>
    </row>
    <row r="59" spans="1:5" ht="17.25">
      <c r="A59" s="132" t="s">
        <v>41</v>
      </c>
      <c r="B59" s="132"/>
      <c r="C59" s="53">
        <f>+'Հավելված N 2'!D43</f>
        <v>551921.30000000005</v>
      </c>
      <c r="D59" s="53">
        <f>+'Հավելված N 2'!E43</f>
        <v>551921.30000000005</v>
      </c>
      <c r="E59" s="53">
        <f>+'Հավելված N 2'!F43</f>
        <v>551921.30000000005</v>
      </c>
    </row>
    <row r="60" spans="1:5">
      <c r="A60" s="96"/>
      <c r="B60" s="97"/>
      <c r="C60" s="97"/>
      <c r="D60" s="97"/>
      <c r="E60" s="98"/>
    </row>
    <row r="61" spans="1:5" ht="39.65" customHeight="1">
      <c r="A61" s="60" t="s">
        <v>35</v>
      </c>
      <c r="B61" s="61">
        <v>1111</v>
      </c>
      <c r="C61" s="133" t="s">
        <v>122</v>
      </c>
      <c r="D61" s="134"/>
      <c r="E61" s="135"/>
    </row>
    <row r="62" spans="1:5" ht="33.6">
      <c r="A62" s="60" t="s">
        <v>36</v>
      </c>
      <c r="B62" s="61">
        <v>12004</v>
      </c>
      <c r="C62" s="47" t="s">
        <v>73</v>
      </c>
      <c r="D62" s="48" t="s">
        <v>72</v>
      </c>
      <c r="E62" s="48" t="s">
        <v>18</v>
      </c>
    </row>
    <row r="63" spans="1:5" ht="33.6">
      <c r="A63" s="60" t="s">
        <v>37</v>
      </c>
      <c r="B63" s="61" t="s">
        <v>116</v>
      </c>
      <c r="C63" s="61"/>
      <c r="D63" s="61"/>
      <c r="E63" s="50"/>
    </row>
    <row r="64" spans="1:5" ht="33.6">
      <c r="A64" s="60" t="s">
        <v>38</v>
      </c>
      <c r="B64" s="60" t="s">
        <v>117</v>
      </c>
      <c r="C64" s="60"/>
      <c r="D64" s="60"/>
      <c r="E64" s="50"/>
    </row>
    <row r="65" spans="1:5" ht="18.149999999999999" customHeight="1">
      <c r="A65" s="60" t="s">
        <v>39</v>
      </c>
      <c r="B65" s="60" t="s">
        <v>108</v>
      </c>
      <c r="C65" s="61"/>
      <c r="D65" s="61"/>
      <c r="E65" s="50"/>
    </row>
    <row r="66" spans="1:5" ht="50.35">
      <c r="A66" s="60" t="s">
        <v>78</v>
      </c>
      <c r="B66" s="51" t="s">
        <v>118</v>
      </c>
      <c r="C66" s="51"/>
      <c r="D66" s="51"/>
      <c r="E66" s="50"/>
    </row>
    <row r="67" spans="1:5">
      <c r="A67" s="96" t="s">
        <v>40</v>
      </c>
      <c r="B67" s="97"/>
      <c r="C67" s="97"/>
      <c r="D67" s="97"/>
      <c r="E67" s="98"/>
    </row>
    <row r="68" spans="1:5">
      <c r="A68" s="136" t="s">
        <v>119</v>
      </c>
      <c r="B68" s="136"/>
      <c r="C68" s="85"/>
      <c r="D68" s="85">
        <v>-450</v>
      </c>
      <c r="E68" s="85">
        <v>-450</v>
      </c>
    </row>
    <row r="69" spans="1:5" ht="17.25">
      <c r="A69" s="132" t="s">
        <v>41</v>
      </c>
      <c r="B69" s="132"/>
      <c r="C69" s="53">
        <f>+'Հավելված N 2'!D49</f>
        <v>0</v>
      </c>
      <c r="D69" s="53">
        <f>+'Հավելված N 2'!E49</f>
        <v>0</v>
      </c>
      <c r="E69" s="53">
        <f>+'Հավելված N 2'!F49</f>
        <v>-320000</v>
      </c>
    </row>
  </sheetData>
  <autoFilter ref="A1:A59"/>
  <mergeCells count="39">
    <mergeCell ref="D6:E6"/>
    <mergeCell ref="B1:E1"/>
    <mergeCell ref="B2:E2"/>
    <mergeCell ref="B3:E3"/>
    <mergeCell ref="A4:E4"/>
    <mergeCell ref="A5:E5"/>
    <mergeCell ref="C25:E25"/>
    <mergeCell ref="A8:E8"/>
    <mergeCell ref="A9:E9"/>
    <mergeCell ref="B10:E10"/>
    <mergeCell ref="B11:E11"/>
    <mergeCell ref="A12:E12"/>
    <mergeCell ref="A13:E13"/>
    <mergeCell ref="A14:E14"/>
    <mergeCell ref="C15:E15"/>
    <mergeCell ref="A21:B21"/>
    <mergeCell ref="A22:B22"/>
    <mergeCell ref="A23:B23"/>
    <mergeCell ref="A50:E50"/>
    <mergeCell ref="A31:B31"/>
    <mergeCell ref="A32:B32"/>
    <mergeCell ref="A33:B33"/>
    <mergeCell ref="C35:E35"/>
    <mergeCell ref="A41:B41"/>
    <mergeCell ref="A42:B42"/>
    <mergeCell ref="A43:B43"/>
    <mergeCell ref="B46:E46"/>
    <mergeCell ref="B47:E47"/>
    <mergeCell ref="A48:E48"/>
    <mergeCell ref="A49:E49"/>
    <mergeCell ref="A67:E67"/>
    <mergeCell ref="A68:B68"/>
    <mergeCell ref="A69:B69"/>
    <mergeCell ref="C51:E51"/>
    <mergeCell ref="A57:E57"/>
    <mergeCell ref="A58:B58"/>
    <mergeCell ref="A59:B59"/>
    <mergeCell ref="A60:E60"/>
    <mergeCell ref="C61:E61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N4</vt:lpstr>
      <vt:lpstr>Հավելված N5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https://mul2.gov.am/tasks/438661/oneclick/Havelvacner.xlsx?token=42ffa23c2c9369b62e29e7b638866a37</cp:keywords>
  <cp:lastModifiedBy>User</cp:lastModifiedBy>
  <cp:lastPrinted>2021-05-26T12:23:00Z</cp:lastPrinted>
  <dcterms:created xsi:type="dcterms:W3CDTF">2020-09-30T13:27:08Z</dcterms:created>
  <dcterms:modified xsi:type="dcterms:W3CDTF">2021-05-26T14:41:52Z</dcterms:modified>
</cp:coreProperties>
</file>