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hidePivotFieldList="1" defaultThemeVersion="124226"/>
  <bookViews>
    <workbookView xWindow="120" yWindow="75" windowWidth="19095" windowHeight="8460" activeTab="6"/>
  </bookViews>
  <sheets>
    <sheet name="1" sheetId="32" r:id="rId1"/>
    <sheet name="2" sheetId="37" r:id="rId2"/>
    <sheet name="3" sheetId="33" r:id="rId3"/>
    <sheet name="4" sheetId="36" r:id="rId4"/>
    <sheet name="5" sheetId="31" r:id="rId5"/>
    <sheet name="6" sheetId="27" r:id="rId6"/>
    <sheet name="7" sheetId="35" r:id="rId7"/>
  </sheets>
  <definedNames>
    <definedName name="_xlnm._FilterDatabase" localSheetId="2" hidden="1">'3'!#REF!</definedName>
    <definedName name="AgencyCode" localSheetId="0">#REF!</definedName>
    <definedName name="AgencyCode">#REF!</definedName>
    <definedName name="AgencyName" localSheetId="0">#REF!</definedName>
    <definedName name="AgencyName">#REF!</definedName>
    <definedName name="Functional1" localSheetId="0">#REF!</definedName>
    <definedName name="Functional1">#REF!</definedName>
    <definedName name="havelvac">#REF!</definedName>
    <definedName name="PANature" localSheetId="0">#REF!</definedName>
    <definedName name="PANature">#REF!</definedName>
    <definedName name="PAType" localSheetId="0">#REF!</definedName>
    <definedName name="PAType">#REF!</definedName>
    <definedName name="Performance2" localSheetId="0">#REF!</definedName>
    <definedName name="Performance2">#REF!</definedName>
    <definedName name="PerformanceType" localSheetId="0">#REF!</definedName>
    <definedName name="PerformanceType">#REF!</definedName>
    <definedName name="_xlnm.Print_Area" localSheetId="0">'1'!$A$1:$F$74</definedName>
    <definedName name="_xlnm.Print_Area" localSheetId="1">'2'!$A$1:$H$14</definedName>
    <definedName name="_xlnm.Print_Area" localSheetId="2">'3'!$A$1:$I$83</definedName>
    <definedName name="_xlnm.Print_Area" localSheetId="3">'4'!$A$1:$G$15</definedName>
    <definedName name="_xlnm.Print_Area" localSheetId="4">'5'!$A$1:$H$85</definedName>
    <definedName name="_xlnm.Print_Area" localSheetId="5">'6'!$A$1:$E$82</definedName>
    <definedName name="_xlnm.Print_Area" localSheetId="6">'7'!$A$1:$G$42</definedName>
  </definedNames>
  <calcPr calcId="125725"/>
</workbook>
</file>

<file path=xl/calcChain.xml><?xml version="1.0" encoding="utf-8"?>
<calcChain xmlns="http://schemas.openxmlformats.org/spreadsheetml/2006/main">
  <c r="H12" i="37"/>
  <c r="D15"/>
  <c r="D14"/>
  <c r="F14"/>
  <c r="G14"/>
  <c r="E14"/>
  <c r="D13" i="36"/>
  <c r="D16"/>
  <c r="E18"/>
  <c r="F18"/>
  <c r="E15"/>
  <c r="F15"/>
  <c r="G21" i="35" l="1"/>
  <c r="G20"/>
  <c r="H32" i="33"/>
  <c r="I32"/>
  <c r="G32"/>
  <c r="H33"/>
  <c r="I33"/>
  <c r="G33"/>
  <c r="G37" i="35"/>
  <c r="G36" s="1"/>
  <c r="G35" s="1"/>
  <c r="H54" i="33"/>
  <c r="H53" s="1"/>
  <c r="H52" s="1"/>
  <c r="H51" s="1"/>
  <c r="H50" s="1"/>
  <c r="H48" s="1"/>
  <c r="H46" s="1"/>
  <c r="I54"/>
  <c r="I53" s="1"/>
  <c r="I52" s="1"/>
  <c r="I51" s="1"/>
  <c r="I50" s="1"/>
  <c r="I48" s="1"/>
  <c r="I46" s="1"/>
  <c r="G54"/>
  <c r="G53" s="1"/>
  <c r="G52" s="1"/>
  <c r="G51" s="1"/>
  <c r="G50" s="1"/>
  <c r="G48" s="1"/>
  <c r="G46" s="1"/>
  <c r="H45"/>
  <c r="H44" s="1"/>
  <c r="H43" s="1"/>
  <c r="H42" s="1"/>
  <c r="H41" s="1"/>
  <c r="H39" s="1"/>
  <c r="H37" s="1"/>
  <c r="I45"/>
  <c r="I44" s="1"/>
  <c r="I43" s="1"/>
  <c r="I42" s="1"/>
  <c r="I41" s="1"/>
  <c r="I39" s="1"/>
  <c r="I37" s="1"/>
  <c r="G45"/>
  <c r="G44" s="1"/>
  <c r="D45" i="31" l="1"/>
  <c r="D41" i="27" s="1"/>
  <c r="H35" i="33"/>
  <c r="D18" i="36"/>
  <c r="C56" i="31"/>
  <c r="C52" i="27" s="1"/>
  <c r="D56" i="31"/>
  <c r="D52" i="27" s="1"/>
  <c r="E16" i="36"/>
  <c r="E45" i="31"/>
  <c r="E41" i="27" s="1"/>
  <c r="I35" i="33"/>
  <c r="E56" i="31"/>
  <c r="E52" i="27" s="1"/>
  <c r="F16" i="36"/>
  <c r="G42" i="33"/>
  <c r="G41" s="1"/>
  <c r="G39" s="1"/>
  <c r="G37" s="1"/>
  <c r="G43"/>
  <c r="C45" i="31" l="1"/>
  <c r="C41" i="27" s="1"/>
  <c r="G35" i="33"/>
  <c r="H15" i="37" l="1"/>
  <c r="E65" i="32"/>
  <c r="F65"/>
  <c r="D65"/>
  <c r="E59"/>
  <c r="F59"/>
  <c r="D59"/>
  <c r="E32"/>
  <c r="F32"/>
  <c r="D32"/>
  <c r="G25" i="35" l="1"/>
  <c r="G26"/>
  <c r="G27"/>
  <c r="G28"/>
  <c r="G29"/>
  <c r="G30"/>
  <c r="G31"/>
  <c r="G32"/>
  <c r="G33"/>
  <c r="G34"/>
  <c r="G24"/>
  <c r="G19"/>
  <c r="G18"/>
  <c r="G17"/>
  <c r="G16"/>
  <c r="G15"/>
  <c r="G23" l="1"/>
  <c r="G22" s="1"/>
  <c r="G10" i="37"/>
  <c r="F10"/>
  <c r="E10"/>
  <c r="H79" i="33"/>
  <c r="I79"/>
  <c r="G79"/>
  <c r="H71"/>
  <c r="H70" s="1"/>
  <c r="H69" s="1"/>
  <c r="H68" s="1"/>
  <c r="H66" s="1"/>
  <c r="H64" s="1"/>
  <c r="I71"/>
  <c r="I70" s="1"/>
  <c r="I69" s="1"/>
  <c r="I68" s="1"/>
  <c r="I66" s="1"/>
  <c r="I64" s="1"/>
  <c r="G71"/>
  <c r="G70" s="1"/>
  <c r="G69" s="1"/>
  <c r="G68" s="1"/>
  <c r="G66" s="1"/>
  <c r="G64" s="1"/>
  <c r="E52" i="32"/>
  <c r="F52"/>
  <c r="D52"/>
  <c r="H25" i="33"/>
  <c r="H24" s="1"/>
  <c r="I25"/>
  <c r="I24" s="1"/>
  <c r="G25"/>
  <c r="G24" s="1"/>
  <c r="H34"/>
  <c r="H31" s="1"/>
  <c r="H30" s="1"/>
  <c r="H28" s="1"/>
  <c r="H26" s="1"/>
  <c r="I34"/>
  <c r="G34"/>
  <c r="D12" i="37" l="1"/>
  <c r="D10" s="1"/>
  <c r="E13" i="36"/>
  <c r="D34" i="31"/>
  <c r="D30" i="27" s="1"/>
  <c r="E72" i="31"/>
  <c r="E68" i="27" s="1"/>
  <c r="C72" i="31"/>
  <c r="C68" i="27" s="1"/>
  <c r="D72" i="31"/>
  <c r="D68" i="27" s="1"/>
  <c r="G31" i="33"/>
  <c r="G30" s="1"/>
  <c r="G28" s="1"/>
  <c r="G26" s="1"/>
  <c r="I31"/>
  <c r="I30" s="1"/>
  <c r="I28" s="1"/>
  <c r="I26" s="1"/>
  <c r="E13" i="32"/>
  <c r="F13"/>
  <c r="D13"/>
  <c r="H10" i="37" l="1"/>
  <c r="E11" i="36"/>
  <c r="D81" i="31"/>
  <c r="D77" i="27" s="1"/>
  <c r="C81" i="31"/>
  <c r="C77" i="27" s="1"/>
  <c r="E34" i="31"/>
  <c r="E30" i="27" s="1"/>
  <c r="F13" i="36"/>
  <c r="E81" i="31"/>
  <c r="E77" i="27" s="1"/>
  <c r="D15" i="36"/>
  <c r="C34" i="31"/>
  <c r="C30" i="27" s="1"/>
  <c r="G23" i="33"/>
  <c r="H23"/>
  <c r="I23"/>
  <c r="E10" i="36" l="1"/>
  <c r="F10"/>
  <c r="F11"/>
  <c r="D11"/>
  <c r="G22" i="33"/>
  <c r="G20" s="1"/>
  <c r="G18" s="1"/>
  <c r="G78"/>
  <c r="H22"/>
  <c r="H20" s="1"/>
  <c r="H18" s="1"/>
  <c r="H78"/>
  <c r="I22"/>
  <c r="I20" s="1"/>
  <c r="I18" s="1"/>
  <c r="I78"/>
  <c r="I77" s="1"/>
  <c r="D12" i="32"/>
  <c r="D11" s="1"/>
  <c r="E12"/>
  <c r="E11" s="1"/>
  <c r="F12"/>
  <c r="F11" s="1"/>
  <c r="D10" i="36" l="1"/>
  <c r="I16" i="33"/>
  <c r="E21" i="31"/>
  <c r="E17" i="27" s="1"/>
  <c r="G76" i="33"/>
  <c r="G74" s="1"/>
  <c r="G72" s="1"/>
  <c r="G77"/>
  <c r="H76"/>
  <c r="H74" s="1"/>
  <c r="H72" s="1"/>
  <c r="H77"/>
  <c r="H16"/>
  <c r="D21" i="31"/>
  <c r="D17" i="27" s="1"/>
  <c r="G16" i="33"/>
  <c r="C21" i="31"/>
  <c r="C17" i="27" s="1"/>
  <c r="I76" i="33"/>
  <c r="I74" s="1"/>
  <c r="I72" s="1"/>
  <c r="G14" i="35"/>
  <c r="G14" i="33" l="1"/>
  <c r="G12" s="1"/>
  <c r="G10" s="1"/>
  <c r="I12"/>
  <c r="I10" s="1"/>
  <c r="I14"/>
  <c r="H14"/>
  <c r="H12" s="1"/>
  <c r="H10" s="1"/>
  <c r="H63"/>
  <c r="H61"/>
  <c r="H59" s="1"/>
  <c r="H57" s="1"/>
  <c r="H55" s="1"/>
  <c r="I61"/>
  <c r="I59" s="1"/>
  <c r="I57" s="1"/>
  <c r="I55" s="1"/>
  <c r="I63"/>
  <c r="G63"/>
  <c r="G61"/>
  <c r="G59" s="1"/>
  <c r="G57" s="1"/>
  <c r="G55" s="1"/>
  <c r="G13" i="35"/>
  <c r="G12" s="1"/>
  <c r="G11" s="1"/>
</calcChain>
</file>

<file path=xl/sharedStrings.xml><?xml version="1.0" encoding="utf-8"?>
<sst xmlns="http://schemas.openxmlformats.org/spreadsheetml/2006/main" count="621" uniqueCount="252">
  <si>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</si>
  <si>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</si>
  <si>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</si>
  <si>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</si>
  <si>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</si>
  <si>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</si>
  <si>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</si>
  <si>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</si>
  <si>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>Արդյունքի չափորոշիչներ</t>
  </si>
  <si>
    <t>Միջոցառման վրա կատարվող ծախսը (հազար դրամ)</t>
  </si>
  <si>
    <t xml:space="preserve">ՀՀ  արտակարգ իրավիճակների նախարարություն </t>
  </si>
  <si>
    <t>______________ ի    ___Ն որոշման</t>
  </si>
  <si>
    <t xml:space="preserve"> Գործառական դասիչը</t>
  </si>
  <si>
    <t xml:space="preserve"> Ծրագրային դասիչը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</si>
  <si>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</si>
  <si>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</si>
  <si>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</si>
  <si>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</si>
  <si>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</si>
  <si>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>այդ թվում</t>
  </si>
  <si>
    <t xml:space="preserve"> ՀՀ արտակարգ իրավիճակների նախարարություն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</si>
  <si>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</si>
  <si>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</si>
  <si>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</si>
  <si>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</si>
  <si>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01</t>
  </si>
  <si>
    <t xml:space="preserve"> Բյուջետային հատկացումների գլխավոր կարգադրիչների, ծրագրերի և միջոցառումների անվանումները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</si>
  <si>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</si>
  <si>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</si>
  <si>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</si>
  <si>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ՀՀ արտակարգ իրավիճակների նախարարություն </t>
  </si>
  <si>
    <t>___________  ___-ի N _______ -Ն    որոշման</t>
  </si>
  <si>
    <t xml:space="preserve"> 03</t>
  </si>
  <si>
    <t xml:space="preserve"> ՀԱՍԱՐԱԿԱԿԱՆ ԿԱՐԳ,  ԱՆՎՏԱՆԳՈՒԹՅՈՒՆ ԵՎ ԴԱՏԱԿԱՆ ԳՈՐԾՈՒՆԵՈՒԹՅՈՒՆ</t>
  </si>
  <si>
    <t xml:space="preserve"> 02</t>
  </si>
  <si>
    <t xml:space="preserve"> Փրկարար  ծառայություն</t>
  </si>
  <si>
    <t xml:space="preserve"> Փրկարար ծառայություն</t>
  </si>
  <si>
    <t>Ցուցանիշների փոփոխությունը (ավելացումները նշված են դրական նշանով)</t>
  </si>
  <si>
    <t>ՀԱՅԱՍՏԱՆԻ ՀԱՆՐԱՊԵՏՈՒԹՅԱՆ ՎԱՐՉԱՊԵՏԻ ԱՇԽԱՏԱԿԱԶՄԻ</t>
  </si>
  <si>
    <t xml:space="preserve"> ԸՆԹԱՑԻԿ ԾԱԽՍԵՐ</t>
  </si>
  <si>
    <t xml:space="preserve"> 11001</t>
  </si>
  <si>
    <t xml:space="preserve"> Տարի </t>
  </si>
  <si>
    <t xml:space="preserve"> ԸՆԴԱՄԵՆԸ</t>
  </si>
  <si>
    <t xml:space="preserve"> Ծառայությունների մատուցում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</si>
  <si>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</si>
  <si>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Ինն ամիս </t>
  </si>
  <si>
    <t>Ցուցանիշների փոփոխությունը (նվազեցումները նշված են փակագծերում)</t>
  </si>
  <si>
    <t>հազար դրամներով</t>
  </si>
  <si>
    <t>Ծրագրային դասիչ</t>
  </si>
  <si>
    <t>Տարի</t>
  </si>
  <si>
    <t>Ծրագիր</t>
  </si>
  <si>
    <t>Միջոցառում</t>
  </si>
  <si>
    <t>Ցուցանիշների փոփոխությունները (ավելացումները նշված են դրական նշանով,իսկ նվազեցումները՝ փակագծերում)</t>
  </si>
  <si>
    <t xml:space="preserve"> ՀՀ վարչապետի աշխատակազմ</t>
  </si>
  <si>
    <t>ՄԱՍ 2. ՊԵՏԱԿԱՆ ՄԱՐՄՆԻ ԳԾՈՎ ԱՐԴՅՈՒՆՔԱՅԻՆ (ԿԱՏԱՐՈՂԱԿԱՆ) ՑՈՒՑԱՆԻՇՆԵՐԸ</t>
  </si>
  <si>
    <t xml:space="preserve"> ՀՀ արտակարգ իրավիճակների նախարարություն </t>
  </si>
  <si>
    <t>Ինն ամիս</t>
  </si>
  <si>
    <t>ՄԱՍ 1. ՊԵՏԱԿԱՆ ՄԱՐՄՆԻ ԳԾՈՎ ԱՐԴՅՈՒՆՔԱՅԻՆ (ԿԱՏԱՐՈՂԱԿԱՆ) ՑՈՒՑԱՆԻՇՆԵՐԸ</t>
  </si>
  <si>
    <t>Գնման առարկայի</t>
  </si>
  <si>
    <t>Կոդը</t>
  </si>
  <si>
    <t>Անվանումը</t>
  </si>
  <si>
    <t xml:space="preserve">Գնման ձև </t>
  </si>
  <si>
    <t>Չափման միավորը</t>
  </si>
  <si>
    <t>Միավորի գինը</t>
  </si>
  <si>
    <t>Քանակը</t>
  </si>
  <si>
    <t>Բաժին N 03</t>
  </si>
  <si>
    <t>Խումբ N 02</t>
  </si>
  <si>
    <t>Դաս N 01</t>
  </si>
  <si>
    <t xml:space="preserve">ԸՆԴԱՄԵՆԸ </t>
  </si>
  <si>
    <t>Հավելված N 1</t>
  </si>
  <si>
    <t>Գումարը (հազար դրամով) Ցուցանիշների փոփոխությունները (Ավելացումները նշված են դրական նշանով, իսկ նվազեցումները՝ փակագծերում)</t>
  </si>
  <si>
    <t>Ցուցանիշների փոփոխությունները (Ավելացումները նշված են դրական նշանով, իսկ նվազեցումները՝ փակագծերում)</t>
  </si>
  <si>
    <t>Ծառայությունների մատուցում</t>
  </si>
  <si>
    <t xml:space="preserve"> ՄԱՍ 2. ՊԵՏԱԿԱՆ ՄԱՐՄՆԻ ԳԾՈՎ ԱՐԴՅՈՒՆՔԱՅԻՆ (ԿԱՏԱՐՈՂԱԿԱՆ) ՑՈՒՑԱՆԻՇՆԵՐԸ </t>
  </si>
  <si>
    <t xml:space="preserve"> ՄԱՍ 1. ՊԵՏԱԿԱՆ ՄԱՐՄՆԻ ԳԾՈՎ ԱՐԴՅՈՒՆՔԱՅԻՆ (ԿԱՏԱՐՈՂԱԿԱՆ) ՑՈՒՑԱՆԻՇՆԵՐԸ </t>
  </si>
  <si>
    <t xml:space="preserve">ՀՀ կառավարության 2021 թվականի </t>
  </si>
  <si>
    <t>Առաջին կիսամյակ</t>
  </si>
  <si>
    <t xml:space="preserve"> ՂԵԿԱՎԱՐ                               Ա. ԹՈՐՈՍՅԱՆ</t>
  </si>
  <si>
    <t xml:space="preserve">ՀՀ կառավարության  2021 թվականի </t>
  </si>
  <si>
    <t xml:space="preserve"> Փրկարարական ծառայություններ</t>
  </si>
  <si>
    <t xml:space="preserve"> Արտակարգ իրավիճակների արդյունավետ արձագանք</t>
  </si>
  <si>
    <t xml:space="preserve"> Արտակարգ իրավիճակների հնարավոր դեպքերի կանխում՝ դրանց ժամանակին արձագանքում՝ հետևանքների նվազեցում և բնակչության պաշտպանություն
</t>
  </si>
  <si>
    <t>Հրդեհաշիջման, հակահրդեհային քարոզչության, բնական և տեխնածին աղետների ժամանակ բնակչության և կառույցների պաշտպանություն</t>
  </si>
  <si>
    <t xml:space="preserve">Փրկարարական ծառայություններ
</t>
  </si>
  <si>
    <t>Միջոցառման նկարագրությունը՝</t>
  </si>
  <si>
    <t xml:space="preserve"> Փրկարար ծառայության տեխնիկական հագեցվածության բարելավում</t>
  </si>
  <si>
    <t>Համակարգչային և գրասենյակային սարքավորումների ձեռքբերում</t>
  </si>
  <si>
    <t>Պետական մարմինների կողմից  ոչ ֆինանասական ակտիվների ձեռքբերում</t>
  </si>
  <si>
    <t>Ծրագրի միջոցառումներ</t>
  </si>
  <si>
    <t xml:space="preserve"> Նյութեր (Ապրանքներ)</t>
  </si>
  <si>
    <t xml:space="preserve"> - Տրանսպորտային նյութեր</t>
  </si>
  <si>
    <t xml:space="preserve"> ՈՉ ՖԻՆԱՆՍԱԿԱՆ ԱԿՏԻՎՆԵՐԻ ԳԾՈՎ ԾԱԽՍԵՐ</t>
  </si>
  <si>
    <t xml:space="preserve"> ՀԻՄՆԱԿԱՆ ՄԻՋՈՑՆԵՐ</t>
  </si>
  <si>
    <t xml:space="preserve"> - Վարչական սարքավորումներ</t>
  </si>
  <si>
    <t>Փրկարար ծառայության տեխնիկական հագեցվածության բարելավում</t>
  </si>
  <si>
    <t xml:space="preserve"> ՀՀ կառավարություն</t>
  </si>
  <si>
    <t xml:space="preserve"> ՀՀ կառավարության պահուստային ֆոնդ</t>
  </si>
  <si>
    <t>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</si>
  <si>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</si>
  <si>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Ծրագրի միջոցառումներ</t>
  </si>
  <si>
    <t xml:space="preserve"> Միջոցառման անվանումը`</t>
  </si>
  <si>
    <t>ՀՀ կառավարության պահուստային ֆոնդ</t>
  </si>
  <si>
    <t xml:space="preserve"> Միջոցառման նկարագրությունը`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</si>
  <si>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</si>
  <si>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</si>
  <si>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</si>
  <si>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</si>
  <si>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</si>
  <si>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1139</t>
  </si>
  <si>
    <t xml:space="preserve"> ԱՅԼ  ԾԱԽՍԵՐ</t>
  </si>
  <si>
    <t xml:space="preserve"> Պահուստային միջոցներ</t>
  </si>
  <si>
    <t>___________  ___-ի N _______ -Ն որոշման</t>
  </si>
  <si>
    <t>ՀԱՅԱՍՏԱՆԻ ՀԱՆՐԱՊԵՏՈՒԹՅԱՆ ԿԱՌԱՎԱՐՈՒԹՅԱՆ 2020 ԹՎԱԿԱՆԻ ԴԵԿՏԵՄԲԵՐԻ 30-Ի N 2215-Ն ՈՐՈՇՄԱՆ N 5 ՀԱՎԵԼՎԱԾԻ N 2 ԱՂՅՈՒՍԱԿՈՒՄ ԿԱՏԱՐՎՈՂ ԼՐԱՑՈՒՄՆԵՐԸ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</si>
  <si>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</si>
  <si>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այդ թվում`</t>
  </si>
  <si>
    <t>ՀՀ ԱՐՏԱԿԱՐԳ ԻՐԱՎԻՃԱԿՆԵՐԻ ՆԱԽԱՐԱՐՈՒԹՅՈՒՆ</t>
  </si>
  <si>
    <t>այդ թվում ըստ կատարողների`</t>
  </si>
  <si>
    <t xml:space="preserve">«ՀԱՅԱՍՏԱՆԻ ՀԱՆՐԱՊԵՏՈՒԹՅԱՆ 2021 ԹՎԱԿԱՆԻ ՊԵՏԱԿԱՆ ԲՅՈՒՋԵԻ ՄԱՍԻՆ» ՀԱՅԱՍՏԱՆԻ ՀԱՆՐԱՊԵՏՈՒԹՅԱՆ 
ՕՐԵՆՔԻ N 1 ՀԱՎԵԼՎԱԾԻ N 3 ԱՂՅՈՒՍԱԿՈՒՄ ԿԱՏԱՐՎՈՂ ԼՐԱՑՈՒՄՆԵՐԸ </t>
  </si>
  <si>
    <t>Բյուջետային գլխավոր կարգադրիչների, ծրագրերի, միջոցառումների և ուղղությունների անվանումները</t>
  </si>
  <si>
    <t>Ընդամենը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</si>
  <si>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</si>
  <si>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</si>
  <si>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</si>
  <si>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</si>
  <si>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</si>
  <si>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այդ թվում՝ </t>
  </si>
  <si>
    <t xml:space="preserve"> ՀՀ Կառավարություն</t>
  </si>
  <si>
    <t xml:space="preserve"> Ծրագրի դասիչը </t>
  </si>
  <si>
    <t xml:space="preserve"> Ծրագրի անվանումը </t>
  </si>
  <si>
    <t xml:space="preserve"> 1139 </t>
  </si>
  <si>
    <t xml:space="preserve"> ՀՀ կառավարության պահուստային ֆոնդ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</si>
  <si>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</si>
  <si>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</si>
  <si>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</si>
  <si>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11001 </t>
  </si>
  <si>
    <t xml:space="preserve"> Առաջին կիսամյակ </t>
  </si>
  <si>
    <t xml:space="preserve"> Միջոցառման անվանումը` </t>
  </si>
  <si>
    <t xml:space="preserve"> Նկարագրությունը`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</si>
  <si>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</si>
  <si>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Միջոցառման տեսակը` </t>
  </si>
  <si>
    <t xml:space="preserve"> Ծառայությունների մատուցում </t>
  </si>
  <si>
    <t xml:space="preserve"> Միջոցառումն իրականացնողի անվանումը </t>
  </si>
  <si>
    <t xml:space="preserve"> ՀՀ կառավարություն </t>
  </si>
  <si>
    <t xml:space="preserve"> Արդյունքի չափորոշիչներ </t>
  </si>
  <si>
    <t xml:space="preserve"> Միջոցառման վրա կատարվող ծախսը (հազար դրամ) </t>
  </si>
  <si>
    <t>Փրկարարական ծառայություններ</t>
  </si>
  <si>
    <t>Միջոցառումն իրականացնողի անվանումը`</t>
  </si>
  <si>
    <t>Øß³ÏíáÕ ÝáñÙ³ïÇí Çñ³í³Ï³Ý ³Ïï»ñÇ Ý³Ë³·Í»ñÇ ù³Ý³Ï, Ñ³ï</t>
  </si>
  <si>
    <t>Ð³Ù³Ï³ñ·íáÕ, Çñ³Ï³Ý³óíáÕ ¨ í»ñ³ÑëÏÙ³Ý »ÝÃ³ñÏíáÕ ÙÇçáó³éáõÙÝ»ñÇ ù³Ý³Ï, Ñ³ï</t>
  </si>
  <si>
    <t>Քանակական</t>
  </si>
  <si>
    <t>Համակարգչային սարքավորումների քանակ, հատ</t>
  </si>
  <si>
    <t>Գրասենյակային գույքի քանակ, հատ</t>
  </si>
  <si>
    <t>Ժամկետային</t>
  </si>
  <si>
    <t>Սարքավորումների ծառայության կանխատեսվող միջին ժամկետ, տարի</t>
  </si>
  <si>
    <t>Փրկարար ծառայություն</t>
  </si>
  <si>
    <t>1090 11001</t>
  </si>
  <si>
    <t xml:space="preserve"> ՄԱՍ  I. ԱՊՐԱՆՔՆԵՐ</t>
  </si>
  <si>
    <t>09211100-8</t>
  </si>
  <si>
    <t>Շարժիչի յուղեր</t>
  </si>
  <si>
    <t>09211410-1</t>
  </si>
  <si>
    <t>Փոխանցման տուփի յուղեր</t>
  </si>
  <si>
    <t>09211631-1</t>
  </si>
  <si>
    <t xml:space="preserve">Հակակոռոզիոն յուղեր </t>
  </si>
  <si>
    <t>09211631-2</t>
  </si>
  <si>
    <t>Հակակոռոզիոն յուղեր</t>
  </si>
  <si>
    <t>09211650-1</t>
  </si>
  <si>
    <t xml:space="preserve">Արգելակի հեղուկ </t>
  </si>
  <si>
    <t>09211600-2</t>
  </si>
  <si>
    <t>Հակասառիչ հեղուկ</t>
  </si>
  <si>
    <t>ԳՀ</t>
  </si>
  <si>
    <t>լիտր</t>
  </si>
  <si>
    <t>կգ</t>
  </si>
  <si>
    <t>1600</t>
  </si>
  <si>
    <t>1400</t>
  </si>
  <si>
    <t>1100</t>
  </si>
  <si>
    <t>1200</t>
  </si>
  <si>
    <t>հատ</t>
  </si>
  <si>
    <t>70 000</t>
  </si>
  <si>
    <t>Աթոռ` գրասենյակային</t>
  </si>
  <si>
    <t>15 000</t>
  </si>
  <si>
    <t>Փափուկ կահույք</t>
  </si>
  <si>
    <t>լրակազմ</t>
  </si>
  <si>
    <t>250 000</t>
  </si>
  <si>
    <t>Լրագրասեղան</t>
  </si>
  <si>
    <t>30 000</t>
  </si>
  <si>
    <t>60 000</t>
  </si>
  <si>
    <t>Գրապահարաններ</t>
  </si>
  <si>
    <t>65 000</t>
  </si>
  <si>
    <t>Զգեստապահարաններ</t>
  </si>
  <si>
    <t>120 000</t>
  </si>
  <si>
    <t>Բազկաթոռ՝ ղեկավարի</t>
  </si>
  <si>
    <t>90 000</t>
  </si>
  <si>
    <t>Սեղան՝ ղեկավարի</t>
  </si>
  <si>
    <t>150 000</t>
  </si>
  <si>
    <t>Տպիչ սարք բազմաֆունկցիոնալ  A4 33 էջ/րոպե արագության</t>
  </si>
  <si>
    <t>75 000</t>
  </si>
  <si>
    <t>Տպիչ սարք բազմաֆունկցիոնալ  A4 18 էջ/րոպե արագության</t>
  </si>
  <si>
    <t>40 000</t>
  </si>
  <si>
    <t>1090 31001</t>
  </si>
  <si>
    <t>Հավելված N 3</t>
  </si>
  <si>
    <t>Հավելված N 6
ՀՀ կառավարության 2021 թվականի
 __________-ի ____-ի N _____-Ն որոշման</t>
  </si>
  <si>
    <t>Հավելված  N 7</t>
  </si>
  <si>
    <t>Հավելված N 5</t>
  </si>
  <si>
    <t>Հավելված N 2</t>
  </si>
  <si>
    <t>Հավելված N 4</t>
  </si>
  <si>
    <t xml:space="preserve"> 1112</t>
  </si>
  <si>
    <t xml:space="preserve"> Արտակարգ իրավիճակների բնագավառի պետական քաղաքականության մշակում, ծրագրերի համակարգում և մոնիտորինգ</t>
  </si>
  <si>
    <t xml:space="preserve"> Արտակարգ իրավիճակների բնագավառում պետական արդյունավետ քաղաքականության մշակման և իրականացման ապահովում</t>
  </si>
  <si>
    <t xml:space="preserve"> Արտակարգ իրավիճակների  քաղաքականության իրագործմանն ուղղված ծրագրերի ազդեցության և արդյունավետության բարելավում</t>
  </si>
  <si>
    <t xml:space="preserve"> Արտակարգ իրավիճակների բնագավառում քաղաքականության մշակում, խորհրդատվական ծառայությունների տրամադրում և մոնիտորինգի իրականացում</t>
  </si>
  <si>
    <t xml:space="preserve"> Արտակարգ իրավիճակների նախարարության տեխնիկական հագեցվածության բարելավում</t>
  </si>
  <si>
    <t>Արտակարգ իրավիճակների նախարարության աշխատակազմի աշխատանքային պայմանների բարելավման համար վարչական սարքավորումների ձեռքբերում</t>
  </si>
  <si>
    <t>Պետական մարմինների կողմից  օգտագործվող ոչ ֆինանասական ակտիվների հետ գործառնություններ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</si>
  <si>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</si>
  <si>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</si>
  <si>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</si>
  <si>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ՄԵՔԵՆԱՆԵՐ  ԵՎ  ՍԱՐՔԱՎՈՐՈՒՄՆԵՐ</t>
  </si>
  <si>
    <t xml:space="preserve"> Արտակարգ իրավիճակների բնագավառի պետական քաղաքականության մշակում՝ ծրագրերի համակարգում և մոնիտորինգ</t>
  </si>
  <si>
    <t xml:space="preserve"> Արտակարգ իրավիճակների բնագավառում քաղաքականության մշակում՝ խորհրդատվական ծառայությունների տրամադրում և մոնիտորինգի իրականացում </t>
  </si>
  <si>
    <t xml:space="preserve">Միջոցառումն իրականացնողի անվանումը </t>
  </si>
  <si>
    <t>Պետական մարմինների կողմից օգտագործվող ոչ ֆինանասական ակտիվների հետ գործառնություններ</t>
  </si>
  <si>
    <t>Ակտիվն օգտագործող կազմակերպության անվանումը`</t>
  </si>
  <si>
    <t>Գրասենյակային գույքի  քանակ, հատ</t>
  </si>
  <si>
    <t>«ՀԱՅԱUՏԱՆԻ ՀԱՆՐԱՊԵՏՈՒԹՅԱՆ 2021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2020 ԹՎԱԿԱՆԻ ԴԵԿՏԵՄԲԵՐԻ 30-Ի N 2215-Ն ՈՐՈՇՄԱՆ N5  ՀԱՎԵԼՎԱԾԻ  N1  ԱՂՅՈՒՍԱԿՈՒՄ ԿԱՏԱՐՎՈՂ ՓՈՓՈԽՈՒԹՅՈՒՆՆԵՐԸ ԵՎ ԼՐԱՑՈՒՄՆԵՐԸ</t>
  </si>
  <si>
    <t>ՀԱՅԱՍՏԱՆԻ ՀԱՆՐԱՊԵՏՈՒԹՅԱՆ ԿԱՌԱՎԱՐՈՒԹՅԱՆ 2020 ԹՎԱԿԱՆԻ ԴԵԿՏԵՄԲԵՐԻ 30-Ի N 2215-Ն ՈՐՈՇՄԱՆ N 3 ԵՎ N 4 ՀԱՎԵԼՎԱԾՆԵՐՈՒՄ ԿԱՏԱՐՎՈՂ ՓՈՓՈԽՈՒԹՅՈՒՆՆԵՐԸ ԵՎ ԼՐԱՑՈՒՄՆԵՐԸ</t>
  </si>
  <si>
    <t>ՀԱՅԱՍՏԱՆԻ ՀԱՆՐԱՊԵՏՈՒԹՅԱՆ ԿԱՌԱՎԱՐՈՒԹՅԱՆ 2020 ԹՎԱԿԱՆԻ ԴԵԿՏԵՄԲԵՐԻ 30-Ի ԹԻՎ 2215-Ն ՈՐՈՇՄԱՆ N 9 ՀԱՎԵԼՎԱԾԻ  9.19  ԵՎ 9.47 ԱՂՅՈՒՍԱԿՆԵՐՈՒՄ ԿԱՏԱՐՎՈՂ ՓՈՓՈԽՈՒԹՅՈՒՆՆԵՐԸ ԵՎ ԼՐԱՑՈՒՄՆԵՐԸ</t>
  </si>
  <si>
    <t>ՀԱՅԱՍՏԱՆԻ ՀԱՆՐԱՊԵՏՈՒԹՅԱՆ ԿԱՌԱՎԱՐՈՒԹՅԱՆ 2020 ԹՎԱԿԱՆԻ ԴԵԿՏԵՄԲԵՐԻ 30-Ի ԹԻՎ 2215-Ն ՈՐՈՇՄԱՆ N9.1 ՀԱՎԵԼՎԱԾԻ  9.1.19  ԵՎ 9.1.58 ԱՂՅՈՒՍԱԿՆԵՐՈՒՄ ԿԱՏԱՐՎՈՂ ՓՈՓՈԽՈՒԹՅՈՒՆՆԵՐԸ ԵՎ ԼՐԱՑՈՒՄՆԵՐԸ</t>
  </si>
  <si>
    <t>1112 11001</t>
  </si>
  <si>
    <t>Արտակարգ իրավիճակների բնագավառում քաղաքականության մշակում՝ խորհրդատվական ծառայությունների տրամադրում և մոնիտորինգի իրականացում</t>
  </si>
  <si>
    <t xml:space="preserve"> ՄԱՍIII. ԾԱՌԱՅՈՒԹՅՈՒՆՆԵՐ</t>
  </si>
  <si>
    <t xml:space="preserve"> Արտակարգ իրավիճակների բնագավառի  պետական քաղաքականության մշակում՝ ծրագրերի համակագում և մոնիտորինգ</t>
  </si>
  <si>
    <t>79991160/1</t>
  </si>
  <si>
    <t>ՄԱ</t>
  </si>
  <si>
    <t>Արխիվացման ծառայություններ</t>
  </si>
  <si>
    <t>դրամ</t>
  </si>
  <si>
    <t>ՀԱՅԱՍՏԱՆԻ ՀԱՆՐԱՊԵՏՈՒԹՅԱՆ ԿԱՌԱՎԱՐՈՒԹՅԱՆ 2019ԹՎԱԿԱՆԻ ԴԵԿՏԵՄԲԵՐԻ 30-Ի N 2215-Ն ՈՐՈՇՄԱՆ N10 ՀԱՎԵԼՎԱԾՈՒՄ ԿԱՏԱՐՎՈՂ ՓՈՓՈԽՈՒԹՅՈՒՆՆԵՐԸ  ԵՎ ԼՐԱՑՈՒՄՆԵՐԸ</t>
  </si>
  <si>
    <t>Հիդրավլիկ համակարգերում և այլ նպատակներով օգտագործվող յուղեր</t>
  </si>
  <si>
    <t>1500</t>
  </si>
  <si>
    <t>400</t>
  </si>
  <si>
    <t>39151300/501</t>
  </si>
  <si>
    <t>39111180/502</t>
  </si>
  <si>
    <t>39121400/501</t>
  </si>
  <si>
    <t>39121520/505</t>
  </si>
  <si>
    <t>39141260/503</t>
  </si>
  <si>
    <t>39111220/501</t>
  </si>
  <si>
    <t>39121360/502</t>
  </si>
  <si>
    <t>39111220/504</t>
  </si>
  <si>
    <t>30239140/501</t>
  </si>
  <si>
    <t>30239110/501</t>
  </si>
  <si>
    <t>39121100/501</t>
  </si>
  <si>
    <t>Գրաեղաններ</t>
  </si>
  <si>
    <t>24951320-3</t>
  </si>
</sst>
</file>

<file path=xl/styles.xml><?xml version="1.0" encoding="utf-8"?>
<styleSheet xmlns="http://schemas.openxmlformats.org/spreadsheetml/2006/main">
  <numFmts count="12">
    <numFmt numFmtId="43" formatCode="_-* #,##0.00\ _₽_-;\-* #,##0.00\ _₽_-;_-* &quot;-&quot;??\ _₽_-;_-@_-"/>
    <numFmt numFmtId="164" formatCode="0.0"/>
    <numFmt numFmtId="165" formatCode="_(* #,##0.00_);_(* \(#,##0.00\);_(* &quot;-&quot;??_);_(@_)"/>
    <numFmt numFmtId="166" formatCode="_ * #,##0_)\ &quot;$&quot;_ ;_ * \(#,##0\)\ &quot;$&quot;_ ;_ * &quot;-&quot;_)\ &quot;$&quot;_ ;_ @_ "/>
    <numFmt numFmtId="167" formatCode="_-* #,##0.00_р_._-;\-* #,##0.00_р_._-;_-* &quot;-&quot;??_р_._-;_-@_-"/>
    <numFmt numFmtId="168" formatCode="##,##0.0;\(##,##0.0\);\-"/>
    <numFmt numFmtId="169" formatCode="#,##0.0"/>
    <numFmt numFmtId="170" formatCode="_-* #,##0.00\ _֏_-;\-* #,##0.00\ _֏_-;_-* &quot;-&quot;??\ _֏_-;_-@_-"/>
    <numFmt numFmtId="171" formatCode="#,##0.0_);\(#,##0.0\)"/>
    <numFmt numFmtId="172" formatCode="##,##0;\(##,##0\);\-"/>
    <numFmt numFmtId="173" formatCode="_ * #,##0.0_)_€_ ;_ * \(#,##0.0\)_€_ ;_ * &quot;-&quot;??_)_€_ ;_ @_ "/>
    <numFmt numFmtId="174" formatCode="_ * #,##0_)_€_ ;_ * \(#,##0\)_€_ ;_ * &quot;-&quot;??_)_€_ ;_ @_ "/>
  </numFmts>
  <fonts count="8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0"/>
      <name val="Times Armenian"/>
      <family val="1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8"/>
      <name val="Arial Armenian"/>
      <family val="2"/>
    </font>
    <font>
      <sz val="10"/>
      <color indexed="8"/>
      <name val="MS Sans Serif"/>
      <family val="2"/>
      <charset val="204"/>
    </font>
    <font>
      <b/>
      <sz val="12"/>
      <name val="GHEA Grapalat"/>
      <family val="3"/>
    </font>
    <font>
      <sz val="8"/>
      <name val="GHEA Grapalat"/>
      <family val="2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i/>
      <sz val="12"/>
      <color theme="1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2"/>
      <color theme="1"/>
      <name val="Calibri"/>
      <family val="2"/>
      <charset val="1"/>
      <scheme val="minor"/>
    </font>
    <font>
      <sz val="12"/>
      <color theme="1"/>
      <name val="Calibri"/>
      <family val="2"/>
      <scheme val="minor"/>
    </font>
    <font>
      <b/>
      <i/>
      <sz val="12"/>
      <name val="GHEA Grapalat"/>
      <family val="3"/>
    </font>
    <font>
      <b/>
      <i/>
      <sz val="12"/>
      <color theme="1"/>
      <name val="GHEA Grapalat"/>
      <family val="3"/>
    </font>
    <font>
      <sz val="12"/>
      <color indexed="8"/>
      <name val="GHEA Grapalat"/>
      <family val="3"/>
    </font>
    <font>
      <sz val="11"/>
      <color theme="1"/>
      <name val="GHEA Grapalat"/>
      <family val="3"/>
    </font>
    <font>
      <b/>
      <sz val="12"/>
      <color indexed="8"/>
      <name val="GHEA Grapalat"/>
      <family val="3"/>
    </font>
    <font>
      <sz val="12"/>
      <name val="GHEA Grapalat"/>
      <family val="2"/>
    </font>
    <font>
      <i/>
      <sz val="11"/>
      <name val="GHEA Grapalat"/>
      <family val="2"/>
    </font>
    <font>
      <sz val="10"/>
      <color theme="1"/>
      <name val="GHEA Grapalat"/>
      <family val="3"/>
    </font>
    <font>
      <sz val="12"/>
      <color rgb="FF000000"/>
      <name val="GHEA Grapalat"/>
      <family val="3"/>
    </font>
    <font>
      <b/>
      <sz val="11"/>
      <name val="GHEA Grapalat"/>
      <family val="3"/>
    </font>
    <font>
      <b/>
      <i/>
      <sz val="11"/>
      <name val="GHEA Grapalat"/>
      <family val="3"/>
    </font>
    <font>
      <sz val="10"/>
      <name val="GHEA Grapalat"/>
      <family val="3"/>
    </font>
    <font>
      <b/>
      <sz val="12"/>
      <color rgb="FF000000"/>
      <name val="GHEA Grapalat"/>
      <family val="3"/>
    </font>
    <font>
      <b/>
      <u/>
      <sz val="12"/>
      <color rgb="FF000000"/>
      <name val="GHEA Grapalat"/>
      <family val="3"/>
    </font>
    <font>
      <sz val="11"/>
      <color theme="0"/>
      <name val="Calibri"/>
      <family val="2"/>
      <scheme val="minor"/>
    </font>
    <font>
      <sz val="11"/>
      <color indexed="60"/>
      <name val="Calibri"/>
      <family val="2"/>
    </font>
    <font>
      <sz val="12"/>
      <name val="Arial Armenian"/>
      <family val="2"/>
    </font>
    <font>
      <sz val="10"/>
      <color indexed="8"/>
      <name val="MS Sans Serif"/>
      <family val="2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rgb="FF9C6500"/>
      <name val="Calibri"/>
      <family val="2"/>
      <scheme val="minor"/>
    </font>
    <font>
      <sz val="11"/>
      <color rgb="FF9C0006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u/>
      <sz val="12"/>
      <color theme="1"/>
      <name val="GHEA Grapalat"/>
      <family val="3"/>
    </font>
    <font>
      <sz val="10"/>
      <color indexed="8"/>
      <name val="GHEA Grapalat"/>
      <family val="3"/>
    </font>
    <font>
      <i/>
      <sz val="12"/>
      <name val="GHEA Grapalat"/>
      <family val="2"/>
    </font>
    <font>
      <b/>
      <sz val="12"/>
      <name val="GHEA Grapalat"/>
      <family val="2"/>
    </font>
    <font>
      <i/>
      <sz val="12"/>
      <color indexed="8"/>
      <name val="GHEA Grapalat"/>
      <family val="3"/>
    </font>
    <font>
      <b/>
      <sz val="10"/>
      <color theme="1"/>
      <name val="GHEA Grapalat"/>
      <family val="3"/>
    </font>
    <font>
      <u/>
      <sz val="12"/>
      <color rgb="FF000000"/>
      <name val="GHEA Grapalat"/>
      <family val="3"/>
    </font>
    <font>
      <u/>
      <sz val="12"/>
      <color theme="1"/>
      <name val="GHEA Grapalat"/>
      <family val="3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indexed="43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40">
    <xf numFmtId="0" fontId="0" fillId="0" borderId="0"/>
    <xf numFmtId="0" fontId="3" fillId="0" borderId="0"/>
    <xf numFmtId="9" fontId="4" fillId="0" borderId="0" applyFont="0" applyFill="0" applyBorder="0" applyAlignment="0" applyProtection="0"/>
    <xf numFmtId="0" fontId="5" fillId="0" borderId="0"/>
    <xf numFmtId="0" fontId="7" fillId="0" borderId="0"/>
    <xf numFmtId="0" fontId="6" fillId="0" borderId="0"/>
    <xf numFmtId="43" fontId="7" fillId="0" borderId="0" applyFont="0" applyFill="0" applyBorder="0" applyAlignment="0" applyProtection="0"/>
    <xf numFmtId="0" fontId="8" fillId="0" borderId="0"/>
    <xf numFmtId="0" fontId="9" fillId="0" borderId="0"/>
    <xf numFmtId="0" fontId="7" fillId="0" borderId="0"/>
    <xf numFmtId="0" fontId="5" fillId="0" borderId="0"/>
    <xf numFmtId="0" fontId="2" fillId="0" borderId="0"/>
    <xf numFmtId="0" fontId="10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11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12" fillId="0" borderId="0"/>
    <xf numFmtId="0" fontId="9" fillId="0" borderId="0"/>
    <xf numFmtId="0" fontId="2" fillId="0" borderId="0"/>
    <xf numFmtId="0" fontId="13" fillId="0" borderId="0"/>
    <xf numFmtId="9" fontId="9" fillId="0" borderId="0" applyFont="0" applyFill="0" applyBorder="0" applyAlignment="0" applyProtection="0"/>
    <xf numFmtId="0" fontId="14" fillId="0" borderId="0"/>
    <xf numFmtId="0" fontId="9" fillId="0" borderId="0"/>
    <xf numFmtId="0" fontId="10" fillId="0" borderId="0"/>
    <xf numFmtId="0" fontId="14" fillId="0" borderId="0"/>
    <xf numFmtId="167" fontId="9" fillId="0" borderId="0" applyFont="0" applyFill="0" applyBorder="0" applyAlignment="0" applyProtection="0"/>
    <xf numFmtId="167" fontId="10" fillId="0" borderId="0" applyFont="0" applyFill="0" applyBorder="0" applyAlignment="0" applyProtection="0"/>
    <xf numFmtId="0" fontId="16" fillId="0" borderId="0">
      <alignment horizontal="left" vertical="top" wrapText="1"/>
    </xf>
    <xf numFmtId="168" fontId="16" fillId="0" borderId="0" applyFill="0" applyBorder="0" applyProtection="0">
      <alignment horizontal="right" vertical="top"/>
    </xf>
    <xf numFmtId="0" fontId="9" fillId="0" borderId="0"/>
    <xf numFmtId="0" fontId="13" fillId="0" borderId="0">
      <alignment horizontal="left" vertical="top" wrapText="1"/>
    </xf>
    <xf numFmtId="0" fontId="1" fillId="0" borderId="0"/>
    <xf numFmtId="0" fontId="16" fillId="0" borderId="0">
      <alignment horizontal="left" vertical="top" wrapText="1"/>
    </xf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22" fillId="13" borderId="0" applyNumberFormat="0" applyBorder="0" applyAlignment="0" applyProtection="0"/>
    <xf numFmtId="0" fontId="22" fillId="17" borderId="0" applyNumberFormat="0" applyBorder="0" applyAlignment="0" applyProtection="0"/>
    <xf numFmtId="0" fontId="22" fillId="21" borderId="0" applyNumberFormat="0" applyBorder="0" applyAlignment="0" applyProtection="0"/>
    <xf numFmtId="0" fontId="22" fillId="25" borderId="0" applyNumberFormat="0" applyBorder="0" applyAlignment="0" applyProtection="0"/>
    <xf numFmtId="0" fontId="22" fillId="29" borderId="0" applyNumberFormat="0" applyBorder="0" applyAlignment="0" applyProtection="0"/>
    <xf numFmtId="0" fontId="22" fillId="33" borderId="0" applyNumberFormat="0" applyBorder="0" applyAlignment="0" applyProtection="0"/>
    <xf numFmtId="0" fontId="22" fillId="10" borderId="0" applyNumberFormat="0" applyBorder="0" applyAlignment="0" applyProtection="0"/>
    <xf numFmtId="0" fontId="22" fillId="14" borderId="0" applyNumberFormat="0" applyBorder="0" applyAlignment="0" applyProtection="0"/>
    <xf numFmtId="0" fontId="22" fillId="18" borderId="0" applyNumberFormat="0" applyBorder="0" applyAlignment="0" applyProtection="0"/>
    <xf numFmtId="0" fontId="22" fillId="22" borderId="0" applyNumberFormat="0" applyBorder="0" applyAlignment="0" applyProtection="0"/>
    <xf numFmtId="0" fontId="22" fillId="26" borderId="0" applyNumberFormat="0" applyBorder="0" applyAlignment="0" applyProtection="0"/>
    <xf numFmtId="0" fontId="22" fillId="30" borderId="0" applyNumberFormat="0" applyBorder="0" applyAlignment="0" applyProtection="0"/>
    <xf numFmtId="0" fontId="23" fillId="4" borderId="0" applyNumberFormat="0" applyBorder="0" applyAlignment="0" applyProtection="0"/>
    <xf numFmtId="0" fontId="24" fillId="7" borderId="10" applyNumberFormat="0" applyAlignment="0" applyProtection="0"/>
    <xf numFmtId="0" fontId="25" fillId="8" borderId="13" applyNumberFormat="0" applyAlignment="0" applyProtection="0"/>
    <xf numFmtId="0" fontId="26" fillId="0" borderId="0" applyNumberFormat="0" applyFill="0" applyBorder="0" applyAlignment="0" applyProtection="0"/>
    <xf numFmtId="0" fontId="27" fillId="3" borderId="0" applyNumberFormat="0" applyBorder="0" applyAlignment="0" applyProtection="0"/>
    <xf numFmtId="0" fontId="28" fillId="0" borderId="7" applyNumberFormat="0" applyFill="0" applyAlignment="0" applyProtection="0"/>
    <xf numFmtId="0" fontId="29" fillId="0" borderId="8" applyNumberFormat="0" applyFill="0" applyAlignment="0" applyProtection="0"/>
    <xf numFmtId="0" fontId="30" fillId="0" borderId="9" applyNumberFormat="0" applyFill="0" applyAlignment="0" applyProtection="0"/>
    <xf numFmtId="0" fontId="30" fillId="0" borderId="0" applyNumberFormat="0" applyFill="0" applyBorder="0" applyAlignment="0" applyProtection="0"/>
    <xf numFmtId="0" fontId="31" fillId="6" borderId="10" applyNumberFormat="0" applyAlignment="0" applyProtection="0"/>
    <xf numFmtId="0" fontId="32" fillId="0" borderId="12" applyNumberFormat="0" applyFill="0" applyAlignment="0" applyProtection="0"/>
    <xf numFmtId="0" fontId="33" fillId="5" borderId="0" applyNumberFormat="0" applyBorder="0" applyAlignment="0" applyProtection="0"/>
    <xf numFmtId="0" fontId="6" fillId="9" borderId="14" applyNumberFormat="0" applyFont="0" applyAlignment="0" applyProtection="0"/>
    <xf numFmtId="0" fontId="34" fillId="7" borderId="11" applyNumberFormat="0" applyAlignment="0" applyProtection="0"/>
    <xf numFmtId="0" fontId="35" fillId="0" borderId="0" applyNumberFormat="0" applyFill="0" applyBorder="0" applyAlignment="0" applyProtection="0"/>
    <xf numFmtId="0" fontId="36" fillId="0" borderId="15" applyNumberFormat="0" applyFill="0" applyAlignment="0" applyProtection="0"/>
    <xf numFmtId="0" fontId="37" fillId="0" borderId="0" applyNumberFormat="0" applyFill="0" applyBorder="0" applyAlignment="0" applyProtection="0"/>
    <xf numFmtId="0" fontId="5" fillId="0" borderId="0"/>
    <xf numFmtId="167" fontId="5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170" fontId="7" fillId="0" borderId="0" applyFont="0" applyFill="0" applyBorder="0" applyAlignment="0" applyProtection="0"/>
    <xf numFmtId="0" fontId="6" fillId="0" borderId="0"/>
    <xf numFmtId="0" fontId="9" fillId="0" borderId="0"/>
    <xf numFmtId="0" fontId="9" fillId="0" borderId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54" fillId="13" borderId="0" applyNumberFormat="0" applyBorder="0" applyAlignment="0" applyProtection="0"/>
    <xf numFmtId="0" fontId="54" fillId="17" borderId="0" applyNumberFormat="0" applyBorder="0" applyAlignment="0" applyProtection="0"/>
    <xf numFmtId="0" fontId="54" fillId="21" borderId="0" applyNumberFormat="0" applyBorder="0" applyAlignment="0" applyProtection="0"/>
    <xf numFmtId="0" fontId="54" fillId="25" borderId="0" applyNumberFormat="0" applyBorder="0" applyAlignment="0" applyProtection="0"/>
    <xf numFmtId="0" fontId="54" fillId="29" borderId="0" applyNumberFormat="0" applyBorder="0" applyAlignment="0" applyProtection="0"/>
    <xf numFmtId="0" fontId="54" fillId="33" borderId="0" applyNumberFormat="0" applyBorder="0" applyAlignment="0" applyProtection="0"/>
    <xf numFmtId="170" fontId="9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0" fontId="55" fillId="35" borderId="0" applyNumberFormat="0" applyBorder="0" applyAlignment="0" applyProtection="0"/>
    <xf numFmtId="1" fontId="56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57" fillId="0" borderId="0"/>
    <xf numFmtId="0" fontId="57" fillId="0" borderId="0"/>
    <xf numFmtId="0" fontId="57" fillId="0" borderId="0"/>
    <xf numFmtId="0" fontId="54" fillId="10" borderId="0" applyNumberFormat="0" applyBorder="0" applyAlignment="0" applyProtection="0"/>
    <xf numFmtId="0" fontId="54" fillId="14" borderId="0" applyNumberFormat="0" applyBorder="0" applyAlignment="0" applyProtection="0"/>
    <xf numFmtId="0" fontId="54" fillId="18" borderId="0" applyNumberFormat="0" applyBorder="0" applyAlignment="0" applyProtection="0"/>
    <xf numFmtId="0" fontId="54" fillId="22" borderId="0" applyNumberFormat="0" applyBorder="0" applyAlignment="0" applyProtection="0"/>
    <xf numFmtId="0" fontId="54" fillId="26" borderId="0" applyNumberFormat="0" applyBorder="0" applyAlignment="0" applyProtection="0"/>
    <xf numFmtId="0" fontId="54" fillId="30" borderId="0" applyNumberFormat="0" applyBorder="0" applyAlignment="0" applyProtection="0"/>
    <xf numFmtId="0" fontId="58" fillId="6" borderId="10" applyNumberFormat="0" applyAlignment="0" applyProtection="0"/>
    <xf numFmtId="0" fontId="59" fillId="7" borderId="11" applyNumberFormat="0" applyAlignment="0" applyProtection="0"/>
    <xf numFmtId="0" fontId="60" fillId="7" borderId="10" applyNumberFormat="0" applyAlignment="0" applyProtection="0"/>
    <xf numFmtId="0" fontId="61" fillId="0" borderId="7" applyNumberFormat="0" applyFill="0" applyAlignment="0" applyProtection="0"/>
    <xf numFmtId="0" fontId="62" fillId="0" borderId="8" applyNumberFormat="0" applyFill="0" applyAlignment="0" applyProtection="0"/>
    <xf numFmtId="0" fontId="63" fillId="0" borderId="9" applyNumberFormat="0" applyFill="0" applyAlignment="0" applyProtection="0"/>
    <xf numFmtId="0" fontId="63" fillId="0" borderId="0" applyNumberFormat="0" applyFill="0" applyBorder="0" applyAlignment="0" applyProtection="0"/>
    <xf numFmtId="0" fontId="64" fillId="0" borderId="15" applyNumberFormat="0" applyFill="0" applyAlignment="0" applyProtection="0"/>
    <xf numFmtId="0" fontId="65" fillId="8" borderId="13" applyNumberFormat="0" applyAlignment="0" applyProtection="0"/>
    <xf numFmtId="0" fontId="66" fillId="0" borderId="0" applyNumberFormat="0" applyFill="0" applyBorder="0" applyAlignment="0" applyProtection="0"/>
    <xf numFmtId="0" fontId="67" fillId="5" borderId="0" applyNumberFormat="0" applyBorder="0" applyAlignment="0" applyProtection="0"/>
    <xf numFmtId="1" fontId="56" fillId="0" borderId="0"/>
    <xf numFmtId="0" fontId="10" fillId="0" borderId="0"/>
    <xf numFmtId="0" fontId="68" fillId="4" borderId="0" applyNumberFormat="0" applyBorder="0" applyAlignment="0" applyProtection="0"/>
    <xf numFmtId="0" fontId="69" fillId="0" borderId="0" applyNumberFormat="0" applyFill="0" applyBorder="0" applyAlignment="0" applyProtection="0"/>
    <xf numFmtId="0" fontId="70" fillId="0" borderId="12" applyNumberFormat="0" applyFill="0" applyAlignment="0" applyProtection="0"/>
    <xf numFmtId="0" fontId="71" fillId="0" borderId="0" applyNumberFormat="0" applyFill="0" applyBorder="0" applyAlignment="0" applyProtection="0"/>
    <xf numFmtId="0" fontId="72" fillId="3" borderId="0" applyNumberFormat="0" applyBorder="0" applyAlignment="0" applyProtection="0"/>
  </cellStyleXfs>
  <cellXfs count="424">
    <xf numFmtId="0" fontId="0" fillId="0" borderId="0" xfId="0"/>
    <xf numFmtId="0" fontId="17" fillId="2" borderId="0" xfId="0" applyFont="1" applyFill="1"/>
    <xf numFmtId="0" fontId="20" fillId="2" borderId="0" xfId="34" applyFont="1" applyFill="1"/>
    <xf numFmtId="0" fontId="20" fillId="0" borderId="0" xfId="0" applyFont="1"/>
    <xf numFmtId="0" fontId="38" fillId="0" borderId="0" xfId="0" applyFont="1" applyAlignment="1">
      <alignment horizontal="left" vertical="top" wrapText="1"/>
    </xf>
    <xf numFmtId="0" fontId="20" fillId="0" borderId="4" xfId="0" applyFont="1" applyBorder="1"/>
    <xf numFmtId="0" fontId="18" fillId="0" borderId="18" xfId="0" applyFont="1" applyBorder="1" applyAlignment="1">
      <alignment horizontal="left" vertical="top" wrapText="1"/>
    </xf>
    <xf numFmtId="0" fontId="20" fillId="0" borderId="16" xfId="0" applyFont="1" applyBorder="1" applyAlignment="1">
      <alignment horizontal="left" vertical="top" wrapText="1"/>
    </xf>
    <xf numFmtId="0" fontId="20" fillId="0" borderId="0" xfId="9" applyFont="1"/>
    <xf numFmtId="0" fontId="20" fillId="0" borderId="0" xfId="9" applyFont="1" applyBorder="1"/>
    <xf numFmtId="0" fontId="17" fillId="2" borderId="16" xfId="30" applyFont="1" applyFill="1" applyBorder="1" applyAlignment="1">
      <alignment horizontal="left" vertical="top" wrapText="1"/>
    </xf>
    <xf numFmtId="0" fontId="20" fillId="2" borderId="0" xfId="5" applyFont="1" applyFill="1"/>
    <xf numFmtId="0" fontId="19" fillId="2" borderId="0" xfId="5" applyFont="1" applyFill="1" applyAlignment="1"/>
    <xf numFmtId="0" fontId="21" fillId="0" borderId="4" xfId="0" applyFont="1" applyBorder="1" applyAlignment="1">
      <alignment horizontal="left" vertical="top" wrapText="1"/>
    </xf>
    <xf numFmtId="0" fontId="19" fillId="0" borderId="0" xfId="0" applyFont="1" applyBorder="1" applyAlignment="1">
      <alignment horizontal="center"/>
    </xf>
    <xf numFmtId="0" fontId="20" fillId="0" borderId="0" xfId="0" applyFont="1" applyBorder="1" applyAlignment="1">
      <alignment horizontal="center" vertical="top"/>
    </xf>
    <xf numFmtId="0" fontId="20" fillId="2" borderId="0" xfId="0" applyFont="1" applyFill="1" applyBorder="1" applyAlignment="1">
      <alignment vertical="center" wrapText="1"/>
    </xf>
    <xf numFmtId="0" fontId="20" fillId="2" borderId="16" xfId="9" applyFont="1" applyFill="1" applyBorder="1" applyAlignment="1">
      <alignment horizontal="left" vertical="top" wrapText="1"/>
    </xf>
    <xf numFmtId="0" fontId="19" fillId="0" borderId="17" xfId="0" applyFont="1" applyBorder="1" applyAlignment="1"/>
    <xf numFmtId="0" fontId="19" fillId="0" borderId="5" xfId="0" applyFont="1" applyBorder="1" applyAlignment="1"/>
    <xf numFmtId="168" fontId="17" fillId="2" borderId="16" xfId="30" applyNumberFormat="1" applyFont="1" applyFill="1" applyBorder="1" applyAlignment="1">
      <alignment horizontal="right" vertical="top" wrapText="1"/>
    </xf>
    <xf numFmtId="0" fontId="20" fillId="2" borderId="0" xfId="34" applyFont="1" applyFill="1" applyBorder="1" applyAlignment="1">
      <alignment horizontal="left" vertical="top"/>
    </xf>
    <xf numFmtId="0" fontId="20" fillId="0" borderId="17" xfId="0" applyFont="1" applyBorder="1" applyAlignment="1">
      <alignment horizontal="center" vertical="top" wrapText="1"/>
    </xf>
    <xf numFmtId="168" fontId="17" fillId="0" borderId="16" xfId="31" applyNumberFormat="1" applyFont="1" applyBorder="1" applyAlignment="1">
      <alignment horizontal="center" vertical="top"/>
    </xf>
    <xf numFmtId="0" fontId="20" fillId="0" borderId="4" xfId="0" applyFont="1" applyBorder="1" applyAlignment="1">
      <alignment horizontal="center" vertical="center" wrapText="1"/>
    </xf>
    <xf numFmtId="0" fontId="20" fillId="0" borderId="16" xfId="0" applyFont="1" applyBorder="1"/>
    <xf numFmtId="0" fontId="20" fillId="2" borderId="0" xfId="0" applyFont="1" applyFill="1" applyAlignment="1">
      <alignment horizontal="left" vertical="top" wrapText="1"/>
    </xf>
    <xf numFmtId="0" fontId="20" fillId="2" borderId="16" xfId="0" applyFont="1" applyFill="1" applyBorder="1" applyAlignment="1">
      <alignment horizontal="left" vertical="top" wrapText="1"/>
    </xf>
    <xf numFmtId="0" fontId="18" fillId="2" borderId="16" xfId="0" applyFont="1" applyFill="1" applyBorder="1" applyAlignment="1">
      <alignment horizontal="left" vertical="top" wrapText="1"/>
    </xf>
    <xf numFmtId="168" fontId="17" fillId="2" borderId="16" xfId="31" applyNumberFormat="1" applyFont="1" applyFill="1" applyBorder="1" applyAlignment="1">
      <alignment horizontal="right" vertical="top"/>
    </xf>
    <xf numFmtId="0" fontId="20" fillId="0" borderId="16" xfId="0" applyFont="1" applyBorder="1" applyAlignment="1">
      <alignment vertical="top" wrapText="1"/>
    </xf>
    <xf numFmtId="0" fontId="17" fillId="2" borderId="16" xfId="30" applyFont="1" applyFill="1" applyBorder="1" applyAlignment="1">
      <alignment horizontal="center" vertical="top" wrapText="1"/>
    </xf>
    <xf numFmtId="0" fontId="17" fillId="2" borderId="16" xfId="30" applyFont="1" applyFill="1" applyBorder="1">
      <alignment horizontal="left" vertical="top" wrapText="1"/>
    </xf>
    <xf numFmtId="0" fontId="17" fillId="2" borderId="0" xfId="30" applyFont="1" applyFill="1">
      <alignment horizontal="left" vertical="top" wrapText="1"/>
    </xf>
    <xf numFmtId="0" fontId="15" fillId="2" borderId="16" xfId="30" applyFont="1" applyFill="1" applyBorder="1" applyAlignment="1">
      <alignment horizontal="left" vertical="top" wrapText="1"/>
    </xf>
    <xf numFmtId="0" fontId="20" fillId="2" borderId="0" xfId="9" applyFont="1" applyFill="1" applyAlignment="1">
      <alignment horizontal="left" vertical="top" wrapText="1"/>
    </xf>
    <xf numFmtId="0" fontId="20" fillId="2" borderId="0" xfId="9" applyFont="1" applyFill="1"/>
    <xf numFmtId="0" fontId="20" fillId="2" borderId="0" xfId="0" applyFont="1" applyFill="1" applyAlignment="1">
      <alignment horizontal="right"/>
    </xf>
    <xf numFmtId="0" fontId="20" fillId="2" borderId="0" xfId="9" applyFont="1" applyFill="1" applyBorder="1"/>
    <xf numFmtId="0" fontId="19" fillId="2" borderId="0" xfId="9" applyFont="1" applyFill="1" applyAlignment="1">
      <alignment horizontal="center" wrapText="1"/>
    </xf>
    <xf numFmtId="0" fontId="17" fillId="2" borderId="16" xfId="30" applyFont="1" applyFill="1" applyBorder="1" applyAlignment="1">
      <alignment horizontal="center" vertical="center" wrapText="1"/>
    </xf>
    <xf numFmtId="0" fontId="20" fillId="2" borderId="16" xfId="0" applyFont="1" applyFill="1" applyBorder="1" applyAlignment="1">
      <alignment horizontal="center" vertical="top" wrapText="1"/>
    </xf>
    <xf numFmtId="0" fontId="20" fillId="2" borderId="16" xfId="0" applyFont="1" applyFill="1" applyBorder="1" applyAlignment="1">
      <alignment vertical="top" wrapText="1"/>
    </xf>
    <xf numFmtId="0" fontId="17" fillId="2" borderId="0" xfId="30" applyFont="1" applyFill="1" applyBorder="1">
      <alignment horizontal="left" vertical="top" wrapText="1"/>
    </xf>
    <xf numFmtId="0" fontId="17" fillId="2" borderId="0" xfId="30" applyFont="1" applyFill="1" applyBorder="1" applyAlignment="1">
      <alignment horizontal="left" vertical="top" wrapText="1"/>
    </xf>
    <xf numFmtId="0" fontId="17" fillId="2" borderId="0" xfId="30" applyFont="1" applyFill="1" applyAlignment="1">
      <alignment horizontal="left" vertical="top" wrapText="1"/>
    </xf>
    <xf numFmtId="0" fontId="20" fillId="0" borderId="0" xfId="0" applyFont="1" applyAlignment="1">
      <alignment horizontal="right"/>
    </xf>
    <xf numFmtId="0" fontId="0" fillId="2" borderId="16" xfId="0" applyFill="1" applyBorder="1" applyAlignment="1">
      <alignment horizontal="left" vertical="top" wrapText="1"/>
    </xf>
    <xf numFmtId="0" fontId="45" fillId="0" borderId="16" xfId="30" applyFont="1" applyBorder="1" applyAlignment="1">
      <alignment horizontal="left" vertical="top" wrapText="1"/>
    </xf>
    <xf numFmtId="0" fontId="45" fillId="2" borderId="16" xfId="30" applyFont="1" applyFill="1" applyBorder="1" applyAlignment="1">
      <alignment horizontal="left" vertical="center" wrapText="1"/>
    </xf>
    <xf numFmtId="0" fontId="20" fillId="2" borderId="0" xfId="9" applyFont="1" applyFill="1" applyBorder="1" applyAlignment="1">
      <alignment horizontal="left" vertical="top" wrapText="1"/>
    </xf>
    <xf numFmtId="168" fontId="17" fillId="2" borderId="0" xfId="30" applyNumberFormat="1" applyFont="1" applyFill="1" applyBorder="1" applyAlignment="1">
      <alignment horizontal="right" vertical="top" wrapText="1"/>
    </xf>
    <xf numFmtId="0" fontId="0" fillId="2" borderId="0" xfId="0" applyFont="1" applyFill="1" applyBorder="1" applyAlignment="1">
      <alignment horizontal="left" vertical="top" wrapText="1"/>
    </xf>
    <xf numFmtId="0" fontId="15" fillId="0" borderId="0" xfId="0" applyFont="1"/>
    <xf numFmtId="0" fontId="21" fillId="0" borderId="16" xfId="0" applyFont="1" applyBorder="1" applyAlignment="1">
      <alignment horizontal="left" vertical="top" wrapText="1"/>
    </xf>
    <xf numFmtId="0" fontId="20" fillId="2" borderId="16" xfId="0" applyFont="1" applyFill="1" applyBorder="1" applyAlignment="1">
      <alignment vertical="center" wrapText="1"/>
    </xf>
    <xf numFmtId="0" fontId="47" fillId="0" borderId="0" xfId="0" applyFont="1"/>
    <xf numFmtId="0" fontId="21" fillId="2" borderId="0" xfId="0" applyFont="1" applyFill="1" applyBorder="1" applyAlignment="1">
      <alignment horizontal="left" vertical="center"/>
    </xf>
    <xf numFmtId="0" fontId="20" fillId="2" borderId="0" xfId="0" applyFont="1" applyFill="1" applyBorder="1" applyAlignment="1">
      <alignment horizontal="left" vertical="top"/>
    </xf>
    <xf numFmtId="164" fontId="46" fillId="0" borderId="0" xfId="0" applyNumberFormat="1" applyFont="1" applyBorder="1" applyAlignment="1">
      <alignment horizontal="center" vertical="center" wrapText="1"/>
    </xf>
    <xf numFmtId="0" fontId="43" fillId="0" borderId="0" xfId="0" applyFont="1"/>
    <xf numFmtId="0" fontId="19" fillId="34" borderId="0" xfId="0" applyFont="1" applyFill="1" applyAlignment="1"/>
    <xf numFmtId="0" fontId="15" fillId="0" borderId="0" xfId="0" applyFont="1" applyBorder="1" applyAlignment="1">
      <alignment horizontal="center" vertical="top" wrapText="1"/>
    </xf>
    <xf numFmtId="0" fontId="18" fillId="2" borderId="16" xfId="0" applyFont="1" applyFill="1" applyBorder="1" applyAlignment="1">
      <alignment vertical="center" wrapText="1"/>
    </xf>
    <xf numFmtId="0" fontId="17" fillId="2" borderId="1" xfId="0" applyFont="1" applyFill="1" applyBorder="1" applyAlignment="1">
      <alignment vertical="top" wrapText="1"/>
    </xf>
    <xf numFmtId="0" fontId="17" fillId="2" borderId="2" xfId="0" applyFont="1" applyFill="1" applyBorder="1" applyAlignment="1">
      <alignment vertical="top" wrapText="1"/>
    </xf>
    <xf numFmtId="0" fontId="43" fillId="0" borderId="0" xfId="0" applyFont="1" applyAlignment="1">
      <alignment vertical="center"/>
    </xf>
    <xf numFmtId="164" fontId="20" fillId="2" borderId="0" xfId="9" applyNumberFormat="1" applyFont="1" applyFill="1"/>
    <xf numFmtId="0" fontId="20" fillId="2" borderId="16" xfId="9" applyFont="1" applyFill="1" applyBorder="1"/>
    <xf numFmtId="0" fontId="20" fillId="2" borderId="24" xfId="9" applyFont="1" applyFill="1" applyBorder="1" applyAlignment="1">
      <alignment horizontal="left"/>
    </xf>
    <xf numFmtId="0" fontId="20" fillId="2" borderId="18" xfId="9" applyFont="1" applyFill="1" applyBorder="1" applyAlignment="1">
      <alignment horizontal="left"/>
    </xf>
    <xf numFmtId="49" fontId="20" fillId="2" borderId="16" xfId="9" applyNumberFormat="1" applyFont="1" applyFill="1" applyBorder="1" applyAlignment="1">
      <alignment horizontal="center" vertical="center"/>
    </xf>
    <xf numFmtId="168" fontId="20" fillId="2" borderId="16" xfId="9" applyNumberFormat="1" applyFont="1" applyFill="1" applyBorder="1" applyAlignment="1">
      <alignment vertical="center"/>
    </xf>
    <xf numFmtId="168" fontId="15" fillId="2" borderId="16" xfId="30" applyNumberFormat="1" applyFont="1" applyFill="1" applyBorder="1" applyAlignment="1">
      <alignment horizontal="right" wrapText="1"/>
    </xf>
    <xf numFmtId="168" fontId="15" fillId="2" borderId="16" xfId="30" applyNumberFormat="1" applyFont="1" applyFill="1" applyBorder="1" applyAlignment="1">
      <alignment horizontal="right" vertical="center" wrapText="1"/>
    </xf>
    <xf numFmtId="172" fontId="17" fillId="2" borderId="16" xfId="30" applyNumberFormat="1" applyFont="1" applyFill="1" applyBorder="1" applyAlignment="1">
      <alignment horizontal="center" vertical="top" wrapText="1"/>
    </xf>
    <xf numFmtId="169" fontId="20" fillId="2" borderId="0" xfId="9" applyNumberFormat="1" applyFont="1" applyFill="1"/>
    <xf numFmtId="0" fontId="20" fillId="2" borderId="16" xfId="0" applyFont="1" applyFill="1" applyBorder="1" applyAlignment="1">
      <alignment horizontal="right" vertical="top" wrapText="1"/>
    </xf>
    <xf numFmtId="0" fontId="15" fillId="2" borderId="2" xfId="30" applyFont="1" applyFill="1" applyBorder="1" applyAlignment="1">
      <alignment horizontal="left" vertical="center" wrapText="1"/>
    </xf>
    <xf numFmtId="0" fontId="15" fillId="0" borderId="16" xfId="0" applyFont="1" applyBorder="1" applyAlignment="1">
      <alignment horizontal="center" vertical="center" wrapText="1"/>
    </xf>
    <xf numFmtId="168" fontId="17" fillId="2" borderId="16" xfId="30" applyNumberFormat="1" applyFont="1" applyFill="1" applyBorder="1" applyAlignment="1">
      <alignment horizontal="right" vertical="center" wrapText="1"/>
    </xf>
    <xf numFmtId="168" fontId="20" fillId="0" borderId="0" xfId="0" applyNumberFormat="1" applyFont="1"/>
    <xf numFmtId="168" fontId="20" fillId="2" borderId="0" xfId="9" applyNumberFormat="1" applyFont="1" applyFill="1" applyAlignment="1">
      <alignment horizontal="left" vertical="top" wrapText="1"/>
    </xf>
    <xf numFmtId="0" fontId="20" fillId="0" borderId="16" xfId="0" applyFont="1" applyBorder="1" applyAlignment="1">
      <alignment horizontal="center" vertical="top" wrapText="1"/>
    </xf>
    <xf numFmtId="169" fontId="44" fillId="2" borderId="0" xfId="0" applyNumberFormat="1" applyFont="1" applyFill="1" applyAlignment="1">
      <alignment horizontal="center" wrapText="1"/>
    </xf>
    <xf numFmtId="0" fontId="20" fillId="0" borderId="0" xfId="9" applyFont="1" applyFill="1" applyAlignment="1">
      <alignment horizontal="right"/>
    </xf>
    <xf numFmtId="0" fontId="15" fillId="0" borderId="0" xfId="0" applyFont="1" applyBorder="1" applyAlignment="1">
      <alignment horizontal="center" vertical="top" wrapText="1"/>
    </xf>
    <xf numFmtId="0" fontId="20" fillId="0" borderId="16" xfId="0" applyFont="1" applyBorder="1" applyAlignment="1">
      <alignment horizontal="right" vertical="top" wrapText="1"/>
    </xf>
    <xf numFmtId="0" fontId="20" fillId="0" borderId="16" xfId="0" applyFont="1" applyBorder="1" applyAlignment="1">
      <alignment horizontal="right"/>
    </xf>
    <xf numFmtId="169" fontId="20" fillId="2" borderId="0" xfId="5" applyNumberFormat="1" applyFont="1" applyFill="1"/>
    <xf numFmtId="0" fontId="20" fillId="0" borderId="16" xfId="0" applyFont="1" applyBorder="1" applyAlignment="1">
      <alignment horizontal="center" vertical="top" wrapText="1"/>
    </xf>
    <xf numFmtId="0" fontId="20" fillId="0" borderId="0" xfId="9" applyFont="1" applyFill="1" applyAlignment="1">
      <alignment horizontal="right"/>
    </xf>
    <xf numFmtId="0" fontId="20" fillId="0" borderId="0" xfId="0" applyFont="1" applyAlignment="1">
      <alignment horizontal="right"/>
    </xf>
    <xf numFmtId="169" fontId="20" fillId="2" borderId="16" xfId="0" applyNumberFormat="1" applyFont="1" applyFill="1" applyBorder="1" applyAlignment="1">
      <alignment horizontal="right" vertical="top" wrapText="1"/>
    </xf>
    <xf numFmtId="169" fontId="21" fillId="2" borderId="16" xfId="0" applyNumberFormat="1" applyFont="1" applyFill="1" applyBorder="1" applyAlignment="1">
      <alignment horizontal="right" vertical="top" wrapText="1"/>
    </xf>
    <xf numFmtId="0" fontId="20" fillId="2" borderId="18" xfId="0" applyFont="1" applyFill="1" applyBorder="1" applyAlignment="1">
      <alignment horizontal="left" vertical="top" wrapText="1"/>
    </xf>
    <xf numFmtId="0" fontId="18" fillId="2" borderId="2" xfId="0" applyFont="1" applyFill="1" applyBorder="1" applyAlignment="1">
      <alignment vertical="top" wrapText="1"/>
    </xf>
    <xf numFmtId="0" fontId="21" fillId="2" borderId="16" xfId="0" applyFont="1" applyFill="1" applyBorder="1" applyAlignment="1">
      <alignment wrapText="1"/>
    </xf>
    <xf numFmtId="0" fontId="18" fillId="2" borderId="16" xfId="0" applyFont="1" applyFill="1" applyBorder="1" applyAlignment="1">
      <alignment vertical="top" wrapText="1"/>
    </xf>
    <xf numFmtId="0" fontId="21" fillId="2" borderId="16" xfId="9" applyFont="1" applyFill="1" applyBorder="1" applyAlignment="1">
      <alignment horizontal="left" vertical="top" wrapText="1"/>
    </xf>
    <xf numFmtId="0" fontId="20" fillId="2" borderId="24" xfId="0" applyFont="1" applyFill="1" applyBorder="1" applyAlignment="1">
      <alignment vertical="top" wrapText="1"/>
    </xf>
    <xf numFmtId="0" fontId="38" fillId="2" borderId="0" xfId="0" applyFont="1" applyFill="1" applyAlignment="1">
      <alignment horizontal="left" vertical="top" wrapText="1"/>
    </xf>
    <xf numFmtId="168" fontId="38" fillId="2" borderId="0" xfId="0" applyNumberFormat="1" applyFont="1" applyFill="1" applyAlignment="1">
      <alignment horizontal="left" vertical="top" wrapText="1"/>
    </xf>
    <xf numFmtId="0" fontId="19" fillId="2" borderId="16" xfId="9" applyFont="1" applyFill="1" applyBorder="1" applyAlignment="1">
      <alignment horizontal="left" vertical="top" wrapText="1"/>
    </xf>
    <xf numFmtId="49" fontId="20" fillId="2" borderId="16" xfId="9" applyNumberFormat="1" applyFont="1" applyFill="1" applyBorder="1" applyAlignment="1">
      <alignment horizontal="left" vertical="top" wrapText="1"/>
    </xf>
    <xf numFmtId="49" fontId="20" fillId="2" borderId="16" xfId="0" applyNumberFormat="1" applyFont="1" applyFill="1" applyBorder="1" applyAlignment="1">
      <alignment vertical="top" wrapText="1"/>
    </xf>
    <xf numFmtId="168" fontId="15" fillId="2" borderId="16" xfId="31" applyNumberFormat="1" applyFont="1" applyFill="1" applyBorder="1" applyAlignment="1">
      <alignment horizontal="right" vertical="top"/>
    </xf>
    <xf numFmtId="0" fontId="20" fillId="2" borderId="16" xfId="0" applyFont="1" applyFill="1" applyBorder="1" applyAlignment="1">
      <alignment horizontal="center" vertical="top" wrapText="1"/>
    </xf>
    <xf numFmtId="0" fontId="17" fillId="2" borderId="16" xfId="3" applyFont="1" applyFill="1" applyBorder="1" applyAlignment="1">
      <alignment horizontal="left" vertical="top" wrapText="1"/>
    </xf>
    <xf numFmtId="0" fontId="15" fillId="2" borderId="16" xfId="3" applyFont="1" applyFill="1" applyBorder="1" applyAlignment="1">
      <alignment horizontal="left" vertical="top" wrapText="1"/>
    </xf>
    <xf numFmtId="168" fontId="17" fillId="2" borderId="16" xfId="31" applyNumberFormat="1" applyFont="1" applyFill="1" applyBorder="1" applyAlignment="1">
      <alignment horizontal="center" vertical="top"/>
    </xf>
    <xf numFmtId="0" fontId="17" fillId="2" borderId="0" xfId="0" applyFont="1" applyFill="1" applyAlignment="1">
      <alignment horizontal="left" vertical="top" wrapText="1"/>
    </xf>
    <xf numFmtId="0" fontId="17" fillId="2" borderId="16" xfId="0" applyFont="1" applyFill="1" applyBorder="1" applyAlignment="1">
      <alignment horizontal="left" vertical="top" wrapText="1"/>
    </xf>
    <xf numFmtId="168" fontId="18" fillId="2" borderId="16" xfId="31" applyNumberFormat="1" applyFont="1" applyFill="1" applyBorder="1" applyAlignment="1">
      <alignment vertical="top"/>
    </xf>
    <xf numFmtId="0" fontId="51" fillId="2" borderId="16" xfId="0" applyFont="1" applyFill="1" applyBorder="1" applyAlignment="1">
      <alignment horizontal="left" vertical="top" wrapText="1"/>
    </xf>
    <xf numFmtId="0" fontId="51" fillId="2" borderId="0" xfId="0" applyFont="1" applyFill="1" applyAlignment="1">
      <alignment horizontal="left" vertical="top" wrapText="1"/>
    </xf>
    <xf numFmtId="0" fontId="17" fillId="0" borderId="16" xfId="0" applyFont="1" applyBorder="1" applyAlignment="1">
      <alignment horizontal="left" vertical="top" wrapText="1"/>
    </xf>
    <xf numFmtId="173" fontId="17" fillId="0" borderId="16" xfId="81" applyNumberFormat="1" applyFont="1" applyBorder="1" applyAlignment="1">
      <alignment horizontal="center" vertical="center"/>
    </xf>
    <xf numFmtId="169" fontId="42" fillId="0" borderId="0" xfId="0" applyNumberFormat="1" applyFont="1" applyFill="1"/>
    <xf numFmtId="173" fontId="20" fillId="0" borderId="16" xfId="81" applyNumberFormat="1" applyFont="1" applyBorder="1" applyAlignment="1">
      <alignment horizontal="center" vertical="center" wrapText="1"/>
    </xf>
    <xf numFmtId="0" fontId="39" fillId="0" borderId="0" xfId="0" applyFont="1" applyFill="1"/>
    <xf numFmtId="0" fontId="20" fillId="0" borderId="16" xfId="0" applyFont="1" applyFill="1" applyBorder="1" applyAlignment="1">
      <alignment horizontal="left" vertical="top" wrapText="1"/>
    </xf>
    <xf numFmtId="0" fontId="18" fillId="0" borderId="16" xfId="0" applyFont="1" applyBorder="1" applyAlignment="1">
      <alignment horizontal="left" vertical="top" wrapText="1"/>
    </xf>
    <xf numFmtId="169" fontId="42" fillId="0" borderId="16" xfId="0" applyNumberFormat="1" applyFont="1" applyFill="1" applyBorder="1"/>
    <xf numFmtId="0" fontId="15" fillId="0" borderId="16" xfId="0" applyFont="1" applyBorder="1" applyAlignment="1">
      <alignment horizontal="left" vertical="top" wrapText="1"/>
    </xf>
    <xf numFmtId="0" fontId="19" fillId="0" borderId="16" xfId="0" applyFont="1" applyBorder="1" applyAlignment="1">
      <alignment horizontal="left" vertical="top" wrapText="1"/>
    </xf>
    <xf numFmtId="0" fontId="7" fillId="0" borderId="0" xfId="9"/>
    <xf numFmtId="0" fontId="51" fillId="0" borderId="0" xfId="80" applyFont="1" applyFill="1" applyAlignment="1">
      <alignment vertical="center" wrapText="1"/>
    </xf>
    <xf numFmtId="0" fontId="19" fillId="0" borderId="0" xfId="9" applyFont="1" applyAlignment="1">
      <alignment horizontal="center" vertical="center" wrapText="1"/>
    </xf>
    <xf numFmtId="0" fontId="49" fillId="0" borderId="0" xfId="83" applyFont="1" applyAlignment="1">
      <alignment vertical="center" wrapText="1"/>
    </xf>
    <xf numFmtId="0" fontId="51" fillId="0" borderId="0" xfId="9" applyFont="1" applyFill="1" applyBorder="1" applyAlignment="1">
      <alignment horizontal="center" vertical="center" wrapText="1"/>
    </xf>
    <xf numFmtId="165" fontId="51" fillId="0" borderId="0" xfId="81" applyNumberFormat="1" applyFont="1" applyFill="1" applyBorder="1" applyAlignment="1">
      <alignment horizontal="center" vertical="center" wrapText="1"/>
    </xf>
    <xf numFmtId="49" fontId="52" fillId="0" borderId="16" xfId="9" applyNumberFormat="1" applyFont="1" applyFill="1" applyBorder="1" applyAlignment="1">
      <alignment horizontal="center" vertical="center" textRotation="90" wrapText="1"/>
    </xf>
    <xf numFmtId="0" fontId="52" fillId="0" borderId="16" xfId="9" applyNumberFormat="1" applyFont="1" applyFill="1" applyBorder="1" applyAlignment="1">
      <alignment horizontal="center" vertical="center" wrapText="1"/>
    </xf>
    <xf numFmtId="171" fontId="52" fillId="0" borderId="16" xfId="9" applyNumberFormat="1" applyFont="1" applyFill="1" applyBorder="1" applyAlignment="1">
      <alignment horizontal="center" vertical="center" wrapText="1"/>
    </xf>
    <xf numFmtId="0" fontId="17" fillId="0" borderId="0" xfId="9" applyFont="1" applyFill="1" applyBorder="1" applyAlignment="1">
      <alignment horizontal="center" vertical="center" wrapText="1"/>
    </xf>
    <xf numFmtId="165" fontId="17" fillId="0" borderId="0" xfId="81" applyNumberFormat="1" applyFont="1" applyFill="1" applyBorder="1" applyAlignment="1">
      <alignment horizontal="center" vertical="center" wrapText="1"/>
    </xf>
    <xf numFmtId="0" fontId="17" fillId="0" borderId="16" xfId="9" applyFont="1" applyFill="1" applyBorder="1" applyAlignment="1">
      <alignment horizontal="center" vertical="center" wrapText="1"/>
    </xf>
    <xf numFmtId="0" fontId="53" fillId="0" borderId="16" xfId="9" applyFont="1" applyFill="1" applyBorder="1" applyAlignment="1">
      <alignment horizontal="center" vertical="center" wrapText="1"/>
    </xf>
    <xf numFmtId="171" fontId="17" fillId="0" borderId="16" xfId="9" applyNumberFormat="1" applyFont="1" applyFill="1" applyBorder="1" applyAlignment="1">
      <alignment horizontal="center" vertical="center" wrapText="1"/>
    </xf>
    <xf numFmtId="0" fontId="15" fillId="0" borderId="0" xfId="9" applyFont="1" applyFill="1" applyBorder="1" applyAlignment="1">
      <alignment vertical="center" wrapText="1"/>
    </xf>
    <xf numFmtId="0" fontId="40" fillId="0" borderId="0" xfId="9" applyFont="1" applyFill="1" applyBorder="1" applyAlignment="1">
      <alignment vertical="center" wrapText="1"/>
    </xf>
    <xf numFmtId="165" fontId="40" fillId="0" borderId="0" xfId="81" applyNumberFormat="1" applyFont="1" applyFill="1" applyBorder="1" applyAlignment="1">
      <alignment vertical="center" wrapText="1"/>
    </xf>
    <xf numFmtId="0" fontId="15" fillId="2" borderId="16" xfId="84" applyFont="1" applyFill="1" applyBorder="1" applyAlignment="1">
      <alignment horizontal="center" vertical="center" wrapText="1"/>
    </xf>
    <xf numFmtId="0" fontId="17" fillId="0" borderId="16" xfId="84" applyFont="1" applyBorder="1" applyAlignment="1">
      <alignment horizontal="center" vertical="center" wrapText="1"/>
    </xf>
    <xf numFmtId="0" fontId="73" fillId="2" borderId="16" xfId="20" applyFont="1" applyFill="1" applyBorder="1" applyAlignment="1">
      <alignment horizontal="center" vertical="center" wrapText="1"/>
    </xf>
    <xf numFmtId="0" fontId="17" fillId="2" borderId="16" xfId="20" applyFont="1" applyFill="1" applyBorder="1" applyAlignment="1">
      <alignment horizontal="center" vertical="center" wrapText="1"/>
    </xf>
    <xf numFmtId="0" fontId="18" fillId="0" borderId="16" xfId="30" applyFont="1" applyBorder="1" applyAlignment="1">
      <alignment horizontal="left" vertical="top" wrapText="1"/>
    </xf>
    <xf numFmtId="0" fontId="49" fillId="0" borderId="0" xfId="83" applyFont="1" applyAlignment="1">
      <alignment horizontal="center" vertical="center" wrapText="1"/>
    </xf>
    <xf numFmtId="0" fontId="39" fillId="0" borderId="0" xfId="9" applyFont="1"/>
    <xf numFmtId="0" fontId="17" fillId="0" borderId="0" xfId="9" applyFont="1" applyFill="1" applyBorder="1" applyAlignment="1">
      <alignment vertical="center" wrapText="1"/>
    </xf>
    <xf numFmtId="0" fontId="15" fillId="0" borderId="16" xfId="9" applyFont="1" applyFill="1" applyBorder="1" applyAlignment="1">
      <alignment horizontal="center" vertical="center" wrapText="1"/>
    </xf>
    <xf numFmtId="0" fontId="74" fillId="0" borderId="0" xfId="82" applyFont="1" applyFill="1"/>
    <xf numFmtId="0" fontId="15" fillId="0" borderId="0" xfId="82" applyFont="1" applyFill="1"/>
    <xf numFmtId="0" fontId="42" fillId="0" borderId="0" xfId="82" applyFont="1" applyFill="1"/>
    <xf numFmtId="0" fontId="44" fillId="0" borderId="16" xfId="82" applyFont="1" applyFill="1" applyBorder="1" applyAlignment="1">
      <alignment vertical="top" wrapText="1"/>
    </xf>
    <xf numFmtId="0" fontId="44" fillId="0" borderId="0" xfId="82" applyFont="1" applyFill="1" applyBorder="1" applyAlignment="1">
      <alignment vertical="top" wrapText="1"/>
    </xf>
    <xf numFmtId="0" fontId="75" fillId="0" borderId="16" xfId="82" applyFont="1" applyFill="1" applyBorder="1" applyAlignment="1">
      <alignment vertical="top"/>
    </xf>
    <xf numFmtId="0" fontId="75" fillId="0" borderId="0" xfId="82" applyFont="1" applyFill="1" applyBorder="1" applyAlignment="1">
      <alignment vertical="top"/>
    </xf>
    <xf numFmtId="0" fontId="38" fillId="0" borderId="0" xfId="82" applyFont="1" applyFill="1" applyAlignment="1">
      <alignment horizontal="left" vertical="top" wrapText="1"/>
    </xf>
    <xf numFmtId="0" fontId="76" fillId="0" borderId="0" xfId="82" applyFont="1" applyFill="1" applyAlignment="1">
      <alignment vertical="top"/>
    </xf>
    <xf numFmtId="0" fontId="76" fillId="0" borderId="0" xfId="82" applyFont="1" applyFill="1" applyAlignment="1">
      <alignment vertical="top" wrapText="1"/>
    </xf>
    <xf numFmtId="0" fontId="42" fillId="0" borderId="16" xfId="82" applyFont="1" applyFill="1" applyBorder="1" applyAlignment="1">
      <alignment vertical="top" wrapText="1"/>
    </xf>
    <xf numFmtId="171" fontId="74" fillId="0" borderId="0" xfId="82" applyNumberFormat="1" applyFont="1" applyFill="1"/>
    <xf numFmtId="0" fontId="42" fillId="0" borderId="16" xfId="82" applyFont="1" applyFill="1" applyBorder="1" applyAlignment="1">
      <alignment horizontal="center" vertical="top" wrapText="1"/>
    </xf>
    <xf numFmtId="0" fontId="42" fillId="0" borderId="16" xfId="82" applyFont="1" applyFill="1" applyBorder="1" applyAlignment="1">
      <alignment wrapText="1"/>
    </xf>
    <xf numFmtId="0" fontId="42" fillId="0" borderId="18" xfId="82" applyFont="1" applyFill="1" applyBorder="1" applyAlignment="1">
      <alignment horizontal="center" vertical="top"/>
    </xf>
    <xf numFmtId="0" fontId="42" fillId="0" borderId="17" xfId="82" applyFont="1" applyFill="1" applyBorder="1" applyAlignment="1">
      <alignment horizontal="left" vertical="top"/>
    </xf>
    <xf numFmtId="0" fontId="42" fillId="0" borderId="18" xfId="82" applyFont="1" applyFill="1" applyBorder="1" applyAlignment="1">
      <alignment horizontal="left" vertical="top"/>
    </xf>
    <xf numFmtId="171" fontId="77" fillId="0" borderId="16" xfId="82" applyNumberFormat="1" applyFont="1" applyFill="1" applyBorder="1" applyAlignment="1">
      <alignment horizontal="center" vertical="center" wrapText="1"/>
    </xf>
    <xf numFmtId="0" fontId="15" fillId="2" borderId="17" xfId="34" applyFont="1" applyFill="1" applyBorder="1" applyAlignment="1">
      <alignment horizontal="left" vertical="top"/>
    </xf>
    <xf numFmtId="0" fontId="15" fillId="2" borderId="16" xfId="34" applyFont="1" applyFill="1" applyBorder="1" applyAlignment="1">
      <alignment vertical="top"/>
    </xf>
    <xf numFmtId="0" fontId="41" fillId="2" borderId="16" xfId="34" applyFont="1" applyFill="1" applyBorder="1" applyAlignment="1">
      <alignment horizontal="center" vertical="center"/>
    </xf>
    <xf numFmtId="0" fontId="18" fillId="2" borderId="16" xfId="34" applyFont="1" applyFill="1" applyBorder="1" applyAlignment="1">
      <alignment vertical="top"/>
    </xf>
    <xf numFmtId="0" fontId="15" fillId="2" borderId="17" xfId="34" applyFont="1" applyFill="1" applyBorder="1" applyAlignment="1">
      <alignment vertical="center"/>
    </xf>
    <xf numFmtId="0" fontId="15" fillId="2" borderId="24" xfId="34" applyFont="1" applyFill="1" applyBorder="1" applyAlignment="1">
      <alignment vertical="top"/>
    </xf>
    <xf numFmtId="0" fontId="20" fillId="2" borderId="16" xfId="34" applyFont="1" applyFill="1" applyBorder="1" applyAlignment="1">
      <alignment horizontal="left" vertical="top"/>
    </xf>
    <xf numFmtId="0" fontId="41" fillId="2" borderId="16" xfId="34" applyFont="1" applyFill="1" applyBorder="1" applyAlignment="1">
      <alignment horizontal="left" vertical="center"/>
    </xf>
    <xf numFmtId="0" fontId="20" fillId="2" borderId="23" xfId="34" applyFont="1" applyFill="1" applyBorder="1" applyAlignment="1">
      <alignment horizontal="left" vertical="top"/>
    </xf>
    <xf numFmtId="0" fontId="41" fillId="2" borderId="23" xfId="34" applyFont="1" applyFill="1" applyBorder="1" applyAlignment="1">
      <alignment horizontal="left" vertical="center"/>
    </xf>
    <xf numFmtId="0" fontId="20" fillId="2" borderId="0" xfId="34" applyFont="1" applyFill="1" applyAlignment="1">
      <alignment horizontal="center"/>
    </xf>
    <xf numFmtId="0" fontId="18" fillId="2" borderId="1" xfId="0" applyFont="1" applyFill="1" applyBorder="1" applyAlignment="1">
      <alignment vertical="top" wrapText="1"/>
    </xf>
    <xf numFmtId="0" fontId="20" fillId="2" borderId="16" xfId="34" applyFont="1" applyFill="1" applyBorder="1" applyAlignment="1">
      <alignment horizontal="left" vertical="top" wrapText="1"/>
    </xf>
    <xf numFmtId="0" fontId="46" fillId="2" borderId="16" xfId="0" applyFont="1" applyFill="1" applyBorder="1" applyAlignment="1">
      <alignment horizontal="left" vertical="top" wrapText="1"/>
    </xf>
    <xf numFmtId="0" fontId="20" fillId="2" borderId="17" xfId="34" applyFont="1" applyFill="1" applyBorder="1" applyAlignment="1">
      <alignment vertical="top"/>
    </xf>
    <xf numFmtId="0" fontId="20" fillId="2" borderId="18" xfId="34" applyFont="1" applyFill="1" applyBorder="1" applyAlignment="1">
      <alignment vertical="top"/>
    </xf>
    <xf numFmtId="0" fontId="20" fillId="2" borderId="16" xfId="34" applyFont="1" applyFill="1" applyBorder="1"/>
    <xf numFmtId="0" fontId="17" fillId="2" borderId="16" xfId="34" applyFont="1" applyFill="1" applyBorder="1" applyAlignment="1">
      <alignment vertical="center"/>
    </xf>
    <xf numFmtId="0" fontId="21" fillId="2" borderId="16" xfId="34" applyFont="1" applyFill="1" applyBorder="1" applyAlignment="1">
      <alignment horizontal="center" vertical="center"/>
    </xf>
    <xf numFmtId="0" fontId="20" fillId="2" borderId="16" xfId="34" applyFont="1" applyFill="1" applyBorder="1" applyAlignment="1">
      <alignment horizontal="center" vertical="center"/>
    </xf>
    <xf numFmtId="0" fontId="20" fillId="0" borderId="16" xfId="0" applyFont="1" applyBorder="1" applyAlignment="1">
      <alignment wrapText="1"/>
    </xf>
    <xf numFmtId="0" fontId="18" fillId="2" borderId="23" xfId="0" applyFont="1" applyFill="1" applyBorder="1" applyAlignment="1">
      <alignment horizontal="center" vertical="top" wrapText="1"/>
    </xf>
    <xf numFmtId="0" fontId="18" fillId="2" borderId="16" xfId="0" applyFont="1" applyFill="1" applyBorder="1" applyAlignment="1">
      <alignment horizontal="center" vertical="center" wrapText="1"/>
    </xf>
    <xf numFmtId="164" fontId="20" fillId="2" borderId="0" xfId="34" applyNumberFormat="1" applyFont="1" applyFill="1"/>
    <xf numFmtId="0" fontId="20" fillId="2" borderId="16" xfId="34" applyFont="1" applyFill="1" applyBorder="1" applyAlignment="1">
      <alignment horizontal="center"/>
    </xf>
    <xf numFmtId="49" fontId="50" fillId="2" borderId="16" xfId="0" applyNumberFormat="1" applyFont="1" applyFill="1" applyBorder="1" applyAlignment="1">
      <alignment horizontal="left" vertical="center" wrapText="1"/>
    </xf>
    <xf numFmtId="174" fontId="17" fillId="0" borderId="16" xfId="0" applyNumberFormat="1" applyFont="1" applyBorder="1" applyAlignment="1">
      <alignment horizontal="left" vertical="top" wrapText="1"/>
    </xf>
    <xf numFmtId="0" fontId="0" fillId="0" borderId="0" xfId="0" applyAlignment="1">
      <alignment vertical="center" wrapText="1"/>
    </xf>
    <xf numFmtId="0" fontId="78" fillId="0" borderId="0" xfId="0" applyFont="1" applyBorder="1" applyAlignment="1">
      <alignment horizontal="center" vertical="center" wrapText="1"/>
    </xf>
    <xf numFmtId="0" fontId="47" fillId="0" borderId="0" xfId="0" applyFont="1" applyBorder="1" applyAlignment="1">
      <alignment vertical="center" wrapText="1"/>
    </xf>
    <xf numFmtId="0" fontId="47" fillId="0" borderId="0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6" xfId="0" applyFont="1" applyBorder="1" applyAlignment="1">
      <alignment vertical="center" wrapText="1"/>
    </xf>
    <xf numFmtId="0" fontId="20" fillId="2" borderId="23" xfId="9" applyFont="1" applyFill="1" applyBorder="1"/>
    <xf numFmtId="0" fontId="20" fillId="2" borderId="26" xfId="9" applyFont="1" applyFill="1" applyBorder="1" applyAlignment="1">
      <alignment horizontal="left"/>
    </xf>
    <xf numFmtId="0" fontId="20" fillId="2" borderId="20" xfId="9" applyFont="1" applyFill="1" applyBorder="1" applyAlignment="1">
      <alignment horizontal="left"/>
    </xf>
    <xf numFmtId="0" fontId="20" fillId="0" borderId="16" xfId="0" applyFont="1" applyBorder="1" applyAlignment="1">
      <alignment horizontal="center" wrapText="1"/>
    </xf>
    <xf numFmtId="171" fontId="49" fillId="2" borderId="16" xfId="0" applyNumberFormat="1" applyFont="1" applyFill="1" applyBorder="1" applyAlignment="1">
      <alignment horizontal="left" vertical="center" wrapText="1"/>
    </xf>
    <xf numFmtId="0" fontId="20" fillId="0" borderId="16" xfId="0" applyFont="1" applyBorder="1" applyAlignment="1">
      <alignment horizontal="left" vertical="center" wrapText="1"/>
    </xf>
    <xf numFmtId="0" fontId="39" fillId="0" borderId="0" xfId="9" applyFont="1" applyFill="1"/>
    <xf numFmtId="0" fontId="42" fillId="0" borderId="0" xfId="82" applyFont="1" applyFill="1" applyAlignment="1">
      <alignment horizontal="right" vertical="center"/>
    </xf>
    <xf numFmtId="0" fontId="17" fillId="0" borderId="0" xfId="9" applyFont="1" applyAlignment="1">
      <alignment horizontal="right" vertical="center" wrapText="1"/>
    </xf>
    <xf numFmtId="0" fontId="7" fillId="0" borderId="0" xfId="9" applyFont="1"/>
    <xf numFmtId="0" fontId="17" fillId="0" borderId="0" xfId="9" applyFont="1" applyFill="1" applyBorder="1" applyAlignment="1">
      <alignment vertical="center"/>
    </xf>
    <xf numFmtId="0" fontId="17" fillId="0" borderId="0" xfId="9" applyFont="1" applyFill="1" applyAlignment="1">
      <alignment vertical="center"/>
    </xf>
    <xf numFmtId="49" fontId="48" fillId="0" borderId="16" xfId="9" applyNumberFormat="1" applyFont="1" applyFill="1" applyBorder="1" applyAlignment="1">
      <alignment horizontal="center" vertical="center" textRotation="90" wrapText="1"/>
    </xf>
    <xf numFmtId="171" fontId="48" fillId="0" borderId="16" xfId="9" applyNumberFormat="1" applyFont="1" applyFill="1" applyBorder="1" applyAlignment="1">
      <alignment horizontal="center" vertical="center" wrapText="1"/>
    </xf>
    <xf numFmtId="0" fontId="48" fillId="0" borderId="16" xfId="9" applyNumberFormat="1" applyFont="1" applyFill="1" applyBorder="1" applyAlignment="1">
      <alignment horizontal="center" vertical="center" wrapText="1"/>
    </xf>
    <xf numFmtId="171" fontId="48" fillId="0" borderId="2" xfId="9" applyNumberFormat="1" applyFont="1" applyFill="1" applyBorder="1" applyAlignment="1">
      <alignment horizontal="center" vertical="center" wrapText="1"/>
    </xf>
    <xf numFmtId="0" fontId="79" fillId="0" borderId="16" xfId="9" applyFont="1" applyFill="1" applyBorder="1" applyAlignment="1">
      <alignment horizontal="center" vertical="center" wrapText="1"/>
    </xf>
    <xf numFmtId="0" fontId="80" fillId="2" borderId="16" xfId="20" applyFont="1" applyFill="1" applyBorder="1" applyAlignment="1">
      <alignment horizontal="center" vertical="center" wrapText="1"/>
    </xf>
    <xf numFmtId="0" fontId="17" fillId="2" borderId="16" xfId="30" applyFont="1" applyFill="1" applyBorder="1" applyAlignment="1">
      <alignment horizontal="center" wrapText="1"/>
    </xf>
    <xf numFmtId="49" fontId="19" fillId="2" borderId="16" xfId="0" applyNumberFormat="1" applyFont="1" applyFill="1" applyBorder="1" applyAlignment="1">
      <alignment vertical="top" wrapText="1"/>
    </xf>
    <xf numFmtId="169" fontId="19" fillId="2" borderId="16" xfId="0" applyNumberFormat="1" applyFont="1" applyFill="1" applyBorder="1" applyAlignment="1">
      <alignment horizontal="right" vertical="center" wrapText="1"/>
    </xf>
    <xf numFmtId="0" fontId="40" fillId="2" borderId="16" xfId="0" applyFont="1" applyFill="1" applyBorder="1" applyAlignment="1">
      <alignment vertical="top" wrapText="1"/>
    </xf>
    <xf numFmtId="169" fontId="18" fillId="2" borderId="16" xfId="30" applyNumberFormat="1" applyFont="1" applyFill="1" applyBorder="1" applyAlignment="1">
      <alignment horizontal="right" vertical="top" wrapText="1"/>
    </xf>
    <xf numFmtId="0" fontId="19" fillId="0" borderId="16" xfId="0" applyFont="1" applyFill="1" applyBorder="1" applyAlignment="1">
      <alignment horizontal="left" vertical="top" wrapText="1"/>
    </xf>
    <xf numFmtId="171" fontId="18" fillId="0" borderId="16" xfId="9" applyNumberFormat="1" applyFont="1" applyFill="1" applyBorder="1" applyAlignment="1">
      <alignment horizontal="center" vertical="center" wrapText="1"/>
    </xf>
    <xf numFmtId="0" fontId="17" fillId="2" borderId="16" xfId="0" applyFont="1" applyFill="1" applyBorder="1" applyAlignment="1">
      <alignment horizontal="center" vertical="center"/>
    </xf>
    <xf numFmtId="173" fontId="20" fillId="0" borderId="16" xfId="81" applyNumberFormat="1" applyFont="1" applyBorder="1" applyAlignment="1">
      <alignment horizontal="right" vertical="center" wrapText="1"/>
    </xf>
    <xf numFmtId="173" fontId="19" fillId="0" borderId="16" xfId="0" applyNumberFormat="1" applyFont="1" applyFill="1" applyBorder="1" applyAlignment="1">
      <alignment horizontal="right" vertical="top" wrapText="1"/>
    </xf>
    <xf numFmtId="173" fontId="20" fillId="0" borderId="16" xfId="0" applyNumberFormat="1" applyFont="1" applyBorder="1" applyAlignment="1">
      <alignment horizontal="right" vertical="top" wrapText="1"/>
    </xf>
    <xf numFmtId="173" fontId="18" fillId="0" borderId="16" xfId="0" applyNumberFormat="1" applyFont="1" applyBorder="1" applyAlignment="1">
      <alignment horizontal="right" vertical="top" wrapText="1"/>
    </xf>
    <xf numFmtId="169" fontId="19" fillId="2" borderId="16" xfId="0" applyNumberFormat="1" applyFont="1" applyFill="1" applyBorder="1" applyAlignment="1">
      <alignment horizontal="right" vertical="top" wrapText="1"/>
    </xf>
    <xf numFmtId="0" fontId="40" fillId="0" borderId="16" xfId="0" applyFont="1" applyBorder="1" applyAlignment="1">
      <alignment horizontal="left" vertical="top" wrapText="1"/>
    </xf>
    <xf numFmtId="169" fontId="21" fillId="2" borderId="16" xfId="34" applyNumberFormat="1" applyFont="1" applyFill="1" applyBorder="1" applyAlignment="1">
      <alignment horizontal="center" vertical="center"/>
    </xf>
    <xf numFmtId="171" fontId="48" fillId="0" borderId="16" xfId="9" applyNumberFormat="1" applyFont="1" applyFill="1" applyBorder="1" applyAlignment="1">
      <alignment horizontal="center" vertical="center" wrapText="1"/>
    </xf>
    <xf numFmtId="0" fontId="52" fillId="0" borderId="16" xfId="9" applyNumberFormat="1" applyFont="1" applyFill="1" applyBorder="1" applyAlignment="1">
      <alignment horizontal="center" vertical="center" wrapText="1"/>
    </xf>
    <xf numFmtId="0" fontId="42" fillId="0" borderId="18" xfId="82" applyFont="1" applyFill="1" applyBorder="1" applyAlignment="1">
      <alignment horizontal="center" vertical="top"/>
    </xf>
    <xf numFmtId="0" fontId="18" fillId="2" borderId="23" xfId="0" applyFont="1" applyFill="1" applyBorder="1" applyAlignment="1">
      <alignment horizontal="center" vertical="top" wrapText="1"/>
    </xf>
    <xf numFmtId="0" fontId="16" fillId="2" borderId="0" xfId="112" applyFont="1" applyFill="1" applyAlignment="1">
      <alignment horizontal="left" vertical="top" wrapText="1"/>
    </xf>
    <xf numFmtId="0" fontId="45" fillId="2" borderId="16" xfId="112" applyFont="1" applyFill="1" applyBorder="1" applyAlignment="1">
      <alignment horizontal="left" vertical="top" wrapText="1"/>
    </xf>
    <xf numFmtId="0" fontId="75" fillId="2" borderId="16" xfId="112" applyFont="1" applyFill="1" applyBorder="1" applyAlignment="1">
      <alignment horizontal="left" vertical="top" wrapText="1"/>
    </xf>
    <xf numFmtId="168" fontId="45" fillId="2" borderId="16" xfId="31" applyNumberFormat="1" applyFont="1" applyFill="1" applyBorder="1" applyAlignment="1">
      <alignment horizontal="right" vertical="top"/>
    </xf>
    <xf numFmtId="168" fontId="17" fillId="2" borderId="17" xfId="31" applyNumberFormat="1" applyFont="1" applyFill="1" applyBorder="1" applyAlignment="1">
      <alignment horizontal="right" vertical="top"/>
    </xf>
    <xf numFmtId="0" fontId="20" fillId="2" borderId="0" xfId="0" applyFont="1" applyFill="1"/>
    <xf numFmtId="164" fontId="20" fillId="2" borderId="0" xfId="0" applyNumberFormat="1" applyFont="1" applyFill="1"/>
    <xf numFmtId="164" fontId="19" fillId="2" borderId="0" xfId="0" applyNumberFormat="1" applyFont="1" applyFill="1"/>
    <xf numFmtId="164" fontId="20" fillId="2" borderId="16" xfId="0" applyNumberFormat="1" applyFont="1" applyFill="1" applyBorder="1" applyAlignment="1">
      <alignment vertical="center" wrapText="1"/>
    </xf>
    <xf numFmtId="0" fontId="20" fillId="2" borderId="16" xfId="0" applyFont="1" applyFill="1" applyBorder="1"/>
    <xf numFmtId="164" fontId="20" fillId="2" borderId="16" xfId="0" applyNumberFormat="1" applyFont="1" applyFill="1" applyBorder="1"/>
    <xf numFmtId="0" fontId="19" fillId="2" borderId="16" xfId="0" applyFont="1" applyFill="1" applyBorder="1" applyAlignment="1">
      <alignment horizontal="left" vertical="top" wrapText="1"/>
    </xf>
    <xf numFmtId="168" fontId="19" fillId="2" borderId="16" xfId="9" applyNumberFormat="1" applyFont="1" applyFill="1" applyBorder="1" applyAlignment="1">
      <alignment horizontal="center" wrapText="1"/>
    </xf>
    <xf numFmtId="0" fontId="20" fillId="2" borderId="16" xfId="9" applyFont="1" applyFill="1" applyBorder="1" applyAlignment="1">
      <alignment vertical="top" wrapText="1"/>
    </xf>
    <xf numFmtId="0" fontId="40" fillId="2" borderId="16" xfId="30" applyFont="1" applyFill="1" applyBorder="1" applyAlignment="1">
      <alignment horizontal="left" vertical="top" wrapText="1"/>
    </xf>
    <xf numFmtId="168" fontId="21" fillId="2" borderId="16" xfId="9" applyNumberFormat="1" applyFont="1" applyFill="1" applyBorder="1" applyAlignment="1">
      <alignment vertical="top" wrapText="1"/>
    </xf>
    <xf numFmtId="168" fontId="20" fillId="2" borderId="16" xfId="9" applyNumberFormat="1" applyFont="1" applyFill="1" applyBorder="1" applyAlignment="1">
      <alignment vertical="top" wrapText="1"/>
    </xf>
    <xf numFmtId="0" fontId="45" fillId="2" borderId="16" xfId="30" applyFont="1" applyFill="1" applyBorder="1">
      <alignment horizontal="left" vertical="top" wrapText="1"/>
    </xf>
    <xf numFmtId="0" fontId="41" fillId="2" borderId="16" xfId="9" applyFont="1" applyFill="1" applyBorder="1" applyAlignment="1">
      <alignment horizontal="left" vertical="top" wrapText="1"/>
    </xf>
    <xf numFmtId="0" fontId="45" fillId="2" borderId="0" xfId="30" applyFont="1" applyFill="1">
      <alignment horizontal="left" vertical="top" wrapText="1"/>
    </xf>
    <xf numFmtId="0" fontId="40" fillId="0" borderId="16" xfId="30" applyFont="1" applyBorder="1" applyAlignment="1">
      <alignment horizontal="left" vertical="top" wrapText="1"/>
    </xf>
    <xf numFmtId="171" fontId="52" fillId="0" borderId="2" xfId="9" applyNumberFormat="1" applyFont="1" applyFill="1" applyBorder="1" applyAlignment="1">
      <alignment horizontal="center" vertical="center" wrapText="1"/>
    </xf>
    <xf numFmtId="168" fontId="15" fillId="2" borderId="16" xfId="31" applyNumberFormat="1" applyFont="1" applyFill="1" applyBorder="1" applyAlignment="1">
      <alignment horizontal="right" vertical="center"/>
    </xf>
    <xf numFmtId="168" fontId="17" fillId="2" borderId="16" xfId="31" applyNumberFormat="1" applyFont="1" applyFill="1" applyBorder="1" applyAlignment="1">
      <alignment horizontal="right" vertical="center"/>
    </xf>
    <xf numFmtId="168" fontId="45" fillId="2" borderId="16" xfId="31" applyNumberFormat="1" applyFont="1" applyFill="1" applyBorder="1" applyAlignment="1">
      <alignment horizontal="right" vertical="center"/>
    </xf>
    <xf numFmtId="168" fontId="20" fillId="2" borderId="16" xfId="9" applyNumberFormat="1" applyFont="1" applyFill="1" applyBorder="1" applyAlignment="1">
      <alignment vertical="center" wrapText="1"/>
    </xf>
    <xf numFmtId="169" fontId="17" fillId="2" borderId="16" xfId="30" applyNumberFormat="1" applyFont="1" applyFill="1" applyBorder="1" applyAlignment="1">
      <alignment horizontal="right" vertical="top" wrapText="1"/>
    </xf>
    <xf numFmtId="173" fontId="17" fillId="0" borderId="16" xfId="0" applyNumberFormat="1" applyFont="1" applyBorder="1" applyAlignment="1">
      <alignment horizontal="right" vertical="top" wrapText="1"/>
    </xf>
    <xf numFmtId="171" fontId="40" fillId="0" borderId="16" xfId="9" applyNumberFormat="1" applyFont="1" applyFill="1" applyBorder="1" applyAlignment="1">
      <alignment horizontal="center" vertical="center" wrapText="1"/>
    </xf>
    <xf numFmtId="171" fontId="15" fillId="2" borderId="16" xfId="84" applyNumberFormat="1" applyFont="1" applyFill="1" applyBorder="1" applyAlignment="1">
      <alignment horizontal="center" vertical="center" wrapText="1"/>
    </xf>
    <xf numFmtId="0" fontId="19" fillId="2" borderId="16" xfId="0" applyFont="1" applyFill="1" applyBorder="1" applyAlignment="1">
      <alignment vertical="top" wrapText="1"/>
    </xf>
    <xf numFmtId="0" fontId="15" fillId="2" borderId="0" xfId="0" applyFont="1" applyFill="1" applyBorder="1" applyAlignment="1">
      <alignment vertical="top" wrapText="1"/>
    </xf>
    <xf numFmtId="0" fontId="41" fillId="2" borderId="16" xfId="0" applyFont="1" applyFill="1" applyBorder="1" applyAlignment="1">
      <alignment horizontal="left" vertical="top" wrapText="1"/>
    </xf>
    <xf numFmtId="0" fontId="41" fillId="2" borderId="16" xfId="0" applyFont="1" applyFill="1" applyBorder="1" applyAlignment="1">
      <alignment horizontal="left" vertical="center" wrapText="1"/>
    </xf>
    <xf numFmtId="0" fontId="20" fillId="2" borderId="16" xfId="0" applyFont="1" applyFill="1" applyBorder="1" applyAlignment="1">
      <alignment horizontal="left" vertical="center" wrapText="1"/>
    </xf>
    <xf numFmtId="0" fontId="20" fillId="2" borderId="17" xfId="0" applyFont="1" applyFill="1" applyBorder="1" applyAlignment="1">
      <alignment vertical="top" wrapText="1"/>
    </xf>
    <xf numFmtId="0" fontId="20" fillId="2" borderId="18" xfId="0" applyFont="1" applyFill="1" applyBorder="1" applyAlignment="1">
      <alignment vertical="top" wrapText="1"/>
    </xf>
    <xf numFmtId="0" fontId="21" fillId="2" borderId="16" xfId="0" applyFont="1" applyFill="1" applyBorder="1" applyAlignment="1">
      <alignment horizontal="left" vertical="center"/>
    </xf>
    <xf numFmtId="0" fontId="20" fillId="2" borderId="16" xfId="0" applyFont="1" applyFill="1" applyBorder="1" applyAlignment="1">
      <alignment horizontal="left" vertical="top"/>
    </xf>
    <xf numFmtId="0" fontId="47" fillId="2" borderId="0" xfId="0" applyFont="1" applyFill="1"/>
    <xf numFmtId="0" fontId="19" fillId="2" borderId="23" xfId="34" applyFont="1" applyFill="1" applyBorder="1" applyAlignment="1">
      <alignment horizontal="left" vertical="center"/>
    </xf>
    <xf numFmtId="0" fontId="75" fillId="2" borderId="0" xfId="0" applyFont="1" applyFill="1" applyAlignment="1">
      <alignment horizontal="left" vertical="center" wrapText="1"/>
    </xf>
    <xf numFmtId="0" fontId="20" fillId="2" borderId="16" xfId="0" applyFont="1" applyFill="1" applyBorder="1" applyAlignment="1">
      <alignment wrapText="1"/>
    </xf>
    <xf numFmtId="0" fontId="18" fillId="2" borderId="2" xfId="0" applyFont="1" applyFill="1" applyBorder="1" applyAlignment="1">
      <alignment horizontal="center" wrapText="1"/>
    </xf>
    <xf numFmtId="0" fontId="20" fillId="2" borderId="16" xfId="34" applyFont="1" applyFill="1" applyBorder="1" applyAlignment="1">
      <alignment horizontal="right" vertical="center"/>
    </xf>
    <xf numFmtId="0" fontId="20" fillId="2" borderId="16" xfId="34" applyFont="1" applyFill="1" applyBorder="1" applyAlignment="1">
      <alignment horizontal="right"/>
    </xf>
    <xf numFmtId="168" fontId="18" fillId="2" borderId="17" xfId="30" applyNumberFormat="1" applyFont="1" applyFill="1" applyBorder="1" applyAlignment="1">
      <alignment horizontal="right" vertical="top" wrapText="1"/>
    </xf>
    <xf numFmtId="168" fontId="18" fillId="2" borderId="16" xfId="30" applyNumberFormat="1" applyFont="1" applyFill="1" applyBorder="1" applyAlignment="1">
      <alignment horizontal="right" vertical="top" wrapText="1"/>
    </xf>
    <xf numFmtId="0" fontId="75" fillId="0" borderId="16" xfId="82" applyFont="1" applyFill="1" applyBorder="1" applyAlignment="1">
      <alignment vertical="center"/>
    </xf>
    <xf numFmtId="0" fontId="19" fillId="2" borderId="16" xfId="0" applyFont="1" applyFill="1" applyBorder="1" applyAlignment="1">
      <alignment vertical="center" wrapText="1"/>
    </xf>
    <xf numFmtId="0" fontId="41" fillId="2" borderId="16" xfId="0" applyFont="1" applyFill="1" applyBorder="1" applyAlignment="1">
      <alignment horizontal="center" vertical="center" wrapText="1"/>
    </xf>
    <xf numFmtId="0" fontId="40" fillId="0" borderId="16" xfId="82" applyFont="1" applyFill="1" applyBorder="1" applyAlignment="1">
      <alignment horizontal="center" vertical="top" wrapText="1"/>
    </xf>
    <xf numFmtId="0" fontId="41" fillId="2" borderId="16" xfId="0" applyFont="1" applyFill="1" applyBorder="1" applyAlignment="1">
      <alignment horizontal="center" vertical="top" wrapText="1"/>
    </xf>
    <xf numFmtId="49" fontId="40" fillId="2" borderId="16" xfId="82" applyNumberFormat="1" applyFont="1" applyFill="1" applyBorder="1" applyAlignment="1">
      <alignment horizontal="left" vertical="center" wrapText="1"/>
    </xf>
    <xf numFmtId="0" fontId="20" fillId="2" borderId="0" xfId="82" applyFont="1" applyFill="1"/>
    <xf numFmtId="0" fontId="20" fillId="2" borderId="16" xfId="82" applyFont="1" applyFill="1" applyBorder="1"/>
    <xf numFmtId="0" fontId="20" fillId="2" borderId="24" xfId="82" applyFont="1" applyFill="1" applyBorder="1" applyAlignment="1">
      <alignment horizontal="left"/>
    </xf>
    <xf numFmtId="0" fontId="20" fillId="2" borderId="18" xfId="82" applyFont="1" applyFill="1" applyBorder="1" applyAlignment="1">
      <alignment horizontal="left"/>
    </xf>
    <xf numFmtId="49" fontId="41" fillId="2" borderId="16" xfId="82" applyNumberFormat="1" applyFont="1" applyFill="1" applyBorder="1" applyAlignment="1">
      <alignment horizontal="left" vertical="center" wrapText="1"/>
    </xf>
    <xf numFmtId="171" fontId="15" fillId="2" borderId="16" xfId="82" applyNumberFormat="1" applyFont="1" applyFill="1" applyBorder="1" applyAlignment="1">
      <alignment horizontal="left" vertical="center" wrapText="1"/>
    </xf>
    <xf numFmtId="164" fontId="20" fillId="2" borderId="16" xfId="0" applyNumberFormat="1" applyFont="1" applyFill="1" applyBorder="1" applyAlignment="1">
      <alignment horizontal="right" vertical="center" wrapText="1"/>
    </xf>
    <xf numFmtId="49" fontId="17" fillId="2" borderId="16" xfId="82" applyNumberFormat="1" applyFont="1" applyFill="1" applyBorder="1" applyAlignment="1">
      <alignment horizontal="left" vertical="center" wrapText="1"/>
    </xf>
    <xf numFmtId="49" fontId="20" fillId="2" borderId="16" xfId="82" applyNumberFormat="1" applyFont="1" applyFill="1" applyBorder="1" applyAlignment="1">
      <alignment horizontal="left" vertical="center" wrapText="1"/>
    </xf>
    <xf numFmtId="49" fontId="20" fillId="2" borderId="16" xfId="82" applyNumberFormat="1" applyFont="1" applyFill="1" applyBorder="1" applyAlignment="1">
      <alignment horizontal="center" vertical="center" wrapText="1"/>
    </xf>
    <xf numFmtId="174" fontId="17" fillId="0" borderId="16" xfId="0" applyNumberFormat="1" applyFont="1" applyBorder="1" applyAlignment="1">
      <alignment horizontal="left" vertical="center" wrapText="1"/>
    </xf>
    <xf numFmtId="173" fontId="17" fillId="0" borderId="16" xfId="0" applyNumberFormat="1" applyFont="1" applyBorder="1" applyAlignment="1">
      <alignment horizontal="left" vertical="center" wrapText="1"/>
    </xf>
    <xf numFmtId="0" fontId="20" fillId="2" borderId="20" xfId="0" applyFont="1" applyFill="1" applyBorder="1" applyAlignment="1">
      <alignment horizontal="center" vertical="top" wrapText="1"/>
    </xf>
    <xf numFmtId="0" fontId="20" fillId="2" borderId="21" xfId="0" applyFont="1" applyFill="1" applyBorder="1" applyAlignment="1">
      <alignment horizontal="center" vertical="top" wrapText="1"/>
    </xf>
    <xf numFmtId="0" fontId="20" fillId="2" borderId="19" xfId="0" applyFont="1" applyFill="1" applyBorder="1" applyAlignment="1">
      <alignment horizontal="center" vertical="top" wrapText="1"/>
    </xf>
    <xf numFmtId="0" fontId="19" fillId="0" borderId="16" xfId="0" applyFont="1" applyBorder="1" applyAlignment="1">
      <alignment horizontal="center" vertical="top" wrapText="1"/>
    </xf>
    <xf numFmtId="0" fontId="20" fillId="2" borderId="17" xfId="0" applyFont="1" applyFill="1" applyBorder="1" applyAlignment="1">
      <alignment horizontal="center" vertical="top" wrapText="1"/>
    </xf>
    <xf numFmtId="0" fontId="20" fillId="2" borderId="24" xfId="0" applyFont="1" applyFill="1" applyBorder="1" applyAlignment="1">
      <alignment horizontal="center" vertical="top" wrapText="1"/>
    </xf>
    <xf numFmtId="0" fontId="20" fillId="2" borderId="18" xfId="0" applyFont="1" applyFill="1" applyBorder="1" applyAlignment="1">
      <alignment horizontal="center" vertical="top" wrapText="1"/>
    </xf>
    <xf numFmtId="0" fontId="20" fillId="0" borderId="20" xfId="0" applyFont="1" applyBorder="1" applyAlignment="1">
      <alignment horizontal="center" vertical="top" wrapText="1"/>
    </xf>
    <xf numFmtId="0" fontId="20" fillId="0" borderId="21" xfId="0" applyFont="1" applyBorder="1" applyAlignment="1">
      <alignment horizontal="center" vertical="top" wrapText="1"/>
    </xf>
    <xf numFmtId="0" fontId="20" fillId="0" borderId="19" xfId="0" applyFont="1" applyBorder="1" applyAlignment="1">
      <alignment horizontal="center" vertical="top" wrapText="1"/>
    </xf>
    <xf numFmtId="0" fontId="19" fillId="2" borderId="0" xfId="5" applyFont="1" applyFill="1" applyAlignment="1">
      <alignment horizontal="left"/>
    </xf>
    <xf numFmtId="0" fontId="17" fillId="2" borderId="23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horizontal="center" vertical="top" wrapText="1"/>
    </xf>
    <xf numFmtId="0" fontId="17" fillId="2" borderId="2" xfId="0" applyFont="1" applyFill="1" applyBorder="1" applyAlignment="1">
      <alignment horizontal="center" vertical="top" wrapText="1"/>
    </xf>
    <xf numFmtId="0" fontId="17" fillId="2" borderId="17" xfId="0" applyFont="1" applyFill="1" applyBorder="1" applyAlignment="1">
      <alignment horizontal="center" vertical="top" wrapText="1"/>
    </xf>
    <xf numFmtId="0" fontId="17" fillId="2" borderId="24" xfId="0" applyFont="1" applyFill="1" applyBorder="1" applyAlignment="1">
      <alignment horizontal="center" vertical="top" wrapText="1"/>
    </xf>
    <xf numFmtId="0" fontId="17" fillId="2" borderId="18" xfId="0" applyFont="1" applyFill="1" applyBorder="1" applyAlignment="1">
      <alignment horizontal="center" vertical="top" wrapText="1"/>
    </xf>
    <xf numFmtId="0" fontId="45" fillId="2" borderId="16" xfId="112" applyFont="1" applyFill="1" applyBorder="1" applyAlignment="1">
      <alignment horizontal="center" vertical="top" wrapText="1"/>
    </xf>
    <xf numFmtId="0" fontId="19" fillId="2" borderId="23" xfId="0" applyFont="1" applyFill="1" applyBorder="1" applyAlignment="1">
      <alignment horizontal="center"/>
    </xf>
    <xf numFmtId="0" fontId="19" fillId="2" borderId="1" xfId="0" applyFont="1" applyFill="1" applyBorder="1" applyAlignment="1">
      <alignment horizontal="center"/>
    </xf>
    <xf numFmtId="0" fontId="19" fillId="2" borderId="2" xfId="0" applyFont="1" applyFill="1" applyBorder="1" applyAlignment="1">
      <alignment horizontal="center"/>
    </xf>
    <xf numFmtId="0" fontId="20" fillId="2" borderId="23" xfId="0" applyFont="1" applyFill="1" applyBorder="1" applyAlignment="1">
      <alignment horizontal="center" vertical="top"/>
    </xf>
    <xf numFmtId="0" fontId="20" fillId="2" borderId="1" xfId="0" applyFont="1" applyFill="1" applyBorder="1" applyAlignment="1">
      <alignment horizontal="center" vertical="top"/>
    </xf>
    <xf numFmtId="0" fontId="20" fillId="2" borderId="2" xfId="0" applyFont="1" applyFill="1" applyBorder="1" applyAlignment="1">
      <alignment horizontal="center" vertical="top"/>
    </xf>
    <xf numFmtId="0" fontId="19" fillId="0" borderId="0" xfId="5" applyFont="1" applyAlignment="1">
      <alignment horizontal="center" wrapText="1"/>
    </xf>
    <xf numFmtId="0" fontId="20" fillId="0" borderId="4" xfId="0" applyFont="1" applyBorder="1" applyAlignment="1">
      <alignment horizontal="center" vertical="top" wrapText="1"/>
    </xf>
    <xf numFmtId="0" fontId="17" fillId="0" borderId="17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0" xfId="9" applyFont="1" applyFill="1" applyBorder="1" applyAlignment="1">
      <alignment horizontal="right" vertical="center"/>
    </xf>
    <xf numFmtId="0" fontId="17" fillId="0" borderId="0" xfId="9" applyFont="1" applyFill="1" applyAlignment="1">
      <alignment horizontal="right" vertical="center"/>
    </xf>
    <xf numFmtId="0" fontId="15" fillId="0" borderId="0" xfId="83" applyFont="1" applyAlignment="1">
      <alignment horizontal="center" vertical="center" wrapText="1"/>
    </xf>
    <xf numFmtId="171" fontId="48" fillId="0" borderId="0" xfId="9" applyNumberFormat="1" applyFont="1" applyFill="1" applyBorder="1" applyAlignment="1">
      <alignment horizontal="right" vertical="center" wrapText="1"/>
    </xf>
    <xf numFmtId="49" fontId="48" fillId="0" borderId="16" xfId="9" applyNumberFormat="1" applyFont="1" applyFill="1" applyBorder="1" applyAlignment="1">
      <alignment horizontal="center" vertical="center" wrapText="1"/>
    </xf>
    <xf numFmtId="0" fontId="48" fillId="0" borderId="16" xfId="9" applyNumberFormat="1" applyFont="1" applyFill="1" applyBorder="1" applyAlignment="1">
      <alignment horizontal="center" vertical="center" wrapText="1"/>
    </xf>
    <xf numFmtId="171" fontId="48" fillId="0" borderId="16" xfId="9" applyNumberFormat="1" applyFont="1" applyFill="1" applyBorder="1" applyAlignment="1">
      <alignment horizontal="center" vertical="center" wrapText="1"/>
    </xf>
    <xf numFmtId="0" fontId="17" fillId="2" borderId="17" xfId="30" applyFont="1" applyFill="1" applyBorder="1" applyAlignment="1">
      <alignment horizontal="center" vertical="center" wrapText="1"/>
    </xf>
    <xf numFmtId="0" fontId="17" fillId="2" borderId="24" xfId="30" applyFont="1" applyFill="1" applyBorder="1" applyAlignment="1">
      <alignment horizontal="center" vertical="center" wrapText="1"/>
    </xf>
    <xf numFmtId="0" fontId="17" fillId="2" borderId="18" xfId="30" applyFont="1" applyFill="1" applyBorder="1" applyAlignment="1">
      <alignment horizontal="center" vertical="center" wrapText="1"/>
    </xf>
    <xf numFmtId="0" fontId="20" fillId="2" borderId="0" xfId="9" applyFont="1" applyFill="1" applyAlignment="1">
      <alignment horizontal="right"/>
    </xf>
    <xf numFmtId="0" fontId="17" fillId="2" borderId="17" xfId="30" applyFont="1" applyFill="1" applyBorder="1" applyAlignment="1">
      <alignment horizontal="center" vertical="top" wrapText="1"/>
    </xf>
    <xf numFmtId="0" fontId="17" fillId="2" borderId="5" xfId="30" applyFont="1" applyFill="1" applyBorder="1" applyAlignment="1">
      <alignment horizontal="center" vertical="top" wrapText="1"/>
    </xf>
    <xf numFmtId="0" fontId="17" fillId="2" borderId="18" xfId="30" applyFont="1" applyFill="1" applyBorder="1" applyAlignment="1">
      <alignment horizontal="center" vertical="top" wrapText="1"/>
    </xf>
    <xf numFmtId="0" fontId="17" fillId="2" borderId="22" xfId="30" applyFont="1" applyFill="1" applyBorder="1" applyAlignment="1">
      <alignment horizontal="center" vertical="center" wrapText="1"/>
    </xf>
    <xf numFmtId="0" fontId="17" fillId="2" borderId="2" xfId="30" applyFont="1" applyFill="1" applyBorder="1" applyAlignment="1">
      <alignment horizontal="center" vertical="center" wrapText="1"/>
    </xf>
    <xf numFmtId="169" fontId="44" fillId="2" borderId="0" xfId="0" applyNumberFormat="1" applyFont="1" applyFill="1" applyAlignment="1">
      <alignment horizontal="center" wrapText="1"/>
    </xf>
    <xf numFmtId="0" fontId="17" fillId="0" borderId="16" xfId="0" applyFont="1" applyBorder="1" applyAlignment="1">
      <alignment horizontal="center" vertical="center" wrapText="1"/>
    </xf>
    <xf numFmtId="0" fontId="20" fillId="0" borderId="0" xfId="9" applyFont="1" applyAlignment="1">
      <alignment horizontal="center" vertical="center" wrapText="1"/>
    </xf>
    <xf numFmtId="49" fontId="52" fillId="0" borderId="16" xfId="9" applyNumberFormat="1" applyFont="1" applyFill="1" applyBorder="1" applyAlignment="1">
      <alignment horizontal="center" vertical="center" wrapText="1"/>
    </xf>
    <xf numFmtId="0" fontId="52" fillId="0" borderId="16" xfId="9" applyNumberFormat="1" applyFont="1" applyFill="1" applyBorder="1" applyAlignment="1">
      <alignment horizontal="center" vertical="center" wrapText="1"/>
    </xf>
    <xf numFmtId="171" fontId="52" fillId="0" borderId="16" xfId="9" applyNumberFormat="1" applyFont="1" applyFill="1" applyBorder="1" applyAlignment="1">
      <alignment horizontal="center" vertical="center" wrapText="1"/>
    </xf>
    <xf numFmtId="0" fontId="20" fillId="0" borderId="16" xfId="9" applyFont="1" applyBorder="1" applyAlignment="1">
      <alignment horizontal="center" wrapText="1"/>
    </xf>
    <xf numFmtId="0" fontId="18" fillId="0" borderId="16" xfId="0" applyFont="1" applyBorder="1" applyAlignment="1">
      <alignment horizontal="center" vertical="top" wrapText="1"/>
    </xf>
    <xf numFmtId="0" fontId="20" fillId="2" borderId="23" xfId="34" applyFont="1" applyFill="1" applyBorder="1" applyAlignment="1">
      <alignment horizontal="center"/>
    </xf>
    <xf numFmtId="0" fontId="20" fillId="2" borderId="1" xfId="34" applyFont="1" applyFill="1" applyBorder="1" applyAlignment="1">
      <alignment horizontal="center"/>
    </xf>
    <xf numFmtId="0" fontId="20" fillId="2" borderId="2" xfId="34" applyFont="1" applyFill="1" applyBorder="1" applyAlignment="1">
      <alignment horizontal="center"/>
    </xf>
    <xf numFmtId="0" fontId="42" fillId="0" borderId="17" xfId="82" applyFont="1" applyFill="1" applyBorder="1" applyAlignment="1">
      <alignment horizontal="center" vertical="top"/>
    </xf>
    <xf numFmtId="0" fontId="42" fillId="0" borderId="18" xfId="82" applyFont="1" applyFill="1" applyBorder="1" applyAlignment="1">
      <alignment horizontal="center" vertical="top"/>
    </xf>
    <xf numFmtId="0" fontId="17" fillId="2" borderId="17" xfId="34" applyFont="1" applyFill="1" applyBorder="1" applyAlignment="1">
      <alignment horizontal="center" vertical="top"/>
    </xf>
    <xf numFmtId="0" fontId="17" fillId="2" borderId="18" xfId="34" applyFont="1" applyFill="1" applyBorder="1" applyAlignment="1">
      <alignment horizontal="center" vertical="top"/>
    </xf>
    <xf numFmtId="0" fontId="20" fillId="2" borderId="17" xfId="34" applyFont="1" applyFill="1" applyBorder="1" applyAlignment="1">
      <alignment horizontal="left" vertical="top"/>
    </xf>
    <xf numFmtId="0" fontId="20" fillId="2" borderId="18" xfId="34" applyFont="1" applyFill="1" applyBorder="1" applyAlignment="1">
      <alignment horizontal="left" vertical="top"/>
    </xf>
    <xf numFmtId="0" fontId="17" fillId="2" borderId="23" xfId="34" applyFont="1" applyFill="1" applyBorder="1" applyAlignment="1">
      <alignment horizontal="center" vertical="center"/>
    </xf>
    <xf numFmtId="0" fontId="17" fillId="2" borderId="1" xfId="34" applyFont="1" applyFill="1" applyBorder="1" applyAlignment="1">
      <alignment horizontal="center" vertical="center"/>
    </xf>
    <xf numFmtId="0" fontId="17" fillId="2" borderId="2" xfId="34" applyFont="1" applyFill="1" applyBorder="1" applyAlignment="1">
      <alignment horizontal="center" vertical="center"/>
    </xf>
    <xf numFmtId="0" fontId="18" fillId="2" borderId="23" xfId="0" applyFont="1" applyFill="1" applyBorder="1" applyAlignment="1">
      <alignment horizontal="center" vertical="top" wrapText="1"/>
    </xf>
    <xf numFmtId="0" fontId="18" fillId="2" borderId="1" xfId="0" applyFont="1" applyFill="1" applyBorder="1" applyAlignment="1">
      <alignment horizontal="center" vertical="top" wrapText="1"/>
    </xf>
    <xf numFmtId="0" fontId="20" fillId="2" borderId="23" xfId="0" applyFont="1" applyFill="1" applyBorder="1" applyAlignment="1">
      <alignment horizontal="center"/>
    </xf>
    <xf numFmtId="0" fontId="20" fillId="2" borderId="1" xfId="0" applyFont="1" applyFill="1" applyBorder="1" applyAlignment="1">
      <alignment horizontal="center"/>
    </xf>
    <xf numFmtId="0" fontId="20" fillId="2" borderId="2" xfId="0" applyFont="1" applyFill="1" applyBorder="1" applyAlignment="1">
      <alignment horizontal="center"/>
    </xf>
    <xf numFmtId="0" fontId="20" fillId="0" borderId="0" xfId="9" applyFont="1" applyFill="1" applyAlignment="1">
      <alignment horizontal="right"/>
    </xf>
    <xf numFmtId="0" fontId="20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9" fillId="0" borderId="0" xfId="0" applyFont="1" applyAlignment="1">
      <alignment horizontal="center"/>
    </xf>
    <xf numFmtId="0" fontId="44" fillId="0" borderId="0" xfId="82" applyFont="1" applyFill="1" applyAlignment="1">
      <alignment horizontal="center" vertical="center"/>
    </xf>
    <xf numFmtId="0" fontId="18" fillId="0" borderId="23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42" fillId="0" borderId="23" xfId="82" applyFont="1" applyFill="1" applyBorder="1" applyAlignment="1">
      <alignment horizontal="center" vertical="top" wrapText="1"/>
    </xf>
    <xf numFmtId="0" fontId="42" fillId="0" borderId="1" xfId="82" applyFont="1" applyFill="1" applyBorder="1" applyAlignment="1">
      <alignment horizontal="center" vertical="top" wrapText="1"/>
    </xf>
    <xf numFmtId="0" fontId="42" fillId="0" borderId="2" xfId="82" applyFont="1" applyFill="1" applyBorder="1" applyAlignment="1">
      <alignment horizontal="center" vertical="top" wrapText="1"/>
    </xf>
    <xf numFmtId="0" fontId="18" fillId="2" borderId="17" xfId="0" applyFont="1" applyFill="1" applyBorder="1" applyAlignment="1">
      <alignment horizontal="center" vertical="center" wrapText="1"/>
    </xf>
    <xf numFmtId="0" fontId="18" fillId="2" borderId="24" xfId="0" applyFont="1" applyFill="1" applyBorder="1" applyAlignment="1">
      <alignment horizontal="center" vertical="center" wrapText="1"/>
    </xf>
    <xf numFmtId="0" fontId="18" fillId="2" borderId="18" xfId="0" applyFont="1" applyFill="1" applyBorder="1" applyAlignment="1">
      <alignment horizontal="center" vertical="center" wrapText="1"/>
    </xf>
    <xf numFmtId="0" fontId="17" fillId="2" borderId="17" xfId="0" applyFont="1" applyFill="1" applyBorder="1" applyAlignment="1">
      <alignment horizontal="center" vertical="center" wrapText="1"/>
    </xf>
    <xf numFmtId="0" fontId="17" fillId="2" borderId="24" xfId="0" applyFont="1" applyFill="1" applyBorder="1" applyAlignment="1">
      <alignment horizontal="center" vertical="center" wrapText="1"/>
    </xf>
    <xf numFmtId="0" fontId="17" fillId="2" borderId="18" xfId="0" applyFont="1" applyFill="1" applyBorder="1" applyAlignment="1">
      <alignment horizontal="center" vertical="center" wrapText="1"/>
    </xf>
    <xf numFmtId="0" fontId="20" fillId="2" borderId="23" xfId="0" applyFont="1" applyFill="1" applyBorder="1" applyAlignment="1">
      <alignment horizontal="center" vertical="top" wrapText="1"/>
    </xf>
    <xf numFmtId="0" fontId="20" fillId="2" borderId="1" xfId="0" applyFont="1" applyFill="1" applyBorder="1" applyAlignment="1">
      <alignment horizontal="center" vertical="top" wrapText="1"/>
    </xf>
    <xf numFmtId="0" fontId="20" fillId="2" borderId="2" xfId="0" applyFont="1" applyFill="1" applyBorder="1" applyAlignment="1">
      <alignment horizontal="center" vertical="top" wrapText="1"/>
    </xf>
    <xf numFmtId="0" fontId="20" fillId="2" borderId="0" xfId="34" applyFont="1" applyFill="1" applyAlignment="1">
      <alignment horizontal="right" vertical="center" wrapText="1"/>
    </xf>
    <xf numFmtId="0" fontId="15" fillId="0" borderId="0" xfId="0" applyFont="1" applyBorder="1" applyAlignment="1">
      <alignment horizontal="center" vertical="top" wrapText="1"/>
    </xf>
    <xf numFmtId="0" fontId="19" fillId="34" borderId="0" xfId="0" applyFont="1" applyFill="1" applyAlignment="1">
      <alignment vertical="center"/>
    </xf>
    <xf numFmtId="0" fontId="19" fillId="2" borderId="0" xfId="9" applyFont="1" applyFill="1" applyAlignment="1">
      <alignment horizontal="center" vertical="center" wrapText="1"/>
    </xf>
    <xf numFmtId="0" fontId="19" fillId="2" borderId="3" xfId="9" applyFont="1" applyFill="1" applyBorder="1" applyAlignment="1">
      <alignment horizontal="center" vertical="center" wrapText="1"/>
    </xf>
    <xf numFmtId="0" fontId="20" fillId="2" borderId="17" xfId="9" applyFont="1" applyFill="1" applyBorder="1" applyAlignment="1">
      <alignment horizontal="center"/>
    </xf>
    <xf numFmtId="0" fontId="20" fillId="2" borderId="24" xfId="9" applyFont="1" applyFill="1" applyBorder="1" applyAlignment="1">
      <alignment horizontal="center"/>
    </xf>
    <xf numFmtId="0" fontId="20" fillId="2" borderId="23" xfId="9" applyFont="1" applyFill="1" applyBorder="1" applyAlignment="1">
      <alignment horizontal="center" vertical="center" wrapText="1"/>
    </xf>
    <xf numFmtId="0" fontId="20" fillId="2" borderId="1" xfId="9" applyFont="1" applyFill="1" applyBorder="1" applyAlignment="1">
      <alignment horizontal="center" vertical="center" wrapText="1"/>
    </xf>
    <xf numFmtId="0" fontId="20" fillId="2" borderId="2" xfId="9" applyFont="1" applyFill="1" applyBorder="1" applyAlignment="1">
      <alignment horizontal="center" vertical="center" wrapText="1"/>
    </xf>
    <xf numFmtId="0" fontId="20" fillId="2" borderId="25" xfId="9" applyFont="1" applyFill="1" applyBorder="1" applyAlignment="1">
      <alignment horizontal="center" vertical="center" wrapText="1"/>
    </xf>
    <xf numFmtId="0" fontId="20" fillId="2" borderId="6" xfId="9" applyFont="1" applyFill="1" applyBorder="1" applyAlignment="1">
      <alignment horizontal="center" vertical="center" wrapText="1"/>
    </xf>
    <xf numFmtId="0" fontId="20" fillId="2" borderId="16" xfId="9" applyFont="1" applyFill="1" applyBorder="1" applyAlignment="1">
      <alignment horizontal="center" vertical="center" wrapText="1"/>
    </xf>
    <xf numFmtId="171" fontId="49" fillId="2" borderId="17" xfId="0" applyNumberFormat="1" applyFont="1" applyFill="1" applyBorder="1" applyAlignment="1">
      <alignment horizontal="center" vertical="center" wrapText="1"/>
    </xf>
    <xf numFmtId="171" fontId="49" fillId="2" borderId="24" xfId="0" applyNumberFormat="1" applyFont="1" applyFill="1" applyBorder="1" applyAlignment="1">
      <alignment horizontal="center" vertical="center" wrapText="1"/>
    </xf>
    <xf numFmtId="171" fontId="49" fillId="2" borderId="18" xfId="0" applyNumberFormat="1" applyFont="1" applyFill="1" applyBorder="1" applyAlignment="1">
      <alignment horizontal="center" vertical="center" wrapText="1"/>
    </xf>
    <xf numFmtId="49" fontId="41" fillId="2" borderId="17" xfId="0" applyNumberFormat="1" applyFont="1" applyFill="1" applyBorder="1" applyAlignment="1">
      <alignment horizontal="left" vertical="center" wrapText="1"/>
    </xf>
    <xf numFmtId="49" fontId="41" fillId="2" borderId="24" xfId="0" applyNumberFormat="1" applyFont="1" applyFill="1" applyBorder="1" applyAlignment="1">
      <alignment horizontal="left" vertical="center" wrapText="1"/>
    </xf>
    <xf numFmtId="49" fontId="41" fillId="2" borderId="18" xfId="0" applyNumberFormat="1" applyFont="1" applyFill="1" applyBorder="1" applyAlignment="1">
      <alignment horizontal="left" vertical="center" wrapText="1"/>
    </xf>
    <xf numFmtId="0" fontId="19" fillId="2" borderId="17" xfId="0" applyFont="1" applyFill="1" applyBorder="1" applyAlignment="1">
      <alignment horizontal="left" vertical="center"/>
    </xf>
    <xf numFmtId="0" fontId="19" fillId="2" borderId="24" xfId="0" applyFont="1" applyFill="1" applyBorder="1" applyAlignment="1">
      <alignment horizontal="left" vertical="center"/>
    </xf>
    <xf numFmtId="0" fontId="19" fillId="2" borderId="18" xfId="0" applyFont="1" applyFill="1" applyBorder="1" applyAlignment="1">
      <alignment horizontal="left" vertical="center"/>
    </xf>
    <xf numFmtId="49" fontId="41" fillId="2" borderId="17" xfId="0" applyNumberFormat="1" applyFont="1" applyFill="1" applyBorder="1" applyAlignment="1">
      <alignment horizontal="left" wrapText="1"/>
    </xf>
    <xf numFmtId="49" fontId="41" fillId="2" borderId="24" xfId="0" applyNumberFormat="1" applyFont="1" applyFill="1" applyBorder="1" applyAlignment="1">
      <alignment horizontal="left" wrapText="1"/>
    </xf>
    <xf numFmtId="49" fontId="41" fillId="2" borderId="18" xfId="0" applyNumberFormat="1" applyFont="1" applyFill="1" applyBorder="1" applyAlignment="1">
      <alignment horizontal="left" wrapText="1"/>
    </xf>
    <xf numFmtId="49" fontId="41" fillId="2" borderId="17" xfId="82" applyNumberFormat="1" applyFont="1" applyFill="1" applyBorder="1" applyAlignment="1">
      <alignment horizontal="left" vertical="center" wrapText="1"/>
    </xf>
    <xf numFmtId="49" fontId="41" fillId="2" borderId="24" xfId="82" applyNumberFormat="1" applyFont="1" applyFill="1" applyBorder="1" applyAlignment="1">
      <alignment horizontal="left" vertical="center" wrapText="1"/>
    </xf>
    <xf numFmtId="49" fontId="41" fillId="2" borderId="18" xfId="82" applyNumberFormat="1" applyFont="1" applyFill="1" applyBorder="1" applyAlignment="1">
      <alignment horizontal="left" vertical="center" wrapText="1"/>
    </xf>
  </cellXfs>
  <cellStyles count="140">
    <cellStyle name="_artabyuje" xfId="12"/>
    <cellStyle name="20% - Accent1 2" xfId="36"/>
    <cellStyle name="20% - Accent2 2" xfId="37"/>
    <cellStyle name="20% - Accent3 2" xfId="38"/>
    <cellStyle name="20% - Accent4 2" xfId="39"/>
    <cellStyle name="20% - Accent5 2" xfId="40"/>
    <cellStyle name="20% - Accent6 2" xfId="41"/>
    <cellStyle name="20% — акцент1 2" xfId="85"/>
    <cellStyle name="20% — акцент2 2" xfId="86"/>
    <cellStyle name="20% — акцент3 2" xfId="87"/>
    <cellStyle name="20% — акцент4 2" xfId="88"/>
    <cellStyle name="20% — акцент5 2" xfId="89"/>
    <cellStyle name="20% — акцент6 2" xfId="90"/>
    <cellStyle name="40% - Accent1 2" xfId="42"/>
    <cellStyle name="40% - Accent2 2" xfId="43"/>
    <cellStyle name="40% - Accent3 2" xfId="44"/>
    <cellStyle name="40% - Accent4 2" xfId="45"/>
    <cellStyle name="40% - Accent5 2" xfId="46"/>
    <cellStyle name="40% - Accent6 2" xfId="47"/>
    <cellStyle name="40% — акцент1 2" xfId="91"/>
    <cellStyle name="40% — акцент2 2" xfId="92"/>
    <cellStyle name="40% — акцент3 2" xfId="93"/>
    <cellStyle name="40% — акцент4 2" xfId="94"/>
    <cellStyle name="40% — акцент5 2" xfId="95"/>
    <cellStyle name="40% — акцент6 2" xfId="96"/>
    <cellStyle name="60% - Accent1 2" xfId="48"/>
    <cellStyle name="60% - Accent2 2" xfId="49"/>
    <cellStyle name="60% - Accent3 2" xfId="50"/>
    <cellStyle name="60% - Accent4 2" xfId="51"/>
    <cellStyle name="60% - Accent5 2" xfId="52"/>
    <cellStyle name="60% - Accent6 2" xfId="53"/>
    <cellStyle name="60% — акцент1 2" xfId="97"/>
    <cellStyle name="60% — акцент2 2" xfId="98"/>
    <cellStyle name="60% — акцент3 2" xfId="99"/>
    <cellStyle name="60% — акцент4 2" xfId="100"/>
    <cellStyle name="60% — акцент5 2" xfId="101"/>
    <cellStyle name="60% — акцент6 2" xfId="102"/>
    <cellStyle name="Accent1 2" xfId="54"/>
    <cellStyle name="Accent2 2" xfId="55"/>
    <cellStyle name="Accent3 2" xfId="56"/>
    <cellStyle name="Accent4 2" xfId="57"/>
    <cellStyle name="Accent5 2" xfId="58"/>
    <cellStyle name="Accent6 2" xfId="59"/>
    <cellStyle name="Bad 2" xfId="60"/>
    <cellStyle name="Calculation 2" xfId="61"/>
    <cellStyle name="Check Cell 2" xfId="62"/>
    <cellStyle name="Comma 2" xfId="13"/>
    <cellStyle name="Comma 2 2" xfId="14"/>
    <cellStyle name="Comma 2 2 2" xfId="103"/>
    <cellStyle name="Comma 2 3" xfId="104"/>
    <cellStyle name="Comma 3" xfId="15"/>
    <cellStyle name="Comma 3 2" xfId="105"/>
    <cellStyle name="Comma 3 2 2" xfId="106"/>
    <cellStyle name="Comma 4" xfId="16"/>
    <cellStyle name="Comma 5" xfId="17"/>
    <cellStyle name="Comma 6" xfId="6"/>
    <cellStyle name="Comma 6 2" xfId="78"/>
    <cellStyle name="Comma 7" xfId="18"/>
    <cellStyle name="Comma 8" xfId="79"/>
    <cellStyle name="Comma 9" xfId="81"/>
    <cellStyle name="Explanatory Text 2" xfId="63"/>
    <cellStyle name="Good 2" xfId="64"/>
    <cellStyle name="Heading 1 2" xfId="65"/>
    <cellStyle name="Heading 2 2" xfId="66"/>
    <cellStyle name="Heading 3 2" xfId="67"/>
    <cellStyle name="Heading 4 2" xfId="68"/>
    <cellStyle name="Input 2" xfId="69"/>
    <cellStyle name="Linked Cell 2" xfId="70"/>
    <cellStyle name="Neutral 2" xfId="71"/>
    <cellStyle name="Neutral 3" xfId="107"/>
    <cellStyle name="Normal" xfId="0" builtinId="0"/>
    <cellStyle name="Normal 10" xfId="33"/>
    <cellStyle name="Normal 11" xfId="19"/>
    <cellStyle name="Normal 12" xfId="34"/>
    <cellStyle name="Normal 2" xfId="1"/>
    <cellStyle name="Normal 2 2" xfId="20"/>
    <cellStyle name="Normal 2 2 2" xfId="10"/>
    <cellStyle name="Normal 2 3" xfId="8"/>
    <cellStyle name="Normal 2 4" xfId="82"/>
    <cellStyle name="Normal 3" xfId="3"/>
    <cellStyle name="Normal 3 2" xfId="7"/>
    <cellStyle name="Normal 3 2 2" xfId="108"/>
    <cellStyle name="Normal 3 3" xfId="109"/>
    <cellStyle name="Normal 3_HavelvacN2axjusakN3" xfId="110"/>
    <cellStyle name="Normal 4" xfId="5"/>
    <cellStyle name="Normal 4 2" xfId="32"/>
    <cellStyle name="Normal 4 3" xfId="35"/>
    <cellStyle name="Normal 5" xfId="11"/>
    <cellStyle name="Normal 5 2" xfId="9"/>
    <cellStyle name="Normal 5 2 2" xfId="111"/>
    <cellStyle name="Normal 5 3" xfId="77"/>
    <cellStyle name="Normal 5 4" xfId="80"/>
    <cellStyle name="Normal 6" xfId="21"/>
    <cellStyle name="Normal 7" xfId="22"/>
    <cellStyle name="Normal 8" xfId="30"/>
    <cellStyle name="Normal 8 2" xfId="112"/>
    <cellStyle name="Normal 9" xfId="4"/>
    <cellStyle name="Normal_General 17.02.04" xfId="83"/>
    <cellStyle name="Note 2" xfId="72"/>
    <cellStyle name="Output 2" xfId="73"/>
    <cellStyle name="Percent 2" xfId="2"/>
    <cellStyle name="Percent 2 2" xfId="23"/>
    <cellStyle name="SN_241" xfId="31"/>
    <cellStyle name="Style 1" xfId="24"/>
    <cellStyle name="Style 1 2" xfId="113"/>
    <cellStyle name="Style 1 2 2" xfId="114"/>
    <cellStyle name="Style 1_verchnakan_ax21-25_2018" xfId="115"/>
    <cellStyle name="Title 2" xfId="74"/>
    <cellStyle name="Total 2" xfId="75"/>
    <cellStyle name="Warning Text 2" xfId="76"/>
    <cellStyle name="Акцент1 2" xfId="116"/>
    <cellStyle name="Акцент2 2" xfId="117"/>
    <cellStyle name="Акцент3 2" xfId="118"/>
    <cellStyle name="Акцент4 2" xfId="119"/>
    <cellStyle name="Акцент5 2" xfId="120"/>
    <cellStyle name="Акцент6 2" xfId="121"/>
    <cellStyle name="Ввод  2" xfId="122"/>
    <cellStyle name="Вывод 2" xfId="123"/>
    <cellStyle name="Вычисление 2" xfId="124"/>
    <cellStyle name="Заголовок 1 2" xfId="125"/>
    <cellStyle name="Заголовок 2 2" xfId="126"/>
    <cellStyle name="Заголовок 3 2" xfId="127"/>
    <cellStyle name="Заголовок 4 2" xfId="128"/>
    <cellStyle name="Итог 2" xfId="129"/>
    <cellStyle name="Контрольная ячейка 2" xfId="130"/>
    <cellStyle name="Название 2" xfId="131"/>
    <cellStyle name="Нейтральный 2" xfId="132"/>
    <cellStyle name="Обычный 2" xfId="25"/>
    <cellStyle name="Обычный 2 2" xfId="133"/>
    <cellStyle name="Обычный 2 3" xfId="134"/>
    <cellStyle name="Обычный 3" xfId="26"/>
    <cellStyle name="Обычный 3 2" xfId="84"/>
    <cellStyle name="Плохой 2" xfId="135"/>
    <cellStyle name="Пояснение 2" xfId="136"/>
    <cellStyle name="Связанная ячейка 2" xfId="137"/>
    <cellStyle name="Стиль 1" xfId="27"/>
    <cellStyle name="Текст предупреждения 2" xfId="138"/>
    <cellStyle name="Финансовый 2" xfId="28"/>
    <cellStyle name="Финансовый 3" xfId="29"/>
    <cellStyle name="Хороший 2" xfId="139"/>
  </cellStyles>
  <dxfs count="0"/>
  <tableStyles count="0" defaultTableStyle="TableStyleMedium2" defaultPivotStyle="PivotStyleLight16"/>
  <colors>
    <mruColors>
      <color rgb="FFA7F9F7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/>
  <dimension ref="A1:AE86"/>
  <sheetViews>
    <sheetView topLeftCell="A70" zoomScaleNormal="100" zoomScaleSheetLayoutView="85" workbookViewId="0">
      <selection activeCell="I11" sqref="I11"/>
    </sheetView>
  </sheetViews>
  <sheetFormatPr defaultColWidth="9.140625" defaultRowHeight="17.25"/>
  <cols>
    <col min="1" max="1" width="10.42578125" style="3" customWidth="1"/>
    <col min="2" max="2" width="23" style="3" customWidth="1"/>
    <col min="3" max="3" width="68.5703125" style="3" customWidth="1"/>
    <col min="4" max="4" width="13.85546875" style="3" customWidth="1"/>
    <col min="5" max="5" width="13.7109375" style="3" customWidth="1"/>
    <col min="6" max="6" width="12.5703125" style="3" customWidth="1"/>
    <col min="7" max="7" width="10.7109375" style="3" bestFit="1" customWidth="1"/>
    <col min="8" max="10" width="12.28515625" style="3" customWidth="1"/>
    <col min="11" max="16384" width="9.140625" style="3"/>
  </cols>
  <sheetData>
    <row r="1" spans="1:31">
      <c r="F1" s="92" t="s">
        <v>69</v>
      </c>
    </row>
    <row r="2" spans="1:31" s="8" customFormat="1">
      <c r="F2" s="91" t="s">
        <v>75</v>
      </c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</row>
    <row r="3" spans="1:31" s="8" customFormat="1" ht="15.75" customHeight="1">
      <c r="F3" s="91" t="s">
        <v>31</v>
      </c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</row>
    <row r="6" spans="1:31" ht="67.5" customHeight="1">
      <c r="A6" s="330" t="s">
        <v>223</v>
      </c>
      <c r="B6" s="330"/>
      <c r="C6" s="330"/>
      <c r="D6" s="330"/>
      <c r="E6" s="330"/>
      <c r="F6" s="330"/>
    </row>
    <row r="8" spans="1:31">
      <c r="F8" s="92" t="s">
        <v>47</v>
      </c>
    </row>
    <row r="9" spans="1:31" s="4" customFormat="1" ht="111" customHeight="1">
      <c r="A9" s="331" t="s">
        <v>13</v>
      </c>
      <c r="B9" s="331"/>
      <c r="C9" s="331" t="s">
        <v>26</v>
      </c>
      <c r="D9" s="332" t="s">
        <v>71</v>
      </c>
      <c r="E9" s="333"/>
      <c r="F9" s="334"/>
    </row>
    <row r="10" spans="1:31" s="4" customFormat="1" ht="45.75" customHeight="1">
      <c r="A10" s="24" t="s">
        <v>17</v>
      </c>
      <c r="B10" s="24" t="s">
        <v>18</v>
      </c>
      <c r="C10" s="331"/>
      <c r="D10" s="90" t="s">
        <v>76</v>
      </c>
      <c r="E10" s="90" t="s">
        <v>45</v>
      </c>
      <c r="F10" s="30" t="s">
        <v>41</v>
      </c>
    </row>
    <row r="11" spans="1:31" s="4" customFormat="1" ht="33.75" customHeight="1">
      <c r="A11" s="90"/>
      <c r="B11" s="22"/>
      <c r="C11" s="79" t="s">
        <v>42</v>
      </c>
      <c r="D11" s="23">
        <f>+D12</f>
        <v>0</v>
      </c>
      <c r="E11" s="23">
        <f t="shared" ref="E11:F11" si="0">+E12</f>
        <v>0</v>
      </c>
      <c r="F11" s="23">
        <f t="shared" si="0"/>
        <v>0</v>
      </c>
    </row>
    <row r="12" spans="1:31" ht="24.75" customHeight="1">
      <c r="A12" s="5"/>
      <c r="B12" s="18" t="s">
        <v>30</v>
      </c>
      <c r="C12" s="19"/>
      <c r="D12" s="23">
        <f>+D13</f>
        <v>0</v>
      </c>
      <c r="E12" s="23">
        <f t="shared" ref="E12:F12" si="1">+E13</f>
        <v>0</v>
      </c>
      <c r="F12" s="23">
        <f t="shared" si="1"/>
        <v>0</v>
      </c>
    </row>
    <row r="13" spans="1:31">
      <c r="A13" s="309">
        <v>1090</v>
      </c>
      <c r="B13" s="313"/>
      <c r="C13" s="6" t="s">
        <v>27</v>
      </c>
      <c r="D13" s="23">
        <f>+D20+D26</f>
        <v>0</v>
      </c>
      <c r="E13" s="23">
        <f t="shared" ref="E13:F13" si="2">+E20+E26</f>
        <v>0</v>
      </c>
      <c r="F13" s="23">
        <f t="shared" si="2"/>
        <v>0</v>
      </c>
    </row>
    <row r="14" spans="1:31" ht="26.25" customHeight="1">
      <c r="A14" s="309"/>
      <c r="B14" s="314"/>
      <c r="C14" s="95" t="s">
        <v>79</v>
      </c>
      <c r="D14" s="87"/>
      <c r="E14" s="88"/>
      <c r="F14" s="88"/>
    </row>
    <row r="15" spans="1:31">
      <c r="A15" s="309"/>
      <c r="B15" s="314"/>
      <c r="C15" s="6" t="s">
        <v>28</v>
      </c>
      <c r="D15" s="6"/>
      <c r="E15" s="25"/>
      <c r="F15" s="25"/>
    </row>
    <row r="16" spans="1:31" ht="21" customHeight="1">
      <c r="A16" s="309"/>
      <c r="B16" s="314"/>
      <c r="C16" s="26" t="s">
        <v>80</v>
      </c>
      <c r="D16" s="7"/>
      <c r="E16" s="25"/>
      <c r="F16" s="25"/>
    </row>
    <row r="17" spans="1:12" ht="21" customHeight="1">
      <c r="A17" s="309"/>
      <c r="B17" s="314"/>
      <c r="C17" s="13" t="s">
        <v>29</v>
      </c>
      <c r="D17" s="54"/>
      <c r="E17" s="25"/>
      <c r="F17" s="25"/>
    </row>
    <row r="18" spans="1:12" ht="68.25" customHeight="1">
      <c r="A18" s="309"/>
      <c r="B18" s="315"/>
      <c r="C18" s="27" t="s">
        <v>81</v>
      </c>
      <c r="D18" s="7"/>
      <c r="E18" s="25"/>
      <c r="F18" s="25"/>
      <c r="J18" s="81"/>
    </row>
    <row r="19" spans="1:12" s="101" customFormat="1" ht="21.75" customHeight="1">
      <c r="A19" s="309"/>
      <c r="B19" s="100"/>
      <c r="C19" s="310" t="s">
        <v>88</v>
      </c>
      <c r="D19" s="311"/>
      <c r="E19" s="311"/>
      <c r="F19" s="312"/>
      <c r="L19" s="102"/>
    </row>
    <row r="20" spans="1:12" s="101" customFormat="1" ht="19.5" customHeight="1">
      <c r="A20" s="309"/>
      <c r="B20" s="306">
        <v>11001</v>
      </c>
      <c r="C20" s="97" t="s">
        <v>5</v>
      </c>
      <c r="D20" s="29">
        <v>-1195</v>
      </c>
      <c r="E20" s="29">
        <v>-1995</v>
      </c>
      <c r="F20" s="29">
        <v>-2645</v>
      </c>
      <c r="G20" s="81"/>
      <c r="H20" s="81"/>
      <c r="I20" s="81"/>
    </row>
    <row r="21" spans="1:12" s="101" customFormat="1" ht="26.25" customHeight="1">
      <c r="A21" s="309"/>
      <c r="B21" s="307"/>
      <c r="C21" s="98" t="s">
        <v>83</v>
      </c>
      <c r="D21" s="7"/>
      <c r="E21" s="27"/>
      <c r="F21" s="27"/>
    </row>
    <row r="22" spans="1:12" s="101" customFormat="1">
      <c r="A22" s="309"/>
      <c r="B22" s="307"/>
      <c r="C22" s="97" t="s">
        <v>84</v>
      </c>
      <c r="D22" s="28"/>
      <c r="E22" s="27"/>
      <c r="F22" s="27"/>
    </row>
    <row r="23" spans="1:12" s="101" customFormat="1" ht="65.25" customHeight="1">
      <c r="A23" s="309"/>
      <c r="B23" s="307"/>
      <c r="C23" s="96" t="s">
        <v>82</v>
      </c>
      <c r="D23" s="7"/>
      <c r="E23" s="27"/>
      <c r="F23" s="27"/>
    </row>
    <row r="24" spans="1:12" s="101" customFormat="1">
      <c r="A24" s="309"/>
      <c r="B24" s="307"/>
      <c r="C24" s="97" t="s">
        <v>7</v>
      </c>
      <c r="D24" s="28"/>
      <c r="E24" s="27"/>
      <c r="F24" s="27"/>
    </row>
    <row r="25" spans="1:12" s="101" customFormat="1">
      <c r="A25" s="309"/>
      <c r="B25" s="308"/>
      <c r="C25" s="55" t="s">
        <v>43</v>
      </c>
      <c r="D25" s="27"/>
      <c r="E25" s="27"/>
      <c r="F25" s="27"/>
    </row>
    <row r="26" spans="1:12" s="101" customFormat="1">
      <c r="A26" s="309"/>
      <c r="B26" s="306">
        <v>31001</v>
      </c>
      <c r="C26" s="97" t="s">
        <v>5</v>
      </c>
      <c r="D26" s="93">
        <v>1195</v>
      </c>
      <c r="E26" s="93">
        <v>1995</v>
      </c>
      <c r="F26" s="93">
        <v>2645</v>
      </c>
    </row>
    <row r="27" spans="1:12" s="101" customFormat="1" ht="34.5">
      <c r="A27" s="309"/>
      <c r="B27" s="307"/>
      <c r="C27" s="99" t="s">
        <v>85</v>
      </c>
      <c r="D27" s="27"/>
      <c r="E27" s="27"/>
      <c r="F27" s="27"/>
    </row>
    <row r="28" spans="1:12" s="101" customFormat="1">
      <c r="A28" s="309"/>
      <c r="B28" s="307"/>
      <c r="C28" s="97" t="s">
        <v>84</v>
      </c>
      <c r="D28" s="27"/>
      <c r="E28" s="27"/>
      <c r="F28" s="27"/>
    </row>
    <row r="29" spans="1:12" s="101" customFormat="1" ht="34.5">
      <c r="A29" s="309"/>
      <c r="B29" s="307"/>
      <c r="C29" s="55" t="s">
        <v>86</v>
      </c>
      <c r="D29" s="27"/>
      <c r="E29" s="27"/>
      <c r="F29" s="27"/>
    </row>
    <row r="30" spans="1:12" s="101" customFormat="1">
      <c r="A30" s="309"/>
      <c r="B30" s="307"/>
      <c r="C30" s="97" t="s">
        <v>7</v>
      </c>
      <c r="D30" s="27"/>
      <c r="E30" s="27"/>
      <c r="F30" s="27"/>
    </row>
    <row r="31" spans="1:12" s="101" customFormat="1" ht="34.5">
      <c r="A31" s="309"/>
      <c r="B31" s="308"/>
      <c r="C31" s="55" t="s">
        <v>87</v>
      </c>
      <c r="D31" s="27"/>
      <c r="E31" s="27"/>
      <c r="F31" s="27"/>
    </row>
    <row r="32" spans="1:12" s="240" customFormat="1">
      <c r="A32" s="241" t="s">
        <v>205</v>
      </c>
      <c r="B32" s="241"/>
      <c r="C32" s="242" t="s">
        <v>27</v>
      </c>
      <c r="D32" s="243">
        <f>+D39+D45</f>
        <v>0</v>
      </c>
      <c r="E32" s="243">
        <f t="shared" ref="E32:F32" si="3">+E39+E45</f>
        <v>0</v>
      </c>
      <c r="F32" s="243">
        <f t="shared" si="3"/>
        <v>0</v>
      </c>
    </row>
    <row r="33" spans="1:10" s="240" customFormat="1" ht="59.25" customHeight="1">
      <c r="A33" s="241"/>
      <c r="B33" s="241"/>
      <c r="C33" s="241" t="s">
        <v>206</v>
      </c>
      <c r="D33" s="241"/>
      <c r="E33" s="241"/>
      <c r="F33" s="241"/>
    </row>
    <row r="34" spans="1:10" s="240" customFormat="1">
      <c r="A34" s="241"/>
      <c r="B34" s="241"/>
      <c r="C34" s="242" t="s">
        <v>28</v>
      </c>
      <c r="D34" s="241"/>
      <c r="E34" s="241"/>
      <c r="F34" s="241"/>
    </row>
    <row r="35" spans="1:10" s="240" customFormat="1" ht="63.75" customHeight="1">
      <c r="A35" s="241"/>
      <c r="B35" s="241"/>
      <c r="C35" s="241" t="s">
        <v>207</v>
      </c>
      <c r="D35" s="241"/>
      <c r="E35" s="241"/>
      <c r="F35" s="241"/>
    </row>
    <row r="36" spans="1:10" s="240" customFormat="1">
      <c r="A36" s="241"/>
      <c r="B36" s="241"/>
      <c r="C36" s="242" t="s">
        <v>29</v>
      </c>
      <c r="D36" s="241"/>
      <c r="E36" s="241"/>
      <c r="F36" s="241"/>
    </row>
    <row r="37" spans="1:10" s="240" customFormat="1" ht="61.5" customHeight="1">
      <c r="A37" s="241"/>
      <c r="B37" s="241"/>
      <c r="C37" s="241" t="s">
        <v>208</v>
      </c>
      <c r="D37" s="241"/>
      <c r="E37" s="241"/>
      <c r="F37" s="241"/>
    </row>
    <row r="38" spans="1:10" s="240" customFormat="1">
      <c r="A38" s="323" t="s">
        <v>99</v>
      </c>
      <c r="B38" s="323"/>
      <c r="C38" s="323"/>
      <c r="D38" s="323"/>
      <c r="E38" s="241"/>
      <c r="F38" s="241"/>
    </row>
    <row r="39" spans="1:10" s="240" customFormat="1">
      <c r="A39" s="241"/>
      <c r="B39" s="241" t="s">
        <v>40</v>
      </c>
      <c r="C39" s="242" t="s">
        <v>100</v>
      </c>
      <c r="D39" s="243">
        <v>-115.2</v>
      </c>
      <c r="E39" s="243">
        <v>-115.2</v>
      </c>
      <c r="F39" s="243">
        <v>-115.2</v>
      </c>
    </row>
    <row r="40" spans="1:10" s="240" customFormat="1" ht="78" customHeight="1">
      <c r="A40" s="241"/>
      <c r="B40" s="241"/>
      <c r="C40" s="241" t="s">
        <v>209</v>
      </c>
      <c r="D40" s="241"/>
      <c r="E40" s="241"/>
      <c r="F40" s="241"/>
    </row>
    <row r="41" spans="1:10" s="240" customFormat="1">
      <c r="A41" s="241"/>
      <c r="B41" s="241"/>
      <c r="C41" s="242" t="s">
        <v>102</v>
      </c>
      <c r="D41" s="241"/>
      <c r="E41" s="241"/>
      <c r="F41" s="241"/>
    </row>
    <row r="42" spans="1:10" s="240" customFormat="1" ht="74.25" customHeight="1">
      <c r="A42" s="241"/>
      <c r="B42" s="241"/>
      <c r="C42" s="241" t="s">
        <v>209</v>
      </c>
      <c r="D42" s="241"/>
      <c r="E42" s="241"/>
      <c r="F42" s="241"/>
    </row>
    <row r="43" spans="1:10" s="240" customFormat="1">
      <c r="A43" s="241"/>
      <c r="B43" s="241"/>
      <c r="C43" s="242" t="s">
        <v>104</v>
      </c>
      <c r="D43" s="241"/>
      <c r="E43" s="241"/>
      <c r="F43" s="241"/>
    </row>
    <row r="44" spans="1:10" s="240" customFormat="1">
      <c r="A44" s="241"/>
      <c r="B44" s="241"/>
      <c r="C44" s="241" t="s">
        <v>43</v>
      </c>
      <c r="D44" s="241"/>
      <c r="E44" s="241"/>
      <c r="F44" s="241"/>
    </row>
    <row r="45" spans="1:10" s="245" customFormat="1" ht="22.5" customHeight="1">
      <c r="A45" s="324"/>
      <c r="B45" s="327">
        <v>31001</v>
      </c>
      <c r="C45" s="97" t="s">
        <v>5</v>
      </c>
      <c r="D45" s="244">
        <v>115.2</v>
      </c>
      <c r="E45" s="244">
        <v>115.2</v>
      </c>
      <c r="F45" s="29">
        <v>115.2</v>
      </c>
      <c r="G45" s="246"/>
      <c r="J45" s="247"/>
    </row>
    <row r="46" spans="1:10" s="245" customFormat="1" ht="39" customHeight="1">
      <c r="A46" s="325"/>
      <c r="B46" s="328"/>
      <c r="C46" s="99" t="s">
        <v>210</v>
      </c>
      <c r="D46" s="248"/>
      <c r="E46" s="249"/>
      <c r="F46" s="249"/>
      <c r="G46" s="246"/>
    </row>
    <row r="47" spans="1:10" s="245" customFormat="1" ht="24" customHeight="1">
      <c r="A47" s="325"/>
      <c r="B47" s="328"/>
      <c r="C47" s="97" t="s">
        <v>84</v>
      </c>
      <c r="D47" s="248"/>
      <c r="E47" s="249"/>
      <c r="F47" s="249"/>
    </row>
    <row r="48" spans="1:10" s="245" customFormat="1" ht="56.25" customHeight="1">
      <c r="A48" s="325"/>
      <c r="B48" s="328"/>
      <c r="C48" s="55" t="s">
        <v>211</v>
      </c>
      <c r="D48" s="248"/>
      <c r="E48" s="249"/>
      <c r="F48" s="250"/>
      <c r="G48" s="246"/>
    </row>
    <row r="49" spans="1:6" s="245" customFormat="1">
      <c r="A49" s="325"/>
      <c r="B49" s="328"/>
      <c r="C49" s="97" t="s">
        <v>7</v>
      </c>
      <c r="D49" s="248"/>
      <c r="E49" s="249"/>
      <c r="F49" s="249"/>
    </row>
    <row r="50" spans="1:6" s="245" customFormat="1" ht="34.5">
      <c r="A50" s="326"/>
      <c r="B50" s="329"/>
      <c r="C50" s="55" t="s">
        <v>212</v>
      </c>
      <c r="D50" s="248"/>
      <c r="E50" s="249"/>
      <c r="F50" s="249"/>
    </row>
    <row r="51" spans="1:6" s="111" customFormat="1" ht="26.25" customHeight="1">
      <c r="A51" s="108"/>
      <c r="B51" s="108"/>
      <c r="C51" s="109" t="s">
        <v>95</v>
      </c>
      <c r="D51" s="110">
        <v>0</v>
      </c>
      <c r="E51" s="110">
        <v>0</v>
      </c>
      <c r="F51" s="110">
        <v>0</v>
      </c>
    </row>
    <row r="52" spans="1:6" s="111" customFormat="1" ht="18" customHeight="1">
      <c r="A52" s="317">
        <v>1139</v>
      </c>
      <c r="B52" s="317"/>
      <c r="C52" s="28" t="s">
        <v>27</v>
      </c>
      <c r="D52" s="110">
        <f>+D59+D65</f>
        <v>0</v>
      </c>
      <c r="E52" s="110">
        <f t="shared" ref="E52:F52" si="4">+E59+E65</f>
        <v>0</v>
      </c>
      <c r="F52" s="110">
        <f t="shared" si="4"/>
        <v>0</v>
      </c>
    </row>
    <row r="53" spans="1:6" s="111" customFormat="1" ht="18" customHeight="1">
      <c r="A53" s="318"/>
      <c r="B53" s="318"/>
      <c r="C53" s="112" t="s">
        <v>96</v>
      </c>
      <c r="D53" s="112"/>
      <c r="E53" s="112"/>
      <c r="F53" s="112"/>
    </row>
    <row r="54" spans="1:6" s="111" customFormat="1" ht="15.75" customHeight="1">
      <c r="A54" s="318"/>
      <c r="B54" s="318"/>
      <c r="C54" s="28" t="s">
        <v>28</v>
      </c>
      <c r="D54" s="112"/>
      <c r="E54" s="112"/>
      <c r="F54" s="112"/>
    </row>
    <row r="55" spans="1:6" s="111" customFormat="1" ht="60" customHeight="1">
      <c r="A55" s="318"/>
      <c r="B55" s="318"/>
      <c r="C55" s="112" t="s">
        <v>97</v>
      </c>
      <c r="D55" s="112"/>
      <c r="E55" s="112"/>
      <c r="F55" s="112"/>
    </row>
    <row r="56" spans="1:6" s="111" customFormat="1" ht="17.25" customHeight="1">
      <c r="A56" s="318"/>
      <c r="B56" s="318"/>
      <c r="C56" s="28" t="s">
        <v>29</v>
      </c>
      <c r="D56" s="112"/>
      <c r="E56" s="112"/>
      <c r="F56" s="112"/>
    </row>
    <row r="57" spans="1:6" s="111" customFormat="1" ht="38.25" customHeight="1">
      <c r="A57" s="319"/>
      <c r="B57" s="319"/>
      <c r="C57" s="112" t="s">
        <v>98</v>
      </c>
      <c r="D57" s="112"/>
      <c r="E57" s="112"/>
      <c r="F57" s="112"/>
    </row>
    <row r="58" spans="1:6" s="111" customFormat="1" ht="17.25" customHeight="1">
      <c r="A58" s="320" t="s">
        <v>99</v>
      </c>
      <c r="B58" s="321"/>
      <c r="C58" s="321"/>
      <c r="D58" s="321"/>
      <c r="E58" s="321"/>
      <c r="F58" s="322"/>
    </row>
    <row r="59" spans="1:6" s="111" customFormat="1" ht="22.5" customHeight="1">
      <c r="A59" s="317"/>
      <c r="B59" s="317" t="s">
        <v>40</v>
      </c>
      <c r="C59" s="28" t="s">
        <v>100</v>
      </c>
      <c r="D59" s="93">
        <f>+-D20+D45</f>
        <v>1310.2</v>
      </c>
      <c r="E59" s="93">
        <f t="shared" ref="E59:F59" si="5">+-E20+E45</f>
        <v>2110.1999999999998</v>
      </c>
      <c r="F59" s="93">
        <f t="shared" si="5"/>
        <v>2760.2</v>
      </c>
    </row>
    <row r="60" spans="1:6" s="111" customFormat="1" ht="41.25" customHeight="1">
      <c r="A60" s="318"/>
      <c r="B60" s="318"/>
      <c r="C60" s="112" t="s">
        <v>101</v>
      </c>
      <c r="D60" s="112"/>
      <c r="E60" s="113"/>
      <c r="F60" s="112"/>
    </row>
    <row r="61" spans="1:6" s="111" customFormat="1" ht="23.25" customHeight="1">
      <c r="A61" s="318"/>
      <c r="B61" s="318"/>
      <c r="C61" s="28" t="s">
        <v>102</v>
      </c>
      <c r="D61" s="112"/>
      <c r="E61" s="113"/>
      <c r="F61" s="112"/>
    </row>
    <row r="62" spans="1:6" s="111" customFormat="1" ht="77.25" customHeight="1">
      <c r="A62" s="318"/>
      <c r="B62" s="318"/>
      <c r="C62" s="112" t="s">
        <v>103</v>
      </c>
      <c r="D62" s="112"/>
      <c r="E62" s="113"/>
      <c r="F62" s="112"/>
    </row>
    <row r="63" spans="1:6" s="111" customFormat="1">
      <c r="A63" s="318"/>
      <c r="B63" s="318"/>
      <c r="C63" s="28" t="s">
        <v>104</v>
      </c>
      <c r="D63" s="112"/>
      <c r="E63" s="113"/>
      <c r="F63" s="112"/>
    </row>
    <row r="64" spans="1:6" s="111" customFormat="1" ht="23.25" customHeight="1">
      <c r="A64" s="318"/>
      <c r="B64" s="319"/>
      <c r="C64" s="112" t="s">
        <v>43</v>
      </c>
      <c r="D64" s="112"/>
      <c r="E64" s="113"/>
      <c r="F64" s="112"/>
    </row>
    <row r="65" spans="1:6" s="111" customFormat="1">
      <c r="A65" s="64"/>
      <c r="B65" s="317">
        <v>11001</v>
      </c>
      <c r="C65" s="28" t="s">
        <v>100</v>
      </c>
      <c r="D65" s="29">
        <f>+D20+D39</f>
        <v>-1310.2</v>
      </c>
      <c r="E65" s="29">
        <f t="shared" ref="E65:F65" si="6">+E20+E39</f>
        <v>-2110.1999999999998</v>
      </c>
      <c r="F65" s="29">
        <f t="shared" si="6"/>
        <v>-2760.2</v>
      </c>
    </row>
    <row r="66" spans="1:6" s="111" customFormat="1" ht="18.75" customHeight="1">
      <c r="A66" s="64"/>
      <c r="B66" s="318"/>
      <c r="C66" s="112" t="s">
        <v>101</v>
      </c>
      <c r="D66" s="112"/>
      <c r="E66" s="112"/>
      <c r="F66" s="112"/>
    </row>
    <row r="67" spans="1:6" s="111" customFormat="1" ht="17.25" customHeight="1">
      <c r="A67" s="64"/>
      <c r="B67" s="318"/>
      <c r="C67" s="28" t="s">
        <v>102</v>
      </c>
      <c r="D67" s="112"/>
      <c r="E67" s="112"/>
      <c r="F67" s="112"/>
    </row>
    <row r="68" spans="1:6" s="111" customFormat="1" ht="74.25" customHeight="1">
      <c r="A68" s="64"/>
      <c r="B68" s="318"/>
      <c r="C68" s="112" t="s">
        <v>103</v>
      </c>
      <c r="D68" s="112"/>
      <c r="E68" s="112"/>
      <c r="F68" s="112"/>
    </row>
    <row r="69" spans="1:6" s="111" customFormat="1" ht="24" customHeight="1">
      <c r="A69" s="64"/>
      <c r="B69" s="318"/>
      <c r="C69" s="28" t="s">
        <v>104</v>
      </c>
      <c r="D69" s="112"/>
      <c r="E69" s="112"/>
      <c r="F69" s="112"/>
    </row>
    <row r="70" spans="1:6" s="115" customFormat="1" ht="23.25" customHeight="1">
      <c r="A70" s="65"/>
      <c r="B70" s="319"/>
      <c r="C70" s="112" t="s">
        <v>43</v>
      </c>
      <c r="D70" s="114"/>
      <c r="E70" s="114"/>
      <c r="F70" s="114"/>
    </row>
    <row r="71" spans="1:6" ht="39" customHeight="1">
      <c r="A71" s="14"/>
      <c r="B71" s="15"/>
      <c r="C71" s="16"/>
      <c r="D71" s="16"/>
    </row>
    <row r="72" spans="1:6">
      <c r="A72" s="14"/>
      <c r="B72" s="15"/>
      <c r="C72" s="16"/>
      <c r="D72" s="16"/>
    </row>
    <row r="73" spans="1:6" s="11" customFormat="1">
      <c r="A73" s="316" t="s">
        <v>38</v>
      </c>
      <c r="B73" s="316"/>
      <c r="C73" s="316"/>
      <c r="D73" s="316"/>
      <c r="E73" s="316"/>
      <c r="F73" s="316"/>
    </row>
    <row r="74" spans="1:6" s="11" customFormat="1">
      <c r="A74" s="12" t="s">
        <v>77</v>
      </c>
      <c r="B74" s="12"/>
      <c r="C74" s="12"/>
      <c r="D74" s="12"/>
    </row>
    <row r="86" spans="7:14" s="4" customFormat="1" ht="15.75">
      <c r="G86" s="101"/>
      <c r="H86" s="101"/>
      <c r="I86" s="101"/>
      <c r="J86" s="101"/>
      <c r="K86" s="101"/>
      <c r="L86" s="101"/>
      <c r="M86" s="101"/>
      <c r="N86" s="101"/>
    </row>
  </sheetData>
  <mergeCells count="19">
    <mergeCell ref="A6:F6"/>
    <mergeCell ref="A9:B9"/>
    <mergeCell ref="C9:C10"/>
    <mergeCell ref="B20:B25"/>
    <mergeCell ref="D9:F9"/>
    <mergeCell ref="B26:B31"/>
    <mergeCell ref="A13:A31"/>
    <mergeCell ref="C19:F19"/>
    <mergeCell ref="B13:B18"/>
    <mergeCell ref="A73:F73"/>
    <mergeCell ref="A52:A57"/>
    <mergeCell ref="B52:B57"/>
    <mergeCell ref="A59:A64"/>
    <mergeCell ref="B59:B64"/>
    <mergeCell ref="B65:B70"/>
    <mergeCell ref="A58:F58"/>
    <mergeCell ref="A38:D38"/>
    <mergeCell ref="A45:A50"/>
    <mergeCell ref="B45:B50"/>
  </mergeCells>
  <pageMargins left="0" right="0" top="0" bottom="0" header="0.31496062992125984" footer="0.31496062992125984"/>
  <pageSetup paperSize="9" scale="4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5"/>
  <sheetViews>
    <sheetView zoomScaleNormal="100" zoomScaleSheetLayoutView="100" workbookViewId="0">
      <selection activeCell="H13" sqref="H13"/>
    </sheetView>
  </sheetViews>
  <sheetFormatPr defaultRowHeight="15"/>
  <cols>
    <col min="1" max="1" width="6.5703125" style="126" bestFit="1" customWidth="1"/>
    <col min="2" max="2" width="7.85546875" style="126" bestFit="1" customWidth="1"/>
    <col min="3" max="3" width="49.42578125" style="126" customWidth="1"/>
    <col min="4" max="4" width="13" style="126" customWidth="1"/>
    <col min="5" max="5" width="15.140625" style="126" customWidth="1"/>
    <col min="6" max="6" width="21.5703125" style="126" customWidth="1"/>
    <col min="7" max="7" width="19.85546875" style="126" customWidth="1"/>
    <col min="8" max="8" width="16.7109375" style="126" customWidth="1"/>
    <col min="9" max="10" width="14.140625" style="126" customWidth="1"/>
    <col min="11" max="16384" width="9.140625" style="126"/>
  </cols>
  <sheetData>
    <row r="1" spans="1:10" ht="24.75" customHeight="1">
      <c r="F1" s="209"/>
      <c r="G1" s="209"/>
      <c r="H1" s="210" t="s">
        <v>203</v>
      </c>
    </row>
    <row r="2" spans="1:10" ht="17.25">
      <c r="F2" s="335" t="s">
        <v>75</v>
      </c>
      <c r="G2" s="335"/>
      <c r="H2" s="335"/>
      <c r="I2" s="148"/>
      <c r="J2" s="148"/>
    </row>
    <row r="3" spans="1:10" ht="17.25">
      <c r="F3" s="336" t="s">
        <v>111</v>
      </c>
      <c r="G3" s="336"/>
      <c r="H3" s="336"/>
      <c r="I3" s="148"/>
      <c r="J3" s="148"/>
    </row>
    <row r="4" spans="1:10" ht="16.5">
      <c r="I4" s="148"/>
      <c r="J4" s="148"/>
    </row>
    <row r="5" spans="1:10" ht="43.5" customHeight="1">
      <c r="A5" s="337" t="s">
        <v>117</v>
      </c>
      <c r="B5" s="337"/>
      <c r="C5" s="337"/>
      <c r="D5" s="337"/>
      <c r="E5" s="337"/>
      <c r="F5" s="337"/>
      <c r="G5" s="337"/>
      <c r="H5" s="337"/>
    </row>
    <row r="6" spans="1:10" ht="17.25">
      <c r="A6" s="149"/>
      <c r="B6" s="149"/>
      <c r="C6" s="149"/>
      <c r="D6" s="149"/>
      <c r="E6" s="149"/>
      <c r="F6" s="149"/>
      <c r="G6" s="338" t="s">
        <v>47</v>
      </c>
      <c r="H6" s="338"/>
      <c r="I6" s="130"/>
      <c r="J6" s="130"/>
    </row>
    <row r="7" spans="1:10" ht="37.5" customHeight="1">
      <c r="A7" s="339" t="s">
        <v>48</v>
      </c>
      <c r="B7" s="339"/>
      <c r="C7" s="340" t="s">
        <v>118</v>
      </c>
      <c r="D7" s="341" t="s">
        <v>119</v>
      </c>
      <c r="E7" s="342" t="s">
        <v>37</v>
      </c>
      <c r="F7" s="343"/>
      <c r="G7" s="343"/>
      <c r="H7" s="344"/>
      <c r="I7" s="130"/>
      <c r="J7" s="130"/>
    </row>
    <row r="8" spans="1:10" s="130" customFormat="1" ht="31.5" customHeight="1">
      <c r="A8" s="339"/>
      <c r="B8" s="339"/>
      <c r="C8" s="340"/>
      <c r="D8" s="341"/>
      <c r="E8" s="341" t="s">
        <v>120</v>
      </c>
      <c r="F8" s="341"/>
      <c r="G8" s="341"/>
      <c r="H8" s="341"/>
    </row>
    <row r="9" spans="1:10" s="130" customFormat="1" ht="103.5">
      <c r="A9" s="215" t="s">
        <v>50</v>
      </c>
      <c r="B9" s="215" t="s">
        <v>51</v>
      </c>
      <c r="C9" s="340"/>
      <c r="D9" s="341"/>
      <c r="E9" s="216" t="s">
        <v>121</v>
      </c>
      <c r="F9" s="216" t="s">
        <v>122</v>
      </c>
      <c r="G9" s="216" t="s">
        <v>123</v>
      </c>
      <c r="H9" s="216" t="s">
        <v>124</v>
      </c>
      <c r="I9" s="135"/>
      <c r="J9" s="135"/>
    </row>
    <row r="10" spans="1:10" s="135" customFormat="1" ht="17.25">
      <c r="A10" s="215"/>
      <c r="B10" s="215"/>
      <c r="C10" s="237" t="s">
        <v>68</v>
      </c>
      <c r="D10" s="261">
        <f>D12</f>
        <v>2760.2</v>
      </c>
      <c r="E10" s="261">
        <f>E12</f>
        <v>0</v>
      </c>
      <c r="F10" s="261">
        <f>F12</f>
        <v>0</v>
      </c>
      <c r="G10" s="261">
        <f>G12</f>
        <v>0</v>
      </c>
      <c r="H10" s="261">
        <f>H12</f>
        <v>2760.2</v>
      </c>
      <c r="I10" s="150"/>
      <c r="J10" s="150"/>
    </row>
    <row r="11" spans="1:10" s="150" customFormat="1" ht="17.25">
      <c r="A11" s="215"/>
      <c r="B11" s="215"/>
      <c r="C11" s="217" t="s">
        <v>125</v>
      </c>
      <c r="D11" s="218"/>
      <c r="E11" s="218"/>
      <c r="F11" s="218"/>
      <c r="G11" s="218"/>
      <c r="H11" s="218"/>
      <c r="I11" s="126"/>
      <c r="J11" s="126"/>
    </row>
    <row r="12" spans="1:10" s="135" customFormat="1" ht="34.5">
      <c r="A12" s="137"/>
      <c r="B12" s="219"/>
      <c r="C12" s="220" t="s">
        <v>115</v>
      </c>
      <c r="D12" s="216">
        <f>+H12</f>
        <v>2760.2</v>
      </c>
      <c r="E12" s="216">
        <v>0</v>
      </c>
      <c r="F12" s="216">
        <v>0</v>
      </c>
      <c r="G12" s="216">
        <v>0</v>
      </c>
      <c r="H12" s="216">
        <f>+H14+H15</f>
        <v>2760.2</v>
      </c>
    </row>
    <row r="13" spans="1:10" s="135" customFormat="1" ht="17.25">
      <c r="A13" s="137"/>
      <c r="B13" s="137"/>
      <c r="C13" s="137" t="s">
        <v>114</v>
      </c>
      <c r="D13" s="139"/>
      <c r="E13" s="139"/>
      <c r="F13" s="139"/>
      <c r="G13" s="139"/>
      <c r="H13" s="139"/>
    </row>
    <row r="14" spans="1:10" s="140" customFormat="1" ht="44.25" customHeight="1">
      <c r="A14" s="137">
        <v>1090</v>
      </c>
      <c r="B14" s="137">
        <v>31001</v>
      </c>
      <c r="C14" s="99" t="s">
        <v>85</v>
      </c>
      <c r="D14" s="139">
        <f>+E14+F14+G14+H14</f>
        <v>2645</v>
      </c>
      <c r="E14" s="139">
        <f>+E15</f>
        <v>0</v>
      </c>
      <c r="F14" s="139">
        <f t="shared" ref="F14:G14" si="0">+F15</f>
        <v>0</v>
      </c>
      <c r="G14" s="139">
        <f t="shared" si="0"/>
        <v>0</v>
      </c>
      <c r="H14" s="139">
        <v>2645</v>
      </c>
    </row>
    <row r="15" spans="1:10" s="140" customFormat="1" ht="59.25" customHeight="1">
      <c r="A15" s="137">
        <v>1112</v>
      </c>
      <c r="B15" s="137">
        <v>31001</v>
      </c>
      <c r="C15" s="99" t="s">
        <v>210</v>
      </c>
      <c r="D15" s="139">
        <f>+E15+F15+G15+H15</f>
        <v>115.2</v>
      </c>
      <c r="E15" s="139">
        <v>0</v>
      </c>
      <c r="F15" s="139">
        <v>0</v>
      </c>
      <c r="G15" s="139">
        <v>0</v>
      </c>
      <c r="H15" s="139">
        <f>+'1'!F45</f>
        <v>115.2</v>
      </c>
    </row>
  </sheetData>
  <mergeCells count="9">
    <mergeCell ref="F2:H2"/>
    <mergeCell ref="F3:H3"/>
    <mergeCell ref="A5:H5"/>
    <mergeCell ref="G6:H6"/>
    <mergeCell ref="A7:B8"/>
    <mergeCell ref="C7:C9"/>
    <mergeCell ref="D7:D9"/>
    <mergeCell ref="E7:H7"/>
    <mergeCell ref="E8:H8"/>
  </mergeCells>
  <pageMargins left="0.70866141732283472" right="0.70866141732283472" top="0.74803149606299213" bottom="0.74803149606299213" header="0.31496062992125984" footer="0.31496062992125984"/>
  <pageSetup paperSize="9" scale="8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/>
  <dimension ref="A1:Z83"/>
  <sheetViews>
    <sheetView topLeftCell="A46" zoomScaleNormal="100" workbookViewId="0">
      <selection activeCell="R36" sqref="R36"/>
    </sheetView>
  </sheetViews>
  <sheetFormatPr defaultRowHeight="17.25"/>
  <cols>
    <col min="1" max="2" width="9.140625" style="33"/>
    <col min="3" max="3" width="14.28515625" style="33" customWidth="1"/>
    <col min="4" max="4" width="10" style="33" customWidth="1"/>
    <col min="5" max="5" width="14.7109375" style="33" customWidth="1"/>
    <col min="6" max="6" width="76.140625" style="45" customWidth="1"/>
    <col min="7" max="7" width="14.140625" style="45" customWidth="1"/>
    <col min="8" max="9" width="13.7109375" style="33" customWidth="1"/>
    <col min="10" max="10" width="11.140625" style="33" customWidth="1"/>
    <col min="11" max="11" width="10.42578125" style="33" bestFit="1" customWidth="1"/>
    <col min="12" max="16384" width="9.140625" style="33"/>
  </cols>
  <sheetData>
    <row r="1" spans="1:26" s="36" customFormat="1" ht="24" customHeight="1">
      <c r="H1" s="37" t="s">
        <v>199</v>
      </c>
    </row>
    <row r="2" spans="1:26" s="36" customFormat="1" ht="19.5" customHeight="1">
      <c r="F2" s="345" t="s">
        <v>75</v>
      </c>
      <c r="G2" s="345"/>
      <c r="H2" s="345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</row>
    <row r="3" spans="1:26" s="36" customFormat="1" ht="15.75" customHeight="1">
      <c r="F3" s="345" t="s">
        <v>31</v>
      </c>
      <c r="G3" s="345"/>
      <c r="H3" s="345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</row>
    <row r="4" spans="1:26" s="36" customFormat="1" ht="15.75" customHeight="1"/>
    <row r="5" spans="1:26" s="36" customFormat="1" ht="51" customHeight="1">
      <c r="A5" s="351" t="s">
        <v>224</v>
      </c>
      <c r="B5" s="351"/>
      <c r="C5" s="351"/>
      <c r="D5" s="351"/>
      <c r="E5" s="351"/>
      <c r="F5" s="351"/>
      <c r="G5" s="84"/>
    </row>
    <row r="6" spans="1:26" s="36" customFormat="1" ht="20.25" customHeight="1">
      <c r="E6" s="39"/>
      <c r="F6" s="39"/>
      <c r="G6" s="39"/>
      <c r="H6" s="46" t="s">
        <v>47</v>
      </c>
    </row>
    <row r="7" spans="1:26" ht="93.75" customHeight="1">
      <c r="A7" s="346" t="s">
        <v>12</v>
      </c>
      <c r="B7" s="347"/>
      <c r="C7" s="348"/>
      <c r="D7" s="342" t="s">
        <v>13</v>
      </c>
      <c r="E7" s="344"/>
      <c r="F7" s="349" t="s">
        <v>44</v>
      </c>
      <c r="G7" s="352" t="s">
        <v>52</v>
      </c>
      <c r="H7" s="352"/>
      <c r="I7" s="352"/>
    </row>
    <row r="8" spans="1:26" ht="42" customHeight="1">
      <c r="A8" s="221" t="s">
        <v>14</v>
      </c>
      <c r="B8" s="221" t="s">
        <v>15</v>
      </c>
      <c r="C8" s="221" t="s">
        <v>16</v>
      </c>
      <c r="D8" s="40" t="s">
        <v>17</v>
      </c>
      <c r="E8" s="40" t="s">
        <v>18</v>
      </c>
      <c r="F8" s="350"/>
      <c r="G8" s="83" t="s">
        <v>76</v>
      </c>
      <c r="H8" s="41" t="s">
        <v>45</v>
      </c>
      <c r="I8" s="42" t="s">
        <v>41</v>
      </c>
    </row>
    <row r="9" spans="1:26" ht="42" customHeight="1">
      <c r="A9" s="31"/>
      <c r="B9" s="31"/>
      <c r="C9" s="31"/>
      <c r="D9" s="40"/>
      <c r="E9" s="40"/>
      <c r="F9" s="78" t="s">
        <v>68</v>
      </c>
      <c r="G9" s="23">
        <v>0</v>
      </c>
      <c r="H9" s="23">
        <v>0</v>
      </c>
      <c r="I9" s="23">
        <v>0</v>
      </c>
    </row>
    <row r="10" spans="1:26" s="35" customFormat="1" ht="34.5">
      <c r="A10" s="34" t="s">
        <v>32</v>
      </c>
      <c r="B10" s="34"/>
      <c r="C10" s="34"/>
      <c r="D10" s="34"/>
      <c r="E10" s="34"/>
      <c r="F10" s="34" t="s">
        <v>33</v>
      </c>
      <c r="G10" s="106">
        <f t="shared" ref="G10:I10" si="0">+G12</f>
        <v>0</v>
      </c>
      <c r="H10" s="106">
        <f t="shared" si="0"/>
        <v>0</v>
      </c>
      <c r="I10" s="106">
        <f t="shared" si="0"/>
        <v>0</v>
      </c>
    </row>
    <row r="11" spans="1:26" s="35" customFormat="1">
      <c r="A11" s="34"/>
      <c r="B11" s="34"/>
      <c r="C11" s="34"/>
      <c r="D11" s="34"/>
      <c r="E11" s="34"/>
      <c r="F11" s="10" t="s">
        <v>21</v>
      </c>
      <c r="G11" s="29"/>
      <c r="H11" s="29"/>
      <c r="I11" s="29"/>
    </row>
    <row r="12" spans="1:26" s="35" customFormat="1">
      <c r="A12" s="34"/>
      <c r="B12" s="34" t="s">
        <v>34</v>
      </c>
      <c r="C12" s="34"/>
      <c r="D12" s="34"/>
      <c r="E12" s="34"/>
      <c r="F12" s="34" t="s">
        <v>35</v>
      </c>
      <c r="G12" s="29">
        <f t="shared" ref="G12:I12" si="1">+G14</f>
        <v>0</v>
      </c>
      <c r="H12" s="29">
        <f t="shared" si="1"/>
        <v>0</v>
      </c>
      <c r="I12" s="29">
        <f t="shared" si="1"/>
        <v>0</v>
      </c>
    </row>
    <row r="13" spans="1:26" s="35" customFormat="1">
      <c r="A13" s="34"/>
      <c r="B13" s="34"/>
      <c r="C13" s="34"/>
      <c r="D13" s="34"/>
      <c r="E13" s="34"/>
      <c r="F13" s="10" t="s">
        <v>21</v>
      </c>
      <c r="G13" s="29"/>
      <c r="H13" s="29"/>
      <c r="I13" s="29"/>
    </row>
    <row r="14" spans="1:26" s="35" customFormat="1">
      <c r="A14" s="34"/>
      <c r="B14" s="34"/>
      <c r="C14" s="34" t="s">
        <v>25</v>
      </c>
      <c r="D14" s="34"/>
      <c r="E14" s="34"/>
      <c r="F14" s="34" t="s">
        <v>36</v>
      </c>
      <c r="G14" s="29">
        <f>+G16+G35</f>
        <v>0</v>
      </c>
      <c r="H14" s="29">
        <f t="shared" ref="H14:I14" si="2">+H16+H35</f>
        <v>0</v>
      </c>
      <c r="I14" s="29">
        <f t="shared" si="2"/>
        <v>0</v>
      </c>
    </row>
    <row r="15" spans="1:26">
      <c r="A15" s="32"/>
      <c r="B15" s="32"/>
      <c r="C15" s="32"/>
      <c r="D15" s="32"/>
      <c r="E15" s="32"/>
      <c r="F15" s="10" t="s">
        <v>19</v>
      </c>
      <c r="G15" s="29"/>
      <c r="H15" s="29"/>
      <c r="I15" s="29"/>
    </row>
    <row r="16" spans="1:26" s="35" customFormat="1" ht="28.5" customHeight="1">
      <c r="A16" s="17"/>
      <c r="B16" s="17"/>
      <c r="C16" s="17"/>
      <c r="D16" s="34">
        <v>1090</v>
      </c>
      <c r="E16" s="47"/>
      <c r="F16" s="103" t="s">
        <v>79</v>
      </c>
      <c r="G16" s="29">
        <f>+G18+G26</f>
        <v>0</v>
      </c>
      <c r="H16" s="29">
        <f t="shared" ref="H16:I16" si="3">+H18+H26</f>
        <v>0</v>
      </c>
      <c r="I16" s="29">
        <f t="shared" si="3"/>
        <v>0</v>
      </c>
    </row>
    <row r="17" spans="1:10" s="35" customFormat="1" ht="19.5" customHeight="1">
      <c r="A17" s="17"/>
      <c r="B17" s="17"/>
      <c r="C17" s="17"/>
      <c r="D17" s="47"/>
      <c r="E17" s="47"/>
      <c r="F17" s="48" t="s">
        <v>21</v>
      </c>
      <c r="G17" s="29"/>
      <c r="H17" s="29"/>
      <c r="I17" s="29"/>
    </row>
    <row r="18" spans="1:10" s="35" customFormat="1" ht="19.5" customHeight="1">
      <c r="A18" s="17"/>
      <c r="B18" s="17"/>
      <c r="C18" s="17"/>
      <c r="D18" s="47"/>
      <c r="E18" s="27" t="s">
        <v>40</v>
      </c>
      <c r="F18" s="224" t="s">
        <v>83</v>
      </c>
      <c r="G18" s="106">
        <f t="shared" ref="G18:I18" si="4">+G20</f>
        <v>-1195</v>
      </c>
      <c r="H18" s="106">
        <f t="shared" si="4"/>
        <v>-1995</v>
      </c>
      <c r="I18" s="106">
        <f t="shared" si="4"/>
        <v>-2645</v>
      </c>
    </row>
    <row r="19" spans="1:10" s="35" customFormat="1" ht="19.5" customHeight="1">
      <c r="A19" s="17"/>
      <c r="B19" s="17"/>
      <c r="C19" s="17"/>
      <c r="D19" s="47"/>
      <c r="E19" s="47"/>
      <c r="F19" s="48" t="s">
        <v>22</v>
      </c>
      <c r="G19" s="29"/>
      <c r="H19" s="29"/>
      <c r="I19" s="29"/>
    </row>
    <row r="20" spans="1:10" s="35" customFormat="1" ht="18.75" customHeight="1">
      <c r="A20" s="17"/>
      <c r="B20" s="17"/>
      <c r="C20" s="17"/>
      <c r="D20" s="47"/>
      <c r="E20" s="47"/>
      <c r="F20" s="147" t="s">
        <v>20</v>
      </c>
      <c r="G20" s="29">
        <f t="shared" ref="G20:I20" si="5">+G22</f>
        <v>-1195</v>
      </c>
      <c r="H20" s="29">
        <f t="shared" si="5"/>
        <v>-1995</v>
      </c>
      <c r="I20" s="29">
        <f t="shared" si="5"/>
        <v>-2645</v>
      </c>
    </row>
    <row r="21" spans="1:10" s="35" customFormat="1" ht="21" customHeight="1">
      <c r="A21" s="17"/>
      <c r="B21" s="17"/>
      <c r="C21" s="17"/>
      <c r="D21" s="17"/>
      <c r="E21" s="17"/>
      <c r="F21" s="48" t="s">
        <v>23</v>
      </c>
      <c r="G21" s="93"/>
      <c r="H21" s="93"/>
      <c r="I21" s="93"/>
    </row>
    <row r="22" spans="1:10" s="35" customFormat="1" ht="18" customHeight="1">
      <c r="A22" s="17"/>
      <c r="B22" s="17"/>
      <c r="C22" s="17"/>
      <c r="D22" s="17"/>
      <c r="E22" s="17"/>
      <c r="F22" s="49" t="s">
        <v>24</v>
      </c>
      <c r="G22" s="29">
        <f t="shared" ref="G22:I24" si="6">+G23</f>
        <v>-1195</v>
      </c>
      <c r="H22" s="29">
        <f t="shared" si="6"/>
        <v>-1995</v>
      </c>
      <c r="I22" s="29">
        <f t="shared" si="6"/>
        <v>-2645</v>
      </c>
    </row>
    <row r="23" spans="1:10" s="35" customFormat="1" ht="21" customHeight="1">
      <c r="A23" s="17"/>
      <c r="B23" s="17"/>
      <c r="C23" s="17"/>
      <c r="D23" s="17"/>
      <c r="E23" s="17"/>
      <c r="F23" s="17" t="s">
        <v>39</v>
      </c>
      <c r="G23" s="29">
        <f t="shared" si="6"/>
        <v>-1195</v>
      </c>
      <c r="H23" s="29">
        <f t="shared" si="6"/>
        <v>-1995</v>
      </c>
      <c r="I23" s="29">
        <f t="shared" si="6"/>
        <v>-2645</v>
      </c>
    </row>
    <row r="24" spans="1:10" s="35" customFormat="1" ht="20.25" customHeight="1">
      <c r="A24" s="17"/>
      <c r="B24" s="17"/>
      <c r="C24" s="17"/>
      <c r="D24" s="17"/>
      <c r="E24" s="17"/>
      <c r="F24" s="99" t="s">
        <v>89</v>
      </c>
      <c r="G24" s="29">
        <f>+G25</f>
        <v>-1195</v>
      </c>
      <c r="H24" s="29">
        <f t="shared" si="6"/>
        <v>-1995</v>
      </c>
      <c r="I24" s="29">
        <f t="shared" si="6"/>
        <v>-2645</v>
      </c>
    </row>
    <row r="25" spans="1:10" s="35" customFormat="1" ht="23.25" customHeight="1">
      <c r="A25" s="17"/>
      <c r="B25" s="17"/>
      <c r="C25" s="17"/>
      <c r="D25" s="17"/>
      <c r="E25" s="17"/>
      <c r="F25" s="104" t="s">
        <v>90</v>
      </c>
      <c r="G25" s="29">
        <f>+'1'!D20</f>
        <v>-1195</v>
      </c>
      <c r="H25" s="29">
        <f>+'1'!E20</f>
        <v>-1995</v>
      </c>
      <c r="I25" s="29">
        <f>+'1'!F20</f>
        <v>-2645</v>
      </c>
      <c r="J25" s="82"/>
    </row>
    <row r="26" spans="1:10" s="35" customFormat="1" ht="49.5" customHeight="1">
      <c r="A26" s="17"/>
      <c r="B26" s="17"/>
      <c r="C26" s="17"/>
      <c r="D26" s="47"/>
      <c r="E26" s="27">
        <v>31001</v>
      </c>
      <c r="F26" s="222" t="s">
        <v>94</v>
      </c>
      <c r="G26" s="223">
        <f t="shared" ref="G26:I26" si="7">+G28</f>
        <v>1195</v>
      </c>
      <c r="H26" s="223">
        <f t="shared" si="7"/>
        <v>1995</v>
      </c>
      <c r="I26" s="223">
        <f t="shared" si="7"/>
        <v>2645</v>
      </c>
    </row>
    <row r="27" spans="1:10" s="35" customFormat="1" ht="19.5" customHeight="1">
      <c r="A27" s="17"/>
      <c r="B27" s="17"/>
      <c r="C27" s="17"/>
      <c r="D27" s="47"/>
      <c r="E27" s="47"/>
      <c r="F27" s="48" t="s">
        <v>22</v>
      </c>
      <c r="G27" s="77"/>
      <c r="H27" s="77"/>
      <c r="I27" s="77"/>
    </row>
    <row r="28" spans="1:10" s="35" customFormat="1" ht="18.75" customHeight="1">
      <c r="A28" s="17"/>
      <c r="B28" s="17"/>
      <c r="C28" s="17"/>
      <c r="D28" s="47"/>
      <c r="E28" s="47"/>
      <c r="F28" s="147" t="s">
        <v>20</v>
      </c>
      <c r="G28" s="225">
        <f t="shared" ref="G28:I28" si="8">+G30</f>
        <v>1195</v>
      </c>
      <c r="H28" s="225">
        <f t="shared" si="8"/>
        <v>1995</v>
      </c>
      <c r="I28" s="225">
        <f t="shared" si="8"/>
        <v>2645</v>
      </c>
    </row>
    <row r="29" spans="1:10" s="35" customFormat="1" ht="21" customHeight="1">
      <c r="A29" s="17"/>
      <c r="B29" s="17"/>
      <c r="C29" s="17"/>
      <c r="D29" s="17"/>
      <c r="E29" s="17"/>
      <c r="F29" s="48" t="s">
        <v>23</v>
      </c>
      <c r="G29" s="93"/>
      <c r="H29" s="93"/>
      <c r="I29" s="93"/>
    </row>
    <row r="30" spans="1:10" s="35" customFormat="1" ht="18" customHeight="1">
      <c r="A30" s="17"/>
      <c r="B30" s="17"/>
      <c r="C30" s="17"/>
      <c r="D30" s="17"/>
      <c r="E30" s="17"/>
      <c r="F30" s="49" t="s">
        <v>24</v>
      </c>
      <c r="G30" s="93">
        <f t="shared" ref="G30:I32" si="9">+G31</f>
        <v>1195</v>
      </c>
      <c r="H30" s="93">
        <f t="shared" si="9"/>
        <v>1995</v>
      </c>
      <c r="I30" s="93">
        <f t="shared" si="9"/>
        <v>2645</v>
      </c>
    </row>
    <row r="31" spans="1:10" s="35" customFormat="1" ht="27.75" customHeight="1">
      <c r="A31" s="17"/>
      <c r="B31" s="17"/>
      <c r="C31" s="17"/>
      <c r="D31" s="17"/>
      <c r="E31" s="17"/>
      <c r="F31" s="49" t="s">
        <v>91</v>
      </c>
      <c r="G31" s="93">
        <f t="shared" si="9"/>
        <v>1195</v>
      </c>
      <c r="H31" s="93">
        <f t="shared" si="9"/>
        <v>1995</v>
      </c>
      <c r="I31" s="93">
        <f t="shared" si="9"/>
        <v>2645</v>
      </c>
    </row>
    <row r="32" spans="1:10" s="35" customFormat="1" ht="24.75" customHeight="1">
      <c r="A32" s="17"/>
      <c r="B32" s="17"/>
      <c r="C32" s="17"/>
      <c r="D32" s="17"/>
      <c r="E32" s="17"/>
      <c r="F32" s="49" t="s">
        <v>92</v>
      </c>
      <c r="G32" s="93">
        <f>+G33</f>
        <v>1195</v>
      </c>
      <c r="H32" s="93">
        <f t="shared" si="9"/>
        <v>1995</v>
      </c>
      <c r="I32" s="93">
        <f t="shared" si="9"/>
        <v>2645</v>
      </c>
    </row>
    <row r="33" spans="1:10" s="35" customFormat="1" ht="24.75" customHeight="1">
      <c r="A33" s="17"/>
      <c r="B33" s="17"/>
      <c r="C33" s="17"/>
      <c r="D33" s="17"/>
      <c r="E33" s="17"/>
      <c r="F33" s="17" t="s">
        <v>216</v>
      </c>
      <c r="G33" s="93">
        <f>+G34</f>
        <v>1195</v>
      </c>
      <c r="H33" s="93">
        <f t="shared" ref="H33:I33" si="10">+H34</f>
        <v>1995</v>
      </c>
      <c r="I33" s="93">
        <f t="shared" si="10"/>
        <v>2645</v>
      </c>
    </row>
    <row r="34" spans="1:10" s="35" customFormat="1" ht="27" customHeight="1">
      <c r="A34" s="17"/>
      <c r="B34" s="17"/>
      <c r="C34" s="17"/>
      <c r="D34" s="17"/>
      <c r="E34" s="17"/>
      <c r="F34" s="17" t="s">
        <v>93</v>
      </c>
      <c r="G34" s="266">
        <f>+'1'!D26</f>
        <v>1195</v>
      </c>
      <c r="H34" s="266">
        <f>+'1'!E26</f>
        <v>1995</v>
      </c>
      <c r="I34" s="266">
        <f>+'1'!F26</f>
        <v>2645</v>
      </c>
      <c r="J34" s="82"/>
    </row>
    <row r="35" spans="1:10" s="35" customFormat="1" ht="55.5" customHeight="1">
      <c r="A35" s="17"/>
      <c r="B35" s="17"/>
      <c r="C35" s="17"/>
      <c r="D35" s="34" t="s">
        <v>205</v>
      </c>
      <c r="E35" s="47"/>
      <c r="F35" s="251" t="s">
        <v>206</v>
      </c>
      <c r="G35" s="252">
        <f>+G37+G46</f>
        <v>0</v>
      </c>
      <c r="H35" s="252">
        <f t="shared" ref="H35:I35" si="11">+H37+H46</f>
        <v>0</v>
      </c>
      <c r="I35" s="252">
        <f t="shared" si="11"/>
        <v>0</v>
      </c>
    </row>
    <row r="36" spans="1:10" s="35" customFormat="1" ht="19.5" customHeight="1">
      <c r="A36" s="17"/>
      <c r="B36" s="17"/>
      <c r="C36" s="17"/>
      <c r="D36" s="47"/>
      <c r="E36" s="47"/>
      <c r="F36" s="10" t="s">
        <v>21</v>
      </c>
      <c r="G36" s="20"/>
      <c r="H36" s="253"/>
      <c r="I36" s="17"/>
    </row>
    <row r="37" spans="1:10" s="35" customFormat="1" ht="63.75" customHeight="1">
      <c r="A37" s="17"/>
      <c r="B37" s="17"/>
      <c r="C37" s="17"/>
      <c r="D37" s="47"/>
      <c r="E37" s="27" t="s">
        <v>40</v>
      </c>
      <c r="F37" s="27" t="s">
        <v>209</v>
      </c>
      <c r="G37" s="80">
        <f>+G39</f>
        <v>-115.2</v>
      </c>
      <c r="H37" s="80">
        <f t="shared" ref="H37:I37" si="12">+H39</f>
        <v>-115.2</v>
      </c>
      <c r="I37" s="80">
        <f t="shared" si="12"/>
        <v>-115.2</v>
      </c>
    </row>
    <row r="38" spans="1:10" s="35" customFormat="1" ht="19.5" customHeight="1">
      <c r="A38" s="17"/>
      <c r="B38" s="17"/>
      <c r="C38" s="17"/>
      <c r="D38" s="47"/>
      <c r="E38" s="47"/>
      <c r="F38" s="27" t="s">
        <v>22</v>
      </c>
      <c r="G38" s="20"/>
      <c r="H38" s="253"/>
      <c r="I38" s="17"/>
    </row>
    <row r="39" spans="1:10" s="35" customFormat="1" ht="18.75" customHeight="1">
      <c r="A39" s="17"/>
      <c r="B39" s="17"/>
      <c r="C39" s="17"/>
      <c r="D39" s="47"/>
      <c r="E39" s="47"/>
      <c r="F39" s="254" t="s">
        <v>20</v>
      </c>
      <c r="G39" s="255">
        <f>+G41</f>
        <v>-115.2</v>
      </c>
      <c r="H39" s="255">
        <f t="shared" ref="H39:I39" si="13">+H41</f>
        <v>-115.2</v>
      </c>
      <c r="I39" s="255">
        <f t="shared" si="13"/>
        <v>-115.2</v>
      </c>
    </row>
    <row r="40" spans="1:10" s="35" customFormat="1" ht="21" customHeight="1">
      <c r="A40" s="17"/>
      <c r="B40" s="17"/>
      <c r="C40" s="17"/>
      <c r="D40" s="17"/>
      <c r="E40" s="17"/>
      <c r="F40" s="27" t="s">
        <v>23</v>
      </c>
      <c r="G40" s="256"/>
      <c r="H40" s="256"/>
      <c r="I40" s="17"/>
    </row>
    <row r="41" spans="1:10" s="35" customFormat="1" ht="18" customHeight="1">
      <c r="A41" s="17"/>
      <c r="B41" s="17"/>
      <c r="C41" s="17"/>
      <c r="D41" s="17"/>
      <c r="E41" s="17"/>
      <c r="F41" s="27" t="s">
        <v>24</v>
      </c>
      <c r="G41" s="265">
        <f>+G42</f>
        <v>-115.2</v>
      </c>
      <c r="H41" s="265">
        <f t="shared" ref="H41:I41" si="14">+H42</f>
        <v>-115.2</v>
      </c>
      <c r="I41" s="265">
        <f t="shared" si="14"/>
        <v>-115.2</v>
      </c>
    </row>
    <row r="42" spans="1:10" s="35" customFormat="1" ht="23.25" customHeight="1">
      <c r="A42" s="17"/>
      <c r="B42" s="17"/>
      <c r="C42" s="17"/>
      <c r="D42" s="17"/>
      <c r="E42" s="17"/>
      <c r="F42" s="27" t="s">
        <v>39</v>
      </c>
      <c r="G42" s="265">
        <f>+G43</f>
        <v>-115.2</v>
      </c>
      <c r="H42" s="265">
        <f t="shared" ref="H42:I42" si="15">+H43</f>
        <v>-115.2</v>
      </c>
      <c r="I42" s="265">
        <f t="shared" si="15"/>
        <v>-115.2</v>
      </c>
    </row>
    <row r="43" spans="1:10" s="35" customFormat="1" ht="22.5" customHeight="1">
      <c r="A43" s="17"/>
      <c r="B43" s="17"/>
      <c r="C43" s="17"/>
      <c r="D43" s="17"/>
      <c r="E43" s="17"/>
      <c r="F43" s="7" t="s">
        <v>213</v>
      </c>
      <c r="G43" s="265">
        <f>+G44</f>
        <v>-115.2</v>
      </c>
      <c r="H43" s="265">
        <f t="shared" ref="H43:I44" si="16">+H44</f>
        <v>-115.2</v>
      </c>
      <c r="I43" s="265">
        <f t="shared" si="16"/>
        <v>-115.2</v>
      </c>
    </row>
    <row r="44" spans="1:10" s="35" customFormat="1" ht="20.25" customHeight="1">
      <c r="A44" s="17"/>
      <c r="B44" s="17"/>
      <c r="C44" s="17"/>
      <c r="D44" s="17"/>
      <c r="E44" s="17"/>
      <c r="F44" s="99" t="s">
        <v>214</v>
      </c>
      <c r="G44" s="265">
        <f>+G45</f>
        <v>-115.2</v>
      </c>
      <c r="H44" s="265">
        <f t="shared" si="16"/>
        <v>-115.2</v>
      </c>
      <c r="I44" s="265">
        <f t="shared" si="16"/>
        <v>-115.2</v>
      </c>
    </row>
    <row r="45" spans="1:10" s="35" customFormat="1" ht="23.25" customHeight="1">
      <c r="A45" s="17"/>
      <c r="B45" s="17"/>
      <c r="C45" s="17"/>
      <c r="D45" s="17"/>
      <c r="E45" s="17"/>
      <c r="F45" s="116" t="s">
        <v>215</v>
      </c>
      <c r="G45" s="80">
        <f>+'1'!D39</f>
        <v>-115.2</v>
      </c>
      <c r="H45" s="80">
        <f>+'1'!E39</f>
        <v>-115.2</v>
      </c>
      <c r="I45" s="80">
        <f>+'1'!F39</f>
        <v>-115.2</v>
      </c>
    </row>
    <row r="46" spans="1:10" s="259" customFormat="1" ht="35.25" customHeight="1">
      <c r="A46" s="257"/>
      <c r="B46" s="257"/>
      <c r="C46" s="257"/>
      <c r="D46" s="257"/>
      <c r="E46" s="32">
        <v>31001</v>
      </c>
      <c r="F46" s="258" t="s">
        <v>210</v>
      </c>
      <c r="G46" s="262">
        <f>+G48</f>
        <v>115.2</v>
      </c>
      <c r="H46" s="262">
        <f t="shared" ref="H46:I46" si="17">+H48</f>
        <v>115.2</v>
      </c>
      <c r="I46" s="262">
        <f t="shared" si="17"/>
        <v>115.2</v>
      </c>
    </row>
    <row r="47" spans="1:10" s="259" customFormat="1" ht="21.75" customHeight="1">
      <c r="A47" s="257"/>
      <c r="B47" s="257"/>
      <c r="C47" s="257"/>
      <c r="D47" s="257"/>
      <c r="E47" s="257"/>
      <c r="F47" s="17" t="s">
        <v>22</v>
      </c>
      <c r="G47" s="264"/>
      <c r="H47" s="264"/>
      <c r="I47" s="49"/>
    </row>
    <row r="48" spans="1:10" s="259" customFormat="1" ht="24" customHeight="1">
      <c r="A48" s="257"/>
      <c r="B48" s="257"/>
      <c r="C48" s="257"/>
      <c r="D48" s="257"/>
      <c r="E48" s="257"/>
      <c r="F48" s="254" t="s">
        <v>20</v>
      </c>
      <c r="G48" s="264">
        <f>+G50</f>
        <v>115.2</v>
      </c>
      <c r="H48" s="264">
        <f t="shared" ref="H48:I48" si="18">+H50</f>
        <v>115.2</v>
      </c>
      <c r="I48" s="264">
        <f t="shared" si="18"/>
        <v>115.2</v>
      </c>
    </row>
    <row r="49" spans="1:9" s="259" customFormat="1" ht="35.25" customHeight="1">
      <c r="A49" s="257"/>
      <c r="B49" s="257"/>
      <c r="C49" s="257"/>
      <c r="D49" s="257"/>
      <c r="E49" s="257"/>
      <c r="F49" s="17" t="s">
        <v>23</v>
      </c>
      <c r="G49" s="243"/>
      <c r="H49" s="243"/>
      <c r="I49" s="257"/>
    </row>
    <row r="50" spans="1:9" s="259" customFormat="1" ht="21" customHeight="1">
      <c r="A50" s="257"/>
      <c r="B50" s="257"/>
      <c r="C50" s="257"/>
      <c r="D50" s="257"/>
      <c r="E50" s="257"/>
      <c r="F50" s="17" t="s">
        <v>24</v>
      </c>
      <c r="G50" s="262">
        <f t="shared" ref="G50:I53" si="19">+G51</f>
        <v>115.2</v>
      </c>
      <c r="H50" s="262">
        <f t="shared" si="19"/>
        <v>115.2</v>
      </c>
      <c r="I50" s="262">
        <f t="shared" si="19"/>
        <v>115.2</v>
      </c>
    </row>
    <row r="51" spans="1:9" s="259" customFormat="1" ht="21.75" customHeight="1">
      <c r="A51" s="257"/>
      <c r="B51" s="257"/>
      <c r="C51" s="257"/>
      <c r="D51" s="257"/>
      <c r="E51" s="257"/>
      <c r="F51" s="17" t="s">
        <v>91</v>
      </c>
      <c r="G51" s="263">
        <f t="shared" si="19"/>
        <v>115.2</v>
      </c>
      <c r="H51" s="263">
        <f t="shared" si="19"/>
        <v>115.2</v>
      </c>
      <c r="I51" s="263">
        <f t="shared" si="19"/>
        <v>115.2</v>
      </c>
    </row>
    <row r="52" spans="1:9" s="259" customFormat="1" ht="21" customHeight="1">
      <c r="A52" s="257"/>
      <c r="B52" s="257"/>
      <c r="C52" s="257"/>
      <c r="D52" s="257"/>
      <c r="E52" s="257"/>
      <c r="F52" s="17" t="s">
        <v>92</v>
      </c>
      <c r="G52" s="263">
        <f t="shared" si="19"/>
        <v>115.2</v>
      </c>
      <c r="H52" s="263">
        <f t="shared" si="19"/>
        <v>115.2</v>
      </c>
      <c r="I52" s="263">
        <f t="shared" si="19"/>
        <v>115.2</v>
      </c>
    </row>
    <row r="53" spans="1:9" s="259" customFormat="1" ht="17.25" customHeight="1">
      <c r="A53" s="257"/>
      <c r="B53" s="257"/>
      <c r="C53" s="257"/>
      <c r="D53" s="257"/>
      <c r="E53" s="257"/>
      <c r="F53" s="17" t="s">
        <v>216</v>
      </c>
      <c r="G53" s="264">
        <f t="shared" si="19"/>
        <v>115.2</v>
      </c>
      <c r="H53" s="264">
        <f t="shared" si="19"/>
        <v>115.2</v>
      </c>
      <c r="I53" s="264">
        <f t="shared" si="19"/>
        <v>115.2</v>
      </c>
    </row>
    <row r="54" spans="1:9" s="259" customFormat="1" ht="24.75" customHeight="1">
      <c r="A54" s="257"/>
      <c r="B54" s="257"/>
      <c r="C54" s="257"/>
      <c r="D54" s="257"/>
      <c r="E54" s="257"/>
      <c r="F54" s="17" t="s">
        <v>93</v>
      </c>
      <c r="G54" s="264">
        <f>+'1'!D45</f>
        <v>115.2</v>
      </c>
      <c r="H54" s="264">
        <f>+'1'!E45</f>
        <v>115.2</v>
      </c>
      <c r="I54" s="264">
        <f>+'1'!F45</f>
        <v>115.2</v>
      </c>
    </row>
    <row r="55" spans="1:9" s="118" customFormat="1" ht="34.5">
      <c r="A55" s="124" t="s">
        <v>105</v>
      </c>
      <c r="B55" s="125"/>
      <c r="C55" s="125"/>
      <c r="D55" s="125"/>
      <c r="E55" s="125"/>
      <c r="F55" s="124" t="s">
        <v>106</v>
      </c>
      <c r="G55" s="117">
        <f t="shared" ref="G55:H55" si="20">+G57</f>
        <v>0</v>
      </c>
      <c r="H55" s="117">
        <f t="shared" si="20"/>
        <v>0</v>
      </c>
      <c r="I55" s="117">
        <f>+I57</f>
        <v>0</v>
      </c>
    </row>
    <row r="56" spans="1:9" s="118" customFormat="1">
      <c r="A56" s="7"/>
      <c r="B56" s="7"/>
      <c r="C56" s="7"/>
      <c r="D56" s="7"/>
      <c r="E56" s="7"/>
      <c r="F56" s="7" t="s">
        <v>21</v>
      </c>
      <c r="G56" s="7"/>
      <c r="H56" s="7"/>
      <c r="I56" s="119"/>
    </row>
    <row r="57" spans="1:9" s="118" customFormat="1">
      <c r="A57" s="7"/>
      <c r="B57" s="124" t="s">
        <v>25</v>
      </c>
      <c r="C57" s="125"/>
      <c r="D57" s="125"/>
      <c r="E57" s="125"/>
      <c r="F57" s="124" t="s">
        <v>107</v>
      </c>
      <c r="G57" s="117">
        <f t="shared" ref="G57:H57" si="21">+G59</f>
        <v>0</v>
      </c>
      <c r="H57" s="117">
        <f t="shared" si="21"/>
        <v>0</v>
      </c>
      <c r="I57" s="117">
        <f>+I59</f>
        <v>0</v>
      </c>
    </row>
    <row r="58" spans="1:9" s="120" customFormat="1">
      <c r="A58" s="7"/>
      <c r="B58" s="7"/>
      <c r="C58" s="7"/>
      <c r="D58" s="7"/>
      <c r="E58" s="7"/>
      <c r="F58" s="7" t="s">
        <v>21</v>
      </c>
      <c r="G58" s="7"/>
      <c r="H58" s="7"/>
      <c r="I58" s="117"/>
    </row>
    <row r="59" spans="1:9" s="120" customFormat="1">
      <c r="A59" s="7"/>
      <c r="B59" s="7"/>
      <c r="C59" s="124" t="s">
        <v>25</v>
      </c>
      <c r="D59" s="125"/>
      <c r="E59" s="125"/>
      <c r="F59" s="124" t="s">
        <v>96</v>
      </c>
      <c r="G59" s="117">
        <f t="shared" ref="G59:H59" si="22">+G61</f>
        <v>0</v>
      </c>
      <c r="H59" s="117">
        <f t="shared" si="22"/>
        <v>0</v>
      </c>
      <c r="I59" s="117">
        <f>+I61</f>
        <v>0</v>
      </c>
    </row>
    <row r="60" spans="1:9" s="120" customFormat="1">
      <c r="A60" s="7"/>
      <c r="B60" s="7"/>
      <c r="C60" s="7"/>
      <c r="D60" s="7"/>
      <c r="E60" s="7"/>
      <c r="F60" s="7" t="s">
        <v>21</v>
      </c>
      <c r="G60" s="7"/>
      <c r="H60" s="7"/>
      <c r="I60" s="117"/>
    </row>
    <row r="61" spans="1:9" s="120" customFormat="1">
      <c r="A61" s="7"/>
      <c r="B61" s="7"/>
      <c r="C61" s="7"/>
      <c r="D61" s="125" t="s">
        <v>108</v>
      </c>
      <c r="E61" s="7"/>
      <c r="F61" s="116" t="s">
        <v>96</v>
      </c>
      <c r="G61" s="117">
        <f t="shared" ref="G61:I61" si="23">+G64+G72</f>
        <v>0</v>
      </c>
      <c r="H61" s="117">
        <f t="shared" si="23"/>
        <v>0</v>
      </c>
      <c r="I61" s="117">
        <f t="shared" si="23"/>
        <v>0</v>
      </c>
    </row>
    <row r="62" spans="1:9" s="120" customFormat="1">
      <c r="A62" s="7"/>
      <c r="B62" s="7"/>
      <c r="C62" s="7"/>
      <c r="D62" s="7"/>
      <c r="E62" s="7"/>
      <c r="F62" s="7" t="s">
        <v>21</v>
      </c>
      <c r="G62" s="7"/>
      <c r="H62" s="7"/>
      <c r="I62" s="119"/>
    </row>
    <row r="63" spans="1:9" s="120" customFormat="1">
      <c r="A63" s="7"/>
      <c r="B63" s="7"/>
      <c r="C63" s="7"/>
      <c r="D63" s="7"/>
      <c r="E63" s="7"/>
      <c r="F63" s="7" t="s">
        <v>95</v>
      </c>
      <c r="G63" s="117">
        <f>+G64+G72</f>
        <v>0</v>
      </c>
      <c r="H63" s="117">
        <f t="shared" ref="H63" si="24">+H64+H72</f>
        <v>0</v>
      </c>
      <c r="I63" s="117">
        <f>+I64+I72</f>
        <v>0</v>
      </c>
    </row>
    <row r="64" spans="1:9" s="120" customFormat="1">
      <c r="A64" s="7"/>
      <c r="B64" s="7"/>
      <c r="C64" s="7"/>
      <c r="D64" s="7"/>
      <c r="E64" s="121" t="s">
        <v>40</v>
      </c>
      <c r="F64" s="226" t="s">
        <v>96</v>
      </c>
      <c r="G64" s="233">
        <f t="shared" ref="G64:H64" si="25">+G66</f>
        <v>1310.2</v>
      </c>
      <c r="H64" s="233">
        <f t="shared" si="25"/>
        <v>2110.1999999999998</v>
      </c>
      <c r="I64" s="233">
        <f>+I66</f>
        <v>2760.2</v>
      </c>
    </row>
    <row r="65" spans="1:9" s="120" customFormat="1">
      <c r="A65" s="7"/>
      <c r="B65" s="7"/>
      <c r="C65" s="7"/>
      <c r="D65" s="7"/>
      <c r="E65" s="7"/>
      <c r="F65" s="7" t="s">
        <v>22</v>
      </c>
      <c r="G65" s="93"/>
      <c r="H65" s="93"/>
      <c r="I65" s="93"/>
    </row>
    <row r="66" spans="1:9" s="120" customFormat="1">
      <c r="A66" s="7"/>
      <c r="B66" s="7"/>
      <c r="C66" s="7"/>
      <c r="D66" s="7"/>
      <c r="E66" s="7"/>
      <c r="F66" s="7" t="s">
        <v>95</v>
      </c>
      <c r="G66" s="93">
        <f t="shared" ref="G66:H66" si="26">+G68</f>
        <v>1310.2</v>
      </c>
      <c r="H66" s="93">
        <f t="shared" si="26"/>
        <v>2110.1999999999998</v>
      </c>
      <c r="I66" s="93">
        <f>+I68</f>
        <v>2760.2</v>
      </c>
    </row>
    <row r="67" spans="1:9" s="120" customFormat="1" ht="34.5">
      <c r="A67" s="7"/>
      <c r="B67" s="7"/>
      <c r="C67" s="7"/>
      <c r="D67" s="7"/>
      <c r="E67" s="7"/>
      <c r="F67" s="7" t="s">
        <v>23</v>
      </c>
      <c r="G67" s="266"/>
      <c r="H67" s="266"/>
      <c r="I67" s="266"/>
    </row>
    <row r="68" spans="1:9" s="120" customFormat="1">
      <c r="A68" s="7"/>
      <c r="B68" s="7"/>
      <c r="C68" s="7"/>
      <c r="D68" s="7"/>
      <c r="E68" s="7"/>
      <c r="F68" s="122" t="s">
        <v>24</v>
      </c>
      <c r="G68" s="94">
        <f t="shared" ref="G68:I70" si="27">+G69</f>
        <v>1310.2</v>
      </c>
      <c r="H68" s="94">
        <f t="shared" si="27"/>
        <v>2110.1999999999998</v>
      </c>
      <c r="I68" s="94">
        <f t="shared" si="27"/>
        <v>2760.2</v>
      </c>
    </row>
    <row r="69" spans="1:9" s="120" customFormat="1">
      <c r="A69" s="123"/>
      <c r="B69" s="123"/>
      <c r="C69" s="123"/>
      <c r="D69" s="7"/>
      <c r="E69" s="7"/>
      <c r="F69" s="7" t="s">
        <v>39</v>
      </c>
      <c r="G69" s="93">
        <f t="shared" si="27"/>
        <v>1310.2</v>
      </c>
      <c r="H69" s="93">
        <f t="shared" si="27"/>
        <v>2110.1999999999998</v>
      </c>
      <c r="I69" s="93">
        <f t="shared" si="27"/>
        <v>2760.2</v>
      </c>
    </row>
    <row r="70" spans="1:9" s="120" customFormat="1">
      <c r="A70" s="123"/>
      <c r="B70" s="123"/>
      <c r="C70" s="123"/>
      <c r="D70" s="7"/>
      <c r="E70" s="7"/>
      <c r="F70" s="7" t="s">
        <v>109</v>
      </c>
      <c r="G70" s="93">
        <f t="shared" si="27"/>
        <v>1310.2</v>
      </c>
      <c r="H70" s="93">
        <f t="shared" si="27"/>
        <v>2110.1999999999998</v>
      </c>
      <c r="I70" s="93">
        <f t="shared" si="27"/>
        <v>2760.2</v>
      </c>
    </row>
    <row r="71" spans="1:9" s="120" customFormat="1">
      <c r="A71" s="123"/>
      <c r="B71" s="123"/>
      <c r="C71" s="123"/>
      <c r="D71" s="7"/>
      <c r="E71" s="7"/>
      <c r="F71" s="7" t="s">
        <v>110</v>
      </c>
      <c r="G71" s="266">
        <f>+'1'!D59</f>
        <v>1310.2</v>
      </c>
      <c r="H71" s="266">
        <f>+'1'!E59</f>
        <v>2110.1999999999998</v>
      </c>
      <c r="I71" s="266">
        <f>+'1'!F59</f>
        <v>2760.2</v>
      </c>
    </row>
    <row r="72" spans="1:9" s="120" customFormat="1" ht="22.5" customHeight="1">
      <c r="A72" s="7"/>
      <c r="B72" s="7"/>
      <c r="C72" s="7"/>
      <c r="D72" s="7"/>
      <c r="E72" s="121" t="s">
        <v>40</v>
      </c>
      <c r="F72" s="226" t="s">
        <v>96</v>
      </c>
      <c r="G72" s="230">
        <f>G74</f>
        <v>-1310.2</v>
      </c>
      <c r="H72" s="230">
        <f t="shared" ref="H72:I72" si="28">H74</f>
        <v>-2110.1999999999998</v>
      </c>
      <c r="I72" s="230">
        <f t="shared" si="28"/>
        <v>-2760.2</v>
      </c>
    </row>
    <row r="73" spans="1:9" s="120" customFormat="1">
      <c r="A73" s="7"/>
      <c r="B73" s="7"/>
      <c r="C73" s="7"/>
      <c r="D73" s="7"/>
      <c r="E73" s="7"/>
      <c r="F73" s="7" t="s">
        <v>22</v>
      </c>
      <c r="G73" s="87"/>
      <c r="H73" s="87"/>
      <c r="I73" s="229"/>
    </row>
    <row r="74" spans="1:9" s="120" customFormat="1">
      <c r="A74" s="7"/>
      <c r="B74" s="7"/>
      <c r="C74" s="7"/>
      <c r="D74" s="7"/>
      <c r="E74" s="7"/>
      <c r="F74" s="7" t="s">
        <v>95</v>
      </c>
      <c r="G74" s="231">
        <f>G76</f>
        <v>-1310.2</v>
      </c>
      <c r="H74" s="231">
        <f t="shared" ref="H74:I74" si="29">H76</f>
        <v>-2110.1999999999998</v>
      </c>
      <c r="I74" s="231">
        <f t="shared" si="29"/>
        <v>-2760.2</v>
      </c>
    </row>
    <row r="75" spans="1:9" s="120" customFormat="1" ht="34.5">
      <c r="A75" s="7"/>
      <c r="B75" s="7"/>
      <c r="C75" s="7"/>
      <c r="D75" s="7"/>
      <c r="E75" s="7"/>
      <c r="F75" s="7" t="s">
        <v>23</v>
      </c>
      <c r="G75" s="87"/>
      <c r="H75" s="87"/>
      <c r="I75" s="229"/>
    </row>
    <row r="76" spans="1:9" s="120" customFormat="1">
      <c r="A76" s="7"/>
      <c r="B76" s="7"/>
      <c r="C76" s="7"/>
      <c r="D76" s="7"/>
      <c r="E76" s="7"/>
      <c r="F76" s="122" t="s">
        <v>24</v>
      </c>
      <c r="G76" s="232">
        <f>G78</f>
        <v>-1310.2</v>
      </c>
      <c r="H76" s="232">
        <f t="shared" ref="H76:I76" si="30">H78</f>
        <v>-2110.1999999999998</v>
      </c>
      <c r="I76" s="232">
        <f t="shared" si="30"/>
        <v>-2760.2</v>
      </c>
    </row>
    <row r="77" spans="1:9" s="120" customFormat="1">
      <c r="A77" s="123"/>
      <c r="B77" s="123"/>
      <c r="C77" s="123"/>
      <c r="D77" s="7"/>
      <c r="E77" s="7"/>
      <c r="F77" s="7" t="s">
        <v>39</v>
      </c>
      <c r="G77" s="231">
        <f>+G78</f>
        <v>-1310.2</v>
      </c>
      <c r="H77" s="231">
        <f t="shared" ref="H77:I77" si="31">+H78</f>
        <v>-2110.1999999999998</v>
      </c>
      <c r="I77" s="231">
        <f t="shared" si="31"/>
        <v>-2760.2</v>
      </c>
    </row>
    <row r="78" spans="1:9" s="120" customFormat="1">
      <c r="A78" s="123"/>
      <c r="B78" s="123"/>
      <c r="C78" s="123"/>
      <c r="D78" s="7"/>
      <c r="E78" s="7"/>
      <c r="F78" s="7" t="s">
        <v>109</v>
      </c>
      <c r="G78" s="231">
        <f>G79</f>
        <v>-1310.2</v>
      </c>
      <c r="H78" s="231">
        <f>H79</f>
        <v>-2110.1999999999998</v>
      </c>
      <c r="I78" s="267">
        <f t="shared" ref="I78" si="32">+I79</f>
        <v>-2760.2</v>
      </c>
    </row>
    <row r="79" spans="1:9" s="120" customFormat="1">
      <c r="A79" s="123"/>
      <c r="B79" s="123"/>
      <c r="C79" s="123"/>
      <c r="D79" s="7"/>
      <c r="E79" s="7"/>
      <c r="F79" s="7" t="s">
        <v>110</v>
      </c>
      <c r="G79" s="231">
        <f>+'1'!D65</f>
        <v>-1310.2</v>
      </c>
      <c r="H79" s="231">
        <f>+'1'!E65</f>
        <v>-2110.1999999999998</v>
      </c>
      <c r="I79" s="231">
        <f>+'1'!F65</f>
        <v>-2760.2</v>
      </c>
    </row>
    <row r="80" spans="1:9" s="35" customFormat="1" ht="27.75" customHeight="1">
      <c r="A80" s="50"/>
      <c r="B80" s="50"/>
      <c r="C80" s="50"/>
      <c r="D80" s="50"/>
      <c r="E80" s="50"/>
      <c r="F80" s="52"/>
      <c r="G80" s="52"/>
      <c r="H80" s="51"/>
      <c r="I80" s="51"/>
    </row>
    <row r="81" spans="1:7">
      <c r="A81" s="43"/>
      <c r="B81" s="43"/>
      <c r="C81" s="43"/>
      <c r="D81" s="43"/>
      <c r="E81" s="43"/>
      <c r="F81" s="44"/>
      <c r="G81" s="44"/>
    </row>
    <row r="82" spans="1:7" s="11" customFormat="1">
      <c r="A82" s="316" t="s">
        <v>38</v>
      </c>
      <c r="B82" s="316"/>
      <c r="C82" s="316"/>
      <c r="D82" s="316"/>
      <c r="E82" s="316"/>
      <c r="F82" s="316"/>
    </row>
    <row r="83" spans="1:7" s="11" customFormat="1">
      <c r="A83" s="12" t="s">
        <v>77</v>
      </c>
      <c r="B83" s="12"/>
      <c r="C83" s="12"/>
      <c r="D83" s="12"/>
      <c r="E83" s="12"/>
    </row>
  </sheetData>
  <mergeCells count="8">
    <mergeCell ref="A82:F82"/>
    <mergeCell ref="F2:H2"/>
    <mergeCell ref="F3:H3"/>
    <mergeCell ref="A7:C7"/>
    <mergeCell ref="D7:E7"/>
    <mergeCell ref="F7:F8"/>
    <mergeCell ref="A5:F5"/>
    <mergeCell ref="G7:I7"/>
  </mergeCells>
  <pageMargins left="0.43307086614173229" right="0.15748031496062992" top="0.39370078740157483" bottom="0.39370078740157483" header="0.27559055118110237" footer="0.15748031496062992"/>
  <pageSetup scale="42" orientation="portrait" horizontalDpi="4294967294" verticalDpi="4294967294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K18"/>
  <sheetViews>
    <sheetView topLeftCell="A10" zoomScaleNormal="100" zoomScaleSheetLayoutView="100" workbookViewId="0">
      <selection activeCell="D23" sqref="D23"/>
    </sheetView>
  </sheetViews>
  <sheetFormatPr defaultRowHeight="15"/>
  <cols>
    <col min="1" max="1" width="7" style="126" customWidth="1"/>
    <col min="2" max="2" width="8.140625" style="126" customWidth="1"/>
    <col min="3" max="3" width="54.140625" style="126" customWidth="1"/>
    <col min="4" max="4" width="21.28515625" style="126" customWidth="1"/>
    <col min="5" max="5" width="18.5703125" style="126" customWidth="1"/>
    <col min="6" max="6" width="21.5703125" style="126" customWidth="1"/>
    <col min="7" max="7" width="13.140625" style="126" customWidth="1"/>
    <col min="8" max="16384" width="9.140625" style="126"/>
  </cols>
  <sheetData>
    <row r="1" spans="1:11" ht="17.25">
      <c r="A1" s="8"/>
      <c r="B1" s="8"/>
      <c r="C1" s="8"/>
      <c r="D1" s="8"/>
      <c r="E1" s="8"/>
      <c r="F1" s="211" t="s">
        <v>204</v>
      </c>
      <c r="G1" s="212"/>
    </row>
    <row r="2" spans="1:11" ht="18.75" customHeight="1">
      <c r="A2" s="8"/>
      <c r="B2" s="8"/>
      <c r="C2" s="8"/>
      <c r="D2" s="8"/>
      <c r="E2" s="213" t="s">
        <v>75</v>
      </c>
      <c r="F2" s="213"/>
      <c r="G2" s="127"/>
    </row>
    <row r="3" spans="1:11" ht="18.75" customHeight="1">
      <c r="A3" s="8"/>
      <c r="B3" s="8"/>
      <c r="C3" s="8"/>
      <c r="D3" s="8"/>
      <c r="E3" s="214" t="s">
        <v>111</v>
      </c>
      <c r="F3" s="214"/>
      <c r="G3" s="127"/>
    </row>
    <row r="4" spans="1:11" ht="21.75" customHeight="1">
      <c r="A4" s="8"/>
      <c r="B4" s="8"/>
      <c r="C4" s="8"/>
      <c r="D4" s="8"/>
      <c r="E4" s="128"/>
      <c r="F4" s="128"/>
    </row>
    <row r="5" spans="1:11" ht="49.5" customHeight="1">
      <c r="A5" s="337" t="s">
        <v>112</v>
      </c>
      <c r="B5" s="337"/>
      <c r="C5" s="337"/>
      <c r="D5" s="337"/>
      <c r="E5" s="337"/>
      <c r="F5" s="337"/>
      <c r="G5" s="129"/>
    </row>
    <row r="6" spans="1:11" ht="19.5" customHeight="1">
      <c r="A6" s="8"/>
      <c r="B6" s="8"/>
      <c r="C6" s="8"/>
      <c r="D6" s="8"/>
      <c r="E6" s="353" t="s">
        <v>47</v>
      </c>
      <c r="F6" s="353"/>
    </row>
    <row r="7" spans="1:11" ht="69" customHeight="1">
      <c r="A7" s="354" t="s">
        <v>48</v>
      </c>
      <c r="B7" s="354"/>
      <c r="C7" s="355" t="s">
        <v>113</v>
      </c>
      <c r="D7" s="357" t="s">
        <v>37</v>
      </c>
      <c r="E7" s="357"/>
      <c r="F7" s="357"/>
    </row>
    <row r="8" spans="1:11" s="130" customFormat="1" ht="37.5" customHeight="1">
      <c r="A8" s="354"/>
      <c r="B8" s="354"/>
      <c r="C8" s="355"/>
      <c r="D8" s="356" t="s">
        <v>76</v>
      </c>
      <c r="E8" s="356" t="s">
        <v>56</v>
      </c>
      <c r="F8" s="356" t="s">
        <v>49</v>
      </c>
      <c r="H8" s="131"/>
      <c r="I8" s="131"/>
      <c r="J8" s="131"/>
      <c r="K8" s="131"/>
    </row>
    <row r="9" spans="1:11" s="130" customFormat="1" ht="54">
      <c r="A9" s="132" t="s">
        <v>50</v>
      </c>
      <c r="B9" s="132" t="s">
        <v>51</v>
      </c>
      <c r="C9" s="355"/>
      <c r="D9" s="356"/>
      <c r="E9" s="356"/>
      <c r="F9" s="356"/>
      <c r="H9" s="131"/>
      <c r="I9" s="131"/>
      <c r="J9" s="131"/>
      <c r="K9" s="131"/>
    </row>
    <row r="10" spans="1:11" s="135" customFormat="1" ht="30.75" customHeight="1">
      <c r="A10" s="132"/>
      <c r="B10" s="132"/>
      <c r="C10" s="133" t="s">
        <v>68</v>
      </c>
      <c r="D10" s="134">
        <f t="shared" ref="D10:F10" si="0">D11</f>
        <v>1310.2</v>
      </c>
      <c r="E10" s="134">
        <f t="shared" si="0"/>
        <v>2110.1999999999998</v>
      </c>
      <c r="F10" s="134">
        <f t="shared" si="0"/>
        <v>2760.2</v>
      </c>
      <c r="H10" s="136"/>
      <c r="I10" s="136"/>
      <c r="J10" s="136"/>
      <c r="K10" s="136"/>
    </row>
    <row r="11" spans="1:11" s="135" customFormat="1" ht="34.5">
      <c r="A11" s="137"/>
      <c r="B11" s="138"/>
      <c r="C11" s="145" t="s">
        <v>115</v>
      </c>
      <c r="D11" s="216">
        <f>+D13+D16</f>
        <v>1310.2</v>
      </c>
      <c r="E11" s="236">
        <f>+E13+E16</f>
        <v>2110.1999999999998</v>
      </c>
      <c r="F11" s="236">
        <f>+F13+F16</f>
        <v>2760.2</v>
      </c>
      <c r="H11" s="136"/>
      <c r="I11" s="136"/>
      <c r="J11" s="136"/>
      <c r="K11" s="136"/>
    </row>
    <row r="12" spans="1:11" s="135" customFormat="1" ht="17.25">
      <c r="A12" s="137"/>
      <c r="B12" s="137"/>
      <c r="C12" s="137" t="s">
        <v>114</v>
      </c>
      <c r="D12" s="137"/>
      <c r="E12" s="139"/>
      <c r="F12" s="139"/>
      <c r="H12" s="136"/>
      <c r="I12" s="136"/>
      <c r="J12" s="136"/>
      <c r="K12" s="136"/>
    </row>
    <row r="13" spans="1:11" s="141" customFormat="1" ht="34.5">
      <c r="A13" s="143">
        <v>1090</v>
      </c>
      <c r="B13" s="143">
        <v>31001</v>
      </c>
      <c r="C13" s="258" t="s">
        <v>85</v>
      </c>
      <c r="D13" s="269">
        <f>+D15</f>
        <v>1195</v>
      </c>
      <c r="E13" s="269">
        <f t="shared" ref="E13:F13" si="1">E15</f>
        <v>1995</v>
      </c>
      <c r="F13" s="269">
        <f t="shared" si="1"/>
        <v>2645</v>
      </c>
      <c r="H13" s="142"/>
      <c r="I13" s="142"/>
      <c r="J13" s="142"/>
      <c r="K13" s="142"/>
    </row>
    <row r="14" spans="1:11" s="141" customFormat="1" ht="17.25">
      <c r="A14" s="143"/>
      <c r="B14" s="143"/>
      <c r="C14" s="146" t="s">
        <v>116</v>
      </c>
      <c r="D14" s="144"/>
      <c r="E14" s="227"/>
      <c r="F14" s="227"/>
      <c r="H14" s="142"/>
      <c r="I14" s="142"/>
      <c r="J14" s="142"/>
      <c r="K14" s="142"/>
    </row>
    <row r="15" spans="1:11" s="141" customFormat="1" ht="34.5">
      <c r="A15" s="143"/>
      <c r="B15" s="143"/>
      <c r="C15" s="147" t="s">
        <v>20</v>
      </c>
      <c r="D15" s="227">
        <f>+'3'!G26</f>
        <v>1195</v>
      </c>
      <c r="E15" s="227">
        <f>+'3'!H26</f>
        <v>1995</v>
      </c>
      <c r="F15" s="227">
        <f>+'3'!I26</f>
        <v>2645</v>
      </c>
      <c r="H15" s="142"/>
      <c r="I15" s="142"/>
      <c r="J15" s="142"/>
      <c r="K15" s="142"/>
    </row>
    <row r="16" spans="1:11" ht="51.75">
      <c r="A16" s="151">
        <v>1112</v>
      </c>
      <c r="B16" s="151">
        <v>31001</v>
      </c>
      <c r="C16" s="258" t="s">
        <v>210</v>
      </c>
      <c r="D16" s="268">
        <f>+D18</f>
        <v>115.2</v>
      </c>
      <c r="E16" s="268">
        <f t="shared" ref="E16:F16" si="2">+E18</f>
        <v>115.2</v>
      </c>
      <c r="F16" s="268">
        <f t="shared" si="2"/>
        <v>115.2</v>
      </c>
    </row>
    <row r="17" spans="1:11" s="141" customFormat="1" ht="17.25">
      <c r="A17" s="143"/>
      <c r="B17" s="143"/>
      <c r="C17" s="146" t="s">
        <v>116</v>
      </c>
      <c r="D17" s="144"/>
      <c r="E17" s="227"/>
      <c r="F17" s="227"/>
      <c r="H17" s="142"/>
      <c r="I17" s="142"/>
      <c r="J17" s="142"/>
      <c r="K17" s="142"/>
    </row>
    <row r="18" spans="1:11" s="141" customFormat="1" ht="34.5">
      <c r="A18" s="143"/>
      <c r="B18" s="143"/>
      <c r="C18" s="260" t="s">
        <v>20</v>
      </c>
      <c r="D18" s="139">
        <f>+'3'!G46</f>
        <v>115.2</v>
      </c>
      <c r="E18" s="139">
        <f>+'3'!H46</f>
        <v>115.2</v>
      </c>
      <c r="F18" s="139">
        <f>+'3'!I46</f>
        <v>115.2</v>
      </c>
      <c r="H18" s="142"/>
      <c r="I18" s="142"/>
      <c r="J18" s="142"/>
      <c r="K18" s="142"/>
    </row>
  </sheetData>
  <mergeCells count="8">
    <mergeCell ref="A5:F5"/>
    <mergeCell ref="E6:F6"/>
    <mergeCell ref="A7:B8"/>
    <mergeCell ref="C7:C9"/>
    <mergeCell ref="D8:D9"/>
    <mergeCell ref="E8:E9"/>
    <mergeCell ref="F8:F9"/>
    <mergeCell ref="D7:F7"/>
  </mergeCells>
  <pageMargins left="0.70866141732283472" right="0.70866141732283472" top="0.74803149606299213" bottom="0.74803149606299213" header="0.31496062992125984" footer="0.31496062992125984"/>
  <pageSetup paperSize="9" scale="85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6"/>
  <dimension ref="A1:AJ85"/>
  <sheetViews>
    <sheetView showGridLines="0" topLeftCell="A73" zoomScaleNormal="100" workbookViewId="0">
      <selection activeCell="A36" sqref="A36"/>
    </sheetView>
  </sheetViews>
  <sheetFormatPr defaultRowHeight="17.25"/>
  <cols>
    <col min="1" max="1" width="31.7109375" style="2" customWidth="1"/>
    <col min="2" max="2" width="59.28515625" style="2" customWidth="1"/>
    <col min="3" max="3" width="17.28515625" style="2" customWidth="1"/>
    <col min="4" max="4" width="23.140625" style="2" customWidth="1"/>
    <col min="5" max="5" width="20" style="2" customWidth="1"/>
    <col min="6" max="6" width="9.140625" style="2"/>
    <col min="7" max="7" width="9.85546875" style="2" bestFit="1" customWidth="1"/>
    <col min="8" max="247" width="9.140625" style="2"/>
    <col min="248" max="248" width="31.7109375" style="2" customWidth="1"/>
    <col min="249" max="249" width="50.140625" style="2" bestFit="1" customWidth="1"/>
    <col min="250" max="250" width="19.42578125" style="2" bestFit="1" customWidth="1"/>
    <col min="251" max="252" width="16" style="2" bestFit="1" customWidth="1"/>
    <col min="253" max="503" width="9.140625" style="2"/>
    <col min="504" max="504" width="31.7109375" style="2" customWidth="1"/>
    <col min="505" max="505" width="50.140625" style="2" bestFit="1" customWidth="1"/>
    <col min="506" max="506" width="19.42578125" style="2" bestFit="1" customWidth="1"/>
    <col min="507" max="508" width="16" style="2" bestFit="1" customWidth="1"/>
    <col min="509" max="759" width="9.140625" style="2"/>
    <col min="760" max="760" width="31.7109375" style="2" customWidth="1"/>
    <col min="761" max="761" width="50.140625" style="2" bestFit="1" customWidth="1"/>
    <col min="762" max="762" width="19.42578125" style="2" bestFit="1" customWidth="1"/>
    <col min="763" max="764" width="16" style="2" bestFit="1" customWidth="1"/>
    <col min="765" max="1015" width="9.140625" style="2"/>
    <col min="1016" max="1016" width="31.7109375" style="2" customWidth="1"/>
    <col min="1017" max="1017" width="50.140625" style="2" bestFit="1" customWidth="1"/>
    <col min="1018" max="1018" width="19.42578125" style="2" bestFit="1" customWidth="1"/>
    <col min="1019" max="1020" width="16" style="2" bestFit="1" customWidth="1"/>
    <col min="1021" max="1271" width="9.140625" style="2"/>
    <col min="1272" max="1272" width="31.7109375" style="2" customWidth="1"/>
    <col min="1273" max="1273" width="50.140625" style="2" bestFit="1" customWidth="1"/>
    <col min="1274" max="1274" width="19.42578125" style="2" bestFit="1" customWidth="1"/>
    <col min="1275" max="1276" width="16" style="2" bestFit="1" customWidth="1"/>
    <col min="1277" max="1527" width="9.140625" style="2"/>
    <col min="1528" max="1528" width="31.7109375" style="2" customWidth="1"/>
    <col min="1529" max="1529" width="50.140625" style="2" bestFit="1" customWidth="1"/>
    <col min="1530" max="1530" width="19.42578125" style="2" bestFit="1" customWidth="1"/>
    <col min="1531" max="1532" width="16" style="2" bestFit="1" customWidth="1"/>
    <col min="1533" max="1783" width="9.140625" style="2"/>
    <col min="1784" max="1784" width="31.7109375" style="2" customWidth="1"/>
    <col min="1785" max="1785" width="50.140625" style="2" bestFit="1" customWidth="1"/>
    <col min="1786" max="1786" width="19.42578125" style="2" bestFit="1" customWidth="1"/>
    <col min="1787" max="1788" width="16" style="2" bestFit="1" customWidth="1"/>
    <col min="1789" max="2039" width="9.140625" style="2"/>
    <col min="2040" max="2040" width="31.7109375" style="2" customWidth="1"/>
    <col min="2041" max="2041" width="50.140625" style="2" bestFit="1" customWidth="1"/>
    <col min="2042" max="2042" width="19.42578125" style="2" bestFit="1" customWidth="1"/>
    <col min="2043" max="2044" width="16" style="2" bestFit="1" customWidth="1"/>
    <col min="2045" max="2295" width="9.140625" style="2"/>
    <col min="2296" max="2296" width="31.7109375" style="2" customWidth="1"/>
    <col min="2297" max="2297" width="50.140625" style="2" bestFit="1" customWidth="1"/>
    <col min="2298" max="2298" width="19.42578125" style="2" bestFit="1" customWidth="1"/>
    <col min="2299" max="2300" width="16" style="2" bestFit="1" customWidth="1"/>
    <col min="2301" max="2551" width="9.140625" style="2"/>
    <col min="2552" max="2552" width="31.7109375" style="2" customWidth="1"/>
    <col min="2553" max="2553" width="50.140625" style="2" bestFit="1" customWidth="1"/>
    <col min="2554" max="2554" width="19.42578125" style="2" bestFit="1" customWidth="1"/>
    <col min="2555" max="2556" width="16" style="2" bestFit="1" customWidth="1"/>
    <col min="2557" max="2807" width="9.140625" style="2"/>
    <col min="2808" max="2808" width="31.7109375" style="2" customWidth="1"/>
    <col min="2809" max="2809" width="50.140625" style="2" bestFit="1" customWidth="1"/>
    <col min="2810" max="2810" width="19.42578125" style="2" bestFit="1" customWidth="1"/>
    <col min="2811" max="2812" width="16" style="2" bestFit="1" customWidth="1"/>
    <col min="2813" max="3063" width="9.140625" style="2"/>
    <col min="3064" max="3064" width="31.7109375" style="2" customWidth="1"/>
    <col min="3065" max="3065" width="50.140625" style="2" bestFit="1" customWidth="1"/>
    <col min="3066" max="3066" width="19.42578125" style="2" bestFit="1" customWidth="1"/>
    <col min="3067" max="3068" width="16" style="2" bestFit="1" customWidth="1"/>
    <col min="3069" max="3319" width="9.140625" style="2"/>
    <col min="3320" max="3320" width="31.7109375" style="2" customWidth="1"/>
    <col min="3321" max="3321" width="50.140625" style="2" bestFit="1" customWidth="1"/>
    <col min="3322" max="3322" width="19.42578125" style="2" bestFit="1" customWidth="1"/>
    <col min="3323" max="3324" width="16" style="2" bestFit="1" customWidth="1"/>
    <col min="3325" max="3575" width="9.140625" style="2"/>
    <col min="3576" max="3576" width="31.7109375" style="2" customWidth="1"/>
    <col min="3577" max="3577" width="50.140625" style="2" bestFit="1" customWidth="1"/>
    <col min="3578" max="3578" width="19.42578125" style="2" bestFit="1" customWidth="1"/>
    <col min="3579" max="3580" width="16" style="2" bestFit="1" customWidth="1"/>
    <col min="3581" max="3831" width="9.140625" style="2"/>
    <col min="3832" max="3832" width="31.7109375" style="2" customWidth="1"/>
    <col min="3833" max="3833" width="50.140625" style="2" bestFit="1" customWidth="1"/>
    <col min="3834" max="3834" width="19.42578125" style="2" bestFit="1" customWidth="1"/>
    <col min="3835" max="3836" width="16" style="2" bestFit="1" customWidth="1"/>
    <col min="3837" max="4087" width="9.140625" style="2"/>
    <col min="4088" max="4088" width="31.7109375" style="2" customWidth="1"/>
    <col min="4089" max="4089" width="50.140625" style="2" bestFit="1" customWidth="1"/>
    <col min="4090" max="4090" width="19.42578125" style="2" bestFit="1" customWidth="1"/>
    <col min="4091" max="4092" width="16" style="2" bestFit="1" customWidth="1"/>
    <col min="4093" max="4343" width="9.140625" style="2"/>
    <col min="4344" max="4344" width="31.7109375" style="2" customWidth="1"/>
    <col min="4345" max="4345" width="50.140625" style="2" bestFit="1" customWidth="1"/>
    <col min="4346" max="4346" width="19.42578125" style="2" bestFit="1" customWidth="1"/>
    <col min="4347" max="4348" width="16" style="2" bestFit="1" customWidth="1"/>
    <col min="4349" max="4599" width="9.140625" style="2"/>
    <col min="4600" max="4600" width="31.7109375" style="2" customWidth="1"/>
    <col min="4601" max="4601" width="50.140625" style="2" bestFit="1" customWidth="1"/>
    <col min="4602" max="4602" width="19.42578125" style="2" bestFit="1" customWidth="1"/>
    <col min="4603" max="4604" width="16" style="2" bestFit="1" customWidth="1"/>
    <col min="4605" max="4855" width="9.140625" style="2"/>
    <col min="4856" max="4856" width="31.7109375" style="2" customWidth="1"/>
    <col min="4857" max="4857" width="50.140625" style="2" bestFit="1" customWidth="1"/>
    <col min="4858" max="4858" width="19.42578125" style="2" bestFit="1" customWidth="1"/>
    <col min="4859" max="4860" width="16" style="2" bestFit="1" customWidth="1"/>
    <col min="4861" max="5111" width="9.140625" style="2"/>
    <col min="5112" max="5112" width="31.7109375" style="2" customWidth="1"/>
    <col min="5113" max="5113" width="50.140625" style="2" bestFit="1" customWidth="1"/>
    <col min="5114" max="5114" width="19.42578125" style="2" bestFit="1" customWidth="1"/>
    <col min="5115" max="5116" width="16" style="2" bestFit="1" customWidth="1"/>
    <col min="5117" max="5367" width="9.140625" style="2"/>
    <col min="5368" max="5368" width="31.7109375" style="2" customWidth="1"/>
    <col min="5369" max="5369" width="50.140625" style="2" bestFit="1" customWidth="1"/>
    <col min="5370" max="5370" width="19.42578125" style="2" bestFit="1" customWidth="1"/>
    <col min="5371" max="5372" width="16" style="2" bestFit="1" customWidth="1"/>
    <col min="5373" max="5623" width="9.140625" style="2"/>
    <col min="5624" max="5624" width="31.7109375" style="2" customWidth="1"/>
    <col min="5625" max="5625" width="50.140625" style="2" bestFit="1" customWidth="1"/>
    <col min="5626" max="5626" width="19.42578125" style="2" bestFit="1" customWidth="1"/>
    <col min="5627" max="5628" width="16" style="2" bestFit="1" customWidth="1"/>
    <col min="5629" max="5879" width="9.140625" style="2"/>
    <col min="5880" max="5880" width="31.7109375" style="2" customWidth="1"/>
    <col min="5881" max="5881" width="50.140625" style="2" bestFit="1" customWidth="1"/>
    <col min="5882" max="5882" width="19.42578125" style="2" bestFit="1" customWidth="1"/>
    <col min="5883" max="5884" width="16" style="2" bestFit="1" customWidth="1"/>
    <col min="5885" max="6135" width="9.140625" style="2"/>
    <col min="6136" max="6136" width="31.7109375" style="2" customWidth="1"/>
    <col min="6137" max="6137" width="50.140625" style="2" bestFit="1" customWidth="1"/>
    <col min="6138" max="6138" width="19.42578125" style="2" bestFit="1" customWidth="1"/>
    <col min="6139" max="6140" width="16" style="2" bestFit="1" customWidth="1"/>
    <col min="6141" max="6391" width="9.140625" style="2"/>
    <col min="6392" max="6392" width="31.7109375" style="2" customWidth="1"/>
    <col min="6393" max="6393" width="50.140625" style="2" bestFit="1" customWidth="1"/>
    <col min="6394" max="6394" width="19.42578125" style="2" bestFit="1" customWidth="1"/>
    <col min="6395" max="6396" width="16" style="2" bestFit="1" customWidth="1"/>
    <col min="6397" max="6647" width="9.140625" style="2"/>
    <col min="6648" max="6648" width="31.7109375" style="2" customWidth="1"/>
    <col min="6649" max="6649" width="50.140625" style="2" bestFit="1" customWidth="1"/>
    <col min="6650" max="6650" width="19.42578125" style="2" bestFit="1" customWidth="1"/>
    <col min="6651" max="6652" width="16" style="2" bestFit="1" customWidth="1"/>
    <col min="6653" max="6903" width="9.140625" style="2"/>
    <col min="6904" max="6904" width="31.7109375" style="2" customWidth="1"/>
    <col min="6905" max="6905" width="50.140625" style="2" bestFit="1" customWidth="1"/>
    <col min="6906" max="6906" width="19.42578125" style="2" bestFit="1" customWidth="1"/>
    <col min="6907" max="6908" width="16" style="2" bestFit="1" customWidth="1"/>
    <col min="6909" max="7159" width="9.140625" style="2"/>
    <col min="7160" max="7160" width="31.7109375" style="2" customWidth="1"/>
    <col min="7161" max="7161" width="50.140625" style="2" bestFit="1" customWidth="1"/>
    <col min="7162" max="7162" width="19.42578125" style="2" bestFit="1" customWidth="1"/>
    <col min="7163" max="7164" width="16" style="2" bestFit="1" customWidth="1"/>
    <col min="7165" max="7415" width="9.140625" style="2"/>
    <col min="7416" max="7416" width="31.7109375" style="2" customWidth="1"/>
    <col min="7417" max="7417" width="50.140625" style="2" bestFit="1" customWidth="1"/>
    <col min="7418" max="7418" width="19.42578125" style="2" bestFit="1" customWidth="1"/>
    <col min="7419" max="7420" width="16" style="2" bestFit="1" customWidth="1"/>
    <col min="7421" max="7671" width="9.140625" style="2"/>
    <col min="7672" max="7672" width="31.7109375" style="2" customWidth="1"/>
    <col min="7673" max="7673" width="50.140625" style="2" bestFit="1" customWidth="1"/>
    <col min="7674" max="7674" width="19.42578125" style="2" bestFit="1" customWidth="1"/>
    <col min="7675" max="7676" width="16" style="2" bestFit="1" customWidth="1"/>
    <col min="7677" max="7927" width="9.140625" style="2"/>
    <col min="7928" max="7928" width="31.7109375" style="2" customWidth="1"/>
    <col min="7929" max="7929" width="50.140625" style="2" bestFit="1" customWidth="1"/>
    <col min="7930" max="7930" width="19.42578125" style="2" bestFit="1" customWidth="1"/>
    <col min="7931" max="7932" width="16" style="2" bestFit="1" customWidth="1"/>
    <col min="7933" max="8183" width="9.140625" style="2"/>
    <col min="8184" max="8184" width="31.7109375" style="2" customWidth="1"/>
    <col min="8185" max="8185" width="50.140625" style="2" bestFit="1" customWidth="1"/>
    <col min="8186" max="8186" width="19.42578125" style="2" bestFit="1" customWidth="1"/>
    <col min="8187" max="8188" width="16" style="2" bestFit="1" customWidth="1"/>
    <col min="8189" max="8439" width="9.140625" style="2"/>
    <col min="8440" max="8440" width="31.7109375" style="2" customWidth="1"/>
    <col min="8441" max="8441" width="50.140625" style="2" bestFit="1" customWidth="1"/>
    <col min="8442" max="8442" width="19.42578125" style="2" bestFit="1" customWidth="1"/>
    <col min="8443" max="8444" width="16" style="2" bestFit="1" customWidth="1"/>
    <col min="8445" max="8695" width="9.140625" style="2"/>
    <col min="8696" max="8696" width="31.7109375" style="2" customWidth="1"/>
    <col min="8697" max="8697" width="50.140625" style="2" bestFit="1" customWidth="1"/>
    <col min="8698" max="8698" width="19.42578125" style="2" bestFit="1" customWidth="1"/>
    <col min="8699" max="8700" width="16" style="2" bestFit="1" customWidth="1"/>
    <col min="8701" max="8951" width="9.140625" style="2"/>
    <col min="8952" max="8952" width="31.7109375" style="2" customWidth="1"/>
    <col min="8953" max="8953" width="50.140625" style="2" bestFit="1" customWidth="1"/>
    <col min="8954" max="8954" width="19.42578125" style="2" bestFit="1" customWidth="1"/>
    <col min="8955" max="8956" width="16" style="2" bestFit="1" customWidth="1"/>
    <col min="8957" max="9207" width="9.140625" style="2"/>
    <col min="9208" max="9208" width="31.7109375" style="2" customWidth="1"/>
    <col min="9209" max="9209" width="50.140625" style="2" bestFit="1" customWidth="1"/>
    <col min="9210" max="9210" width="19.42578125" style="2" bestFit="1" customWidth="1"/>
    <col min="9211" max="9212" width="16" style="2" bestFit="1" customWidth="1"/>
    <col min="9213" max="9463" width="9.140625" style="2"/>
    <col min="9464" max="9464" width="31.7109375" style="2" customWidth="1"/>
    <col min="9465" max="9465" width="50.140625" style="2" bestFit="1" customWidth="1"/>
    <col min="9466" max="9466" width="19.42578125" style="2" bestFit="1" customWidth="1"/>
    <col min="9467" max="9468" width="16" style="2" bestFit="1" customWidth="1"/>
    <col min="9469" max="9719" width="9.140625" style="2"/>
    <col min="9720" max="9720" width="31.7109375" style="2" customWidth="1"/>
    <col min="9721" max="9721" width="50.140625" style="2" bestFit="1" customWidth="1"/>
    <col min="9722" max="9722" width="19.42578125" style="2" bestFit="1" customWidth="1"/>
    <col min="9723" max="9724" width="16" style="2" bestFit="1" customWidth="1"/>
    <col min="9725" max="9975" width="9.140625" style="2"/>
    <col min="9976" max="9976" width="31.7109375" style="2" customWidth="1"/>
    <col min="9977" max="9977" width="50.140625" style="2" bestFit="1" customWidth="1"/>
    <col min="9978" max="9978" width="19.42578125" style="2" bestFit="1" customWidth="1"/>
    <col min="9979" max="9980" width="16" style="2" bestFit="1" customWidth="1"/>
    <col min="9981" max="10231" width="9.140625" style="2"/>
    <col min="10232" max="10232" width="31.7109375" style="2" customWidth="1"/>
    <col min="10233" max="10233" width="50.140625" style="2" bestFit="1" customWidth="1"/>
    <col min="10234" max="10234" width="19.42578125" style="2" bestFit="1" customWidth="1"/>
    <col min="10235" max="10236" width="16" style="2" bestFit="1" customWidth="1"/>
    <col min="10237" max="10487" width="9.140625" style="2"/>
    <col min="10488" max="10488" width="31.7109375" style="2" customWidth="1"/>
    <col min="10489" max="10489" width="50.140625" style="2" bestFit="1" customWidth="1"/>
    <col min="10490" max="10490" width="19.42578125" style="2" bestFit="1" customWidth="1"/>
    <col min="10491" max="10492" width="16" style="2" bestFit="1" customWidth="1"/>
    <col min="10493" max="10743" width="9.140625" style="2"/>
    <col min="10744" max="10744" width="31.7109375" style="2" customWidth="1"/>
    <col min="10745" max="10745" width="50.140625" style="2" bestFit="1" customWidth="1"/>
    <col min="10746" max="10746" width="19.42578125" style="2" bestFit="1" customWidth="1"/>
    <col min="10747" max="10748" width="16" style="2" bestFit="1" customWidth="1"/>
    <col min="10749" max="10999" width="9.140625" style="2"/>
    <col min="11000" max="11000" width="31.7109375" style="2" customWidth="1"/>
    <col min="11001" max="11001" width="50.140625" style="2" bestFit="1" customWidth="1"/>
    <col min="11002" max="11002" width="19.42578125" style="2" bestFit="1" customWidth="1"/>
    <col min="11003" max="11004" width="16" style="2" bestFit="1" customWidth="1"/>
    <col min="11005" max="11255" width="9.140625" style="2"/>
    <col min="11256" max="11256" width="31.7109375" style="2" customWidth="1"/>
    <col min="11257" max="11257" width="50.140625" style="2" bestFit="1" customWidth="1"/>
    <col min="11258" max="11258" width="19.42578125" style="2" bestFit="1" customWidth="1"/>
    <col min="11259" max="11260" width="16" style="2" bestFit="1" customWidth="1"/>
    <col min="11261" max="11511" width="9.140625" style="2"/>
    <col min="11512" max="11512" width="31.7109375" style="2" customWidth="1"/>
    <col min="11513" max="11513" width="50.140625" style="2" bestFit="1" customWidth="1"/>
    <col min="11514" max="11514" width="19.42578125" style="2" bestFit="1" customWidth="1"/>
    <col min="11515" max="11516" width="16" style="2" bestFit="1" customWidth="1"/>
    <col min="11517" max="11767" width="9.140625" style="2"/>
    <col min="11768" max="11768" width="31.7109375" style="2" customWidth="1"/>
    <col min="11769" max="11769" width="50.140625" style="2" bestFit="1" customWidth="1"/>
    <col min="11770" max="11770" width="19.42578125" style="2" bestFit="1" customWidth="1"/>
    <col min="11771" max="11772" width="16" style="2" bestFit="1" customWidth="1"/>
    <col min="11773" max="12023" width="9.140625" style="2"/>
    <col min="12024" max="12024" width="31.7109375" style="2" customWidth="1"/>
    <col min="12025" max="12025" width="50.140625" style="2" bestFit="1" customWidth="1"/>
    <col min="12026" max="12026" width="19.42578125" style="2" bestFit="1" customWidth="1"/>
    <col min="12027" max="12028" width="16" style="2" bestFit="1" customWidth="1"/>
    <col min="12029" max="12279" width="9.140625" style="2"/>
    <col min="12280" max="12280" width="31.7109375" style="2" customWidth="1"/>
    <col min="12281" max="12281" width="50.140625" style="2" bestFit="1" customWidth="1"/>
    <col min="12282" max="12282" width="19.42578125" style="2" bestFit="1" customWidth="1"/>
    <col min="12283" max="12284" width="16" style="2" bestFit="1" customWidth="1"/>
    <col min="12285" max="12535" width="9.140625" style="2"/>
    <col min="12536" max="12536" width="31.7109375" style="2" customWidth="1"/>
    <col min="12537" max="12537" width="50.140625" style="2" bestFit="1" customWidth="1"/>
    <col min="12538" max="12538" width="19.42578125" style="2" bestFit="1" customWidth="1"/>
    <col min="12539" max="12540" width="16" style="2" bestFit="1" customWidth="1"/>
    <col min="12541" max="12791" width="9.140625" style="2"/>
    <col min="12792" max="12792" width="31.7109375" style="2" customWidth="1"/>
    <col min="12793" max="12793" width="50.140625" style="2" bestFit="1" customWidth="1"/>
    <col min="12794" max="12794" width="19.42578125" style="2" bestFit="1" customWidth="1"/>
    <col min="12795" max="12796" width="16" style="2" bestFit="1" customWidth="1"/>
    <col min="12797" max="13047" width="9.140625" style="2"/>
    <col min="13048" max="13048" width="31.7109375" style="2" customWidth="1"/>
    <col min="13049" max="13049" width="50.140625" style="2" bestFit="1" customWidth="1"/>
    <col min="13050" max="13050" width="19.42578125" style="2" bestFit="1" customWidth="1"/>
    <col min="13051" max="13052" width="16" style="2" bestFit="1" customWidth="1"/>
    <col min="13053" max="13303" width="9.140625" style="2"/>
    <col min="13304" max="13304" width="31.7109375" style="2" customWidth="1"/>
    <col min="13305" max="13305" width="50.140625" style="2" bestFit="1" customWidth="1"/>
    <col min="13306" max="13306" width="19.42578125" style="2" bestFit="1" customWidth="1"/>
    <col min="13307" max="13308" width="16" style="2" bestFit="1" customWidth="1"/>
    <col min="13309" max="13559" width="9.140625" style="2"/>
    <col min="13560" max="13560" width="31.7109375" style="2" customWidth="1"/>
    <col min="13561" max="13561" width="50.140625" style="2" bestFit="1" customWidth="1"/>
    <col min="13562" max="13562" width="19.42578125" style="2" bestFit="1" customWidth="1"/>
    <col min="13563" max="13564" width="16" style="2" bestFit="1" customWidth="1"/>
    <col min="13565" max="13815" width="9.140625" style="2"/>
    <col min="13816" max="13816" width="31.7109375" style="2" customWidth="1"/>
    <col min="13817" max="13817" width="50.140625" style="2" bestFit="1" customWidth="1"/>
    <col min="13818" max="13818" width="19.42578125" style="2" bestFit="1" customWidth="1"/>
    <col min="13819" max="13820" width="16" style="2" bestFit="1" customWidth="1"/>
    <col min="13821" max="14071" width="9.140625" style="2"/>
    <col min="14072" max="14072" width="31.7109375" style="2" customWidth="1"/>
    <col min="14073" max="14073" width="50.140625" style="2" bestFit="1" customWidth="1"/>
    <col min="14074" max="14074" width="19.42578125" style="2" bestFit="1" customWidth="1"/>
    <col min="14075" max="14076" width="16" style="2" bestFit="1" customWidth="1"/>
    <col min="14077" max="14327" width="9.140625" style="2"/>
    <col min="14328" max="14328" width="31.7109375" style="2" customWidth="1"/>
    <col min="14329" max="14329" width="50.140625" style="2" bestFit="1" customWidth="1"/>
    <col min="14330" max="14330" width="19.42578125" style="2" bestFit="1" customWidth="1"/>
    <col min="14331" max="14332" width="16" style="2" bestFit="1" customWidth="1"/>
    <col min="14333" max="14583" width="9.140625" style="2"/>
    <col min="14584" max="14584" width="31.7109375" style="2" customWidth="1"/>
    <col min="14585" max="14585" width="50.140625" style="2" bestFit="1" customWidth="1"/>
    <col min="14586" max="14586" width="19.42578125" style="2" bestFit="1" customWidth="1"/>
    <col min="14587" max="14588" width="16" style="2" bestFit="1" customWidth="1"/>
    <col min="14589" max="14839" width="9.140625" style="2"/>
    <col min="14840" max="14840" width="31.7109375" style="2" customWidth="1"/>
    <col min="14841" max="14841" width="50.140625" style="2" bestFit="1" customWidth="1"/>
    <col min="14842" max="14842" width="19.42578125" style="2" bestFit="1" customWidth="1"/>
    <col min="14843" max="14844" width="16" style="2" bestFit="1" customWidth="1"/>
    <col min="14845" max="15095" width="9.140625" style="2"/>
    <col min="15096" max="15096" width="31.7109375" style="2" customWidth="1"/>
    <col min="15097" max="15097" width="50.140625" style="2" bestFit="1" customWidth="1"/>
    <col min="15098" max="15098" width="19.42578125" style="2" bestFit="1" customWidth="1"/>
    <col min="15099" max="15100" width="16" style="2" bestFit="1" customWidth="1"/>
    <col min="15101" max="15351" width="9.140625" style="2"/>
    <col min="15352" max="15352" width="31.7109375" style="2" customWidth="1"/>
    <col min="15353" max="15353" width="50.140625" style="2" bestFit="1" customWidth="1"/>
    <col min="15354" max="15354" width="19.42578125" style="2" bestFit="1" customWidth="1"/>
    <col min="15355" max="15356" width="16" style="2" bestFit="1" customWidth="1"/>
    <col min="15357" max="15607" width="9.140625" style="2"/>
    <col min="15608" max="15608" width="31.7109375" style="2" customWidth="1"/>
    <col min="15609" max="15609" width="50.140625" style="2" bestFit="1" customWidth="1"/>
    <col min="15610" max="15610" width="19.42578125" style="2" bestFit="1" customWidth="1"/>
    <col min="15611" max="15612" width="16" style="2" bestFit="1" customWidth="1"/>
    <col min="15613" max="15863" width="9.140625" style="2"/>
    <col min="15864" max="15864" width="31.7109375" style="2" customWidth="1"/>
    <col min="15865" max="15865" width="50.140625" style="2" bestFit="1" customWidth="1"/>
    <col min="15866" max="15866" width="19.42578125" style="2" bestFit="1" customWidth="1"/>
    <col min="15867" max="15868" width="16" style="2" bestFit="1" customWidth="1"/>
    <col min="15869" max="16119" width="9.140625" style="2"/>
    <col min="16120" max="16120" width="31.7109375" style="2" customWidth="1"/>
    <col min="16121" max="16121" width="50.140625" style="2" bestFit="1" customWidth="1"/>
    <col min="16122" max="16122" width="19.42578125" style="2" bestFit="1" customWidth="1"/>
    <col min="16123" max="16124" width="16" style="2" bestFit="1" customWidth="1"/>
    <col min="16125" max="16384" width="9.140625" style="2"/>
  </cols>
  <sheetData>
    <row r="1" spans="1:36" s="3" customFormat="1">
      <c r="G1" s="377" t="s">
        <v>202</v>
      </c>
      <c r="H1" s="377"/>
    </row>
    <row r="2" spans="1:36" s="8" customFormat="1">
      <c r="H2" s="85" t="s">
        <v>75</v>
      </c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</row>
    <row r="3" spans="1:36" s="8" customFormat="1" ht="15.75" customHeight="1">
      <c r="G3" s="376" t="s">
        <v>31</v>
      </c>
      <c r="H3" s="376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</row>
    <row r="4" spans="1:36" ht="20.25" customHeight="1"/>
    <row r="5" spans="1:36" s="1" customFormat="1" ht="54.75" customHeight="1">
      <c r="A5" s="378" t="s">
        <v>225</v>
      </c>
      <c r="B5" s="378"/>
      <c r="C5" s="378"/>
      <c r="D5" s="378"/>
      <c r="E5" s="378"/>
    </row>
    <row r="6" spans="1:36" s="3" customFormat="1">
      <c r="A6" s="379" t="s">
        <v>10</v>
      </c>
      <c r="B6" s="379"/>
      <c r="C6" s="379"/>
      <c r="D6" s="379"/>
      <c r="E6" s="379"/>
    </row>
    <row r="7" spans="1:36" s="3" customFormat="1">
      <c r="A7" s="53" t="s">
        <v>54</v>
      </c>
    </row>
    <row r="8" spans="1:36" s="3" customFormat="1">
      <c r="A8" s="53"/>
    </row>
    <row r="9" spans="1:36" ht="21.75" customHeight="1">
      <c r="A9" s="170" t="s">
        <v>0</v>
      </c>
      <c r="B9" s="171" t="s">
        <v>1</v>
      </c>
    </row>
    <row r="10" spans="1:36" ht="24" customHeight="1">
      <c r="A10" s="172">
        <v>1090</v>
      </c>
      <c r="B10" s="173" t="s">
        <v>145</v>
      </c>
    </row>
    <row r="11" spans="1:36" ht="34.5" customHeight="1">
      <c r="A11" s="174" t="s">
        <v>2</v>
      </c>
      <c r="B11" s="175"/>
    </row>
    <row r="12" spans="1:36" ht="72.75" customHeight="1">
      <c r="A12" s="176" t="s">
        <v>3</v>
      </c>
      <c r="B12" s="177">
        <v>1090</v>
      </c>
      <c r="C12" s="387" t="s">
        <v>46</v>
      </c>
      <c r="D12" s="388"/>
      <c r="E12" s="389"/>
    </row>
    <row r="13" spans="1:36" ht="33.75" customHeight="1">
      <c r="A13" s="178" t="s">
        <v>4</v>
      </c>
      <c r="B13" s="179">
        <v>11001</v>
      </c>
      <c r="C13" s="90" t="s">
        <v>76</v>
      </c>
      <c r="D13" s="107" t="s">
        <v>45</v>
      </c>
      <c r="E13" s="42" t="s">
        <v>41</v>
      </c>
    </row>
    <row r="14" spans="1:36" ht="26.25" customHeight="1">
      <c r="A14" s="176" t="s">
        <v>5</v>
      </c>
      <c r="B14" s="98" t="s">
        <v>83</v>
      </c>
      <c r="C14" s="359"/>
      <c r="D14" s="359"/>
      <c r="E14" s="359"/>
      <c r="F14" s="180"/>
    </row>
    <row r="15" spans="1:36" ht="59.25" customHeight="1">
      <c r="A15" s="176" t="s">
        <v>6</v>
      </c>
      <c r="B15" s="96" t="s">
        <v>82</v>
      </c>
      <c r="C15" s="360"/>
      <c r="D15" s="360"/>
      <c r="E15" s="360"/>
    </row>
    <row r="16" spans="1:36">
      <c r="A16" s="176" t="s">
        <v>7</v>
      </c>
      <c r="B16" s="181" t="s">
        <v>72</v>
      </c>
      <c r="C16" s="360"/>
      <c r="D16" s="360"/>
      <c r="E16" s="360"/>
    </row>
    <row r="17" spans="1:5" ht="33" customHeight="1">
      <c r="A17" s="182" t="s">
        <v>146</v>
      </c>
      <c r="B17" s="183" t="s">
        <v>55</v>
      </c>
      <c r="C17" s="360"/>
      <c r="D17" s="360"/>
      <c r="E17" s="360"/>
    </row>
    <row r="18" spans="1:5" ht="23.25" customHeight="1">
      <c r="A18" s="364" t="s">
        <v>8</v>
      </c>
      <c r="B18" s="365"/>
      <c r="C18" s="361"/>
      <c r="D18" s="361"/>
      <c r="E18" s="361"/>
    </row>
    <row r="19" spans="1:5" ht="17.25" hidden="1" customHeight="1">
      <c r="A19" s="184" t="s">
        <v>147</v>
      </c>
      <c r="B19" s="185"/>
      <c r="C19" s="186"/>
      <c r="D19" s="186"/>
      <c r="E19" s="186"/>
    </row>
    <row r="20" spans="1:5" ht="17.25" hidden="1" customHeight="1">
      <c r="A20" s="184" t="s">
        <v>148</v>
      </c>
      <c r="B20" s="185"/>
      <c r="C20" s="186"/>
      <c r="D20" s="186"/>
      <c r="E20" s="186"/>
    </row>
    <row r="21" spans="1:5" ht="33" customHeight="1">
      <c r="A21" s="366" t="s">
        <v>9</v>
      </c>
      <c r="B21" s="367"/>
      <c r="C21" s="286">
        <f>+'3'!G18</f>
        <v>-1195</v>
      </c>
      <c r="D21" s="286">
        <f>+'3'!H18</f>
        <v>-1995</v>
      </c>
      <c r="E21" s="287">
        <f>+'3'!I18</f>
        <v>-2645</v>
      </c>
    </row>
    <row r="22" spans="1:5" ht="36.75" customHeight="1">
      <c r="A22" s="176" t="s">
        <v>3</v>
      </c>
      <c r="B22" s="177">
        <v>1090</v>
      </c>
      <c r="C22" s="358" t="s">
        <v>37</v>
      </c>
      <c r="D22" s="358"/>
      <c r="E22" s="358"/>
    </row>
    <row r="23" spans="1:5" ht="39.75" customHeight="1">
      <c r="A23" s="178" t="s">
        <v>4</v>
      </c>
      <c r="B23" s="179">
        <v>31001</v>
      </c>
      <c r="C23" s="90" t="s">
        <v>76</v>
      </c>
      <c r="D23" s="107" t="s">
        <v>45</v>
      </c>
      <c r="E23" s="42" t="s">
        <v>41</v>
      </c>
    </row>
    <row r="24" spans="1:5" ht="45" customHeight="1">
      <c r="A24" s="176" t="s">
        <v>5</v>
      </c>
      <c r="B24" s="105" t="s">
        <v>94</v>
      </c>
      <c r="C24" s="368"/>
      <c r="D24" s="368"/>
      <c r="E24" s="359"/>
    </row>
    <row r="25" spans="1:5" ht="39" customHeight="1">
      <c r="A25" s="176" t="s">
        <v>6</v>
      </c>
      <c r="B25" s="55" t="s">
        <v>86</v>
      </c>
      <c r="C25" s="369"/>
      <c r="D25" s="369"/>
      <c r="E25" s="360"/>
    </row>
    <row r="26" spans="1:5" ht="34.5">
      <c r="A26" s="176" t="s">
        <v>7</v>
      </c>
      <c r="B26" s="55" t="s">
        <v>87</v>
      </c>
      <c r="C26" s="369"/>
      <c r="D26" s="369"/>
      <c r="E26" s="360"/>
    </row>
    <row r="27" spans="1:5" ht="41.25" customHeight="1">
      <c r="A27" s="182" t="s">
        <v>146</v>
      </c>
      <c r="B27" s="63" t="s">
        <v>154</v>
      </c>
      <c r="C27" s="370"/>
      <c r="D27" s="370"/>
      <c r="E27" s="361"/>
    </row>
    <row r="28" spans="1:5" ht="15.75" customHeight="1">
      <c r="A28" s="364" t="s">
        <v>8</v>
      </c>
      <c r="B28" s="365"/>
      <c r="C28" s="187"/>
      <c r="D28" s="187"/>
      <c r="E28" s="186"/>
    </row>
    <row r="29" spans="1:5" hidden="1">
      <c r="A29" s="366" t="s">
        <v>147</v>
      </c>
      <c r="B29" s="367"/>
      <c r="C29" s="188"/>
      <c r="D29" s="189"/>
      <c r="E29" s="186"/>
    </row>
    <row r="30" spans="1:5" hidden="1">
      <c r="A30" s="366" t="s">
        <v>148</v>
      </c>
      <c r="B30" s="367"/>
      <c r="C30" s="189"/>
      <c r="D30" s="189"/>
      <c r="E30" s="186"/>
    </row>
    <row r="31" spans="1:5">
      <c r="A31" s="371" t="s">
        <v>149</v>
      </c>
      <c r="B31" s="190" t="s">
        <v>150</v>
      </c>
      <c r="C31" s="189">
        <v>21</v>
      </c>
      <c r="D31" s="189">
        <v>21</v>
      </c>
      <c r="E31" s="194">
        <v>21</v>
      </c>
    </row>
    <row r="32" spans="1:5" ht="21.75" customHeight="1">
      <c r="A32" s="372"/>
      <c r="B32" s="190" t="s">
        <v>151</v>
      </c>
      <c r="C32" s="189">
        <v>2</v>
      </c>
      <c r="D32" s="189">
        <v>30</v>
      </c>
      <c r="E32" s="194">
        <v>33</v>
      </c>
    </row>
    <row r="33" spans="1:8" s="1" customFormat="1" ht="39" customHeight="1">
      <c r="A33" s="191" t="s">
        <v>152</v>
      </c>
      <c r="B33" s="190" t="s">
        <v>153</v>
      </c>
      <c r="C33" s="192">
        <v>5</v>
      </c>
      <c r="D33" s="192">
        <v>5</v>
      </c>
      <c r="E33" s="228">
        <v>5</v>
      </c>
    </row>
    <row r="34" spans="1:8">
      <c r="A34" s="366" t="s">
        <v>9</v>
      </c>
      <c r="B34" s="367"/>
      <c r="C34" s="235">
        <f>+'3'!G26</f>
        <v>1195</v>
      </c>
      <c r="D34" s="235">
        <f>+'3'!H26</f>
        <v>1995</v>
      </c>
      <c r="E34" s="235">
        <f>+'3'!I26</f>
        <v>2645</v>
      </c>
      <c r="H34" s="193"/>
    </row>
    <row r="35" spans="1:8" s="245" customFormat="1" ht="37.5" customHeight="1">
      <c r="A35" s="289" t="s">
        <v>0</v>
      </c>
      <c r="B35" s="289" t="s">
        <v>1</v>
      </c>
    </row>
    <row r="36" spans="1:8" s="245" customFormat="1" ht="52.5" customHeight="1">
      <c r="A36" s="292">
        <v>1112</v>
      </c>
      <c r="B36" s="183" t="s">
        <v>217</v>
      </c>
    </row>
    <row r="37" spans="1:8" s="245" customFormat="1">
      <c r="A37" s="271" t="s">
        <v>2</v>
      </c>
    </row>
    <row r="38" spans="1:8" s="245" customFormat="1" ht="46.5" customHeight="1">
      <c r="A38" s="42" t="s">
        <v>3</v>
      </c>
      <c r="B38" s="272">
        <v>1112</v>
      </c>
      <c r="C38" s="390" t="s">
        <v>46</v>
      </c>
      <c r="D38" s="391"/>
      <c r="E38" s="392"/>
    </row>
    <row r="39" spans="1:8" s="245" customFormat="1" ht="34.5">
      <c r="A39" s="55" t="s">
        <v>4</v>
      </c>
      <c r="B39" s="273">
        <v>11001</v>
      </c>
      <c r="C39" s="90" t="s">
        <v>76</v>
      </c>
      <c r="D39" s="107" t="s">
        <v>45</v>
      </c>
      <c r="E39" s="42" t="s">
        <v>41</v>
      </c>
    </row>
    <row r="40" spans="1:8" s="245" customFormat="1" ht="47.25" customHeight="1">
      <c r="A40" s="55" t="s">
        <v>5</v>
      </c>
      <c r="B40" s="183" t="s">
        <v>218</v>
      </c>
      <c r="C40" s="393"/>
      <c r="D40" s="373"/>
      <c r="E40" s="373"/>
    </row>
    <row r="41" spans="1:8" s="245" customFormat="1" ht="66">
      <c r="A41" s="55" t="s">
        <v>6</v>
      </c>
      <c r="B41" s="183" t="s">
        <v>218</v>
      </c>
      <c r="C41" s="394"/>
      <c r="D41" s="374"/>
      <c r="E41" s="374"/>
    </row>
    <row r="42" spans="1:8" s="245" customFormat="1" ht="21" customHeight="1">
      <c r="A42" s="55" t="s">
        <v>7</v>
      </c>
      <c r="B42" s="181" t="s">
        <v>72</v>
      </c>
      <c r="C42" s="394"/>
      <c r="D42" s="374"/>
      <c r="E42" s="374"/>
    </row>
    <row r="43" spans="1:8" s="245" customFormat="1" ht="20.25" customHeight="1">
      <c r="A43" s="274" t="s">
        <v>219</v>
      </c>
      <c r="B43" s="183" t="s">
        <v>55</v>
      </c>
      <c r="C43" s="394"/>
      <c r="D43" s="374"/>
      <c r="E43" s="374"/>
    </row>
    <row r="44" spans="1:8" s="245" customFormat="1" ht="21.75" customHeight="1">
      <c r="A44" s="275"/>
      <c r="B44" s="276" t="s">
        <v>8</v>
      </c>
      <c r="C44" s="395"/>
      <c r="D44" s="375"/>
      <c r="E44" s="375"/>
    </row>
    <row r="45" spans="1:8" s="279" customFormat="1" ht="23.25" customHeight="1">
      <c r="A45" s="277" t="s">
        <v>9</v>
      </c>
      <c r="B45" s="278"/>
      <c r="C45" s="255">
        <f>+'3'!G37</f>
        <v>-115.2</v>
      </c>
      <c r="D45" s="255">
        <f>+'3'!H37</f>
        <v>-115.2</v>
      </c>
      <c r="E45" s="255">
        <f>+'3'!I37</f>
        <v>-115.2</v>
      </c>
    </row>
    <row r="46" spans="1:8" ht="56.25" customHeight="1">
      <c r="A46" s="42" t="s">
        <v>3</v>
      </c>
      <c r="B46" s="272">
        <v>1112</v>
      </c>
      <c r="C46" s="390" t="s">
        <v>37</v>
      </c>
      <c r="D46" s="391"/>
      <c r="E46" s="392"/>
      <c r="G46" s="193"/>
    </row>
    <row r="47" spans="1:8" ht="35.25" customHeight="1">
      <c r="A47" s="178" t="s">
        <v>4</v>
      </c>
      <c r="B47" s="280">
        <v>31001</v>
      </c>
      <c r="C47" s="90" t="s">
        <v>76</v>
      </c>
      <c r="D47" s="107" t="s">
        <v>45</v>
      </c>
      <c r="E47" s="42" t="s">
        <v>41</v>
      </c>
    </row>
    <row r="48" spans="1:8" ht="36.75" customHeight="1">
      <c r="A48" s="176" t="s">
        <v>5</v>
      </c>
      <c r="B48" s="99" t="s">
        <v>210</v>
      </c>
      <c r="C48" s="368"/>
      <c r="D48" s="359"/>
      <c r="E48" s="359"/>
    </row>
    <row r="49" spans="1:7" ht="69" customHeight="1">
      <c r="A49" s="176" t="s">
        <v>6</v>
      </c>
      <c r="B49" s="55" t="s">
        <v>211</v>
      </c>
      <c r="C49" s="369"/>
      <c r="D49" s="360"/>
      <c r="E49" s="360"/>
    </row>
    <row r="50" spans="1:7" ht="46.5" customHeight="1">
      <c r="A50" s="176" t="s">
        <v>7</v>
      </c>
      <c r="B50" s="55" t="s">
        <v>220</v>
      </c>
      <c r="C50" s="369"/>
      <c r="D50" s="360"/>
      <c r="E50" s="360"/>
    </row>
    <row r="51" spans="1:7" ht="52.5" customHeight="1">
      <c r="A51" s="182" t="s">
        <v>221</v>
      </c>
      <c r="B51" s="281" t="s">
        <v>55</v>
      </c>
      <c r="C51" s="369"/>
      <c r="D51" s="360"/>
      <c r="E51" s="360"/>
    </row>
    <row r="52" spans="1:7" ht="15.75" customHeight="1">
      <c r="A52" s="364" t="s">
        <v>8</v>
      </c>
      <c r="B52" s="365"/>
      <c r="C52" s="370"/>
      <c r="D52" s="361"/>
      <c r="E52" s="361"/>
    </row>
    <row r="53" spans="1:7" hidden="1">
      <c r="A53" s="366" t="s">
        <v>147</v>
      </c>
      <c r="B53" s="367"/>
      <c r="C53" s="189"/>
      <c r="D53" s="186"/>
      <c r="E53" s="186"/>
    </row>
    <row r="54" spans="1:7" hidden="1">
      <c r="A54" s="366" t="s">
        <v>148</v>
      </c>
      <c r="B54" s="367"/>
      <c r="C54" s="189"/>
      <c r="D54" s="186"/>
      <c r="E54" s="186"/>
    </row>
    <row r="55" spans="1:7" ht="19.5" customHeight="1">
      <c r="A55" s="283" t="s">
        <v>149</v>
      </c>
      <c r="B55" s="282" t="s">
        <v>222</v>
      </c>
      <c r="C55" s="284">
        <v>3</v>
      </c>
      <c r="D55" s="285">
        <v>3</v>
      </c>
      <c r="E55" s="285">
        <v>3</v>
      </c>
    </row>
    <row r="56" spans="1:7">
      <c r="A56" s="366" t="s">
        <v>9</v>
      </c>
      <c r="B56" s="367"/>
      <c r="C56" s="255">
        <f>+'3'!G46</f>
        <v>115.2</v>
      </c>
      <c r="D56" s="255">
        <f>+'3'!H46</f>
        <v>115.2</v>
      </c>
      <c r="E56" s="255">
        <f>+'3'!I46</f>
        <v>115.2</v>
      </c>
      <c r="G56" s="193"/>
    </row>
    <row r="57" spans="1:7" s="56" customFormat="1" ht="21.75" customHeight="1">
      <c r="A57" s="57"/>
      <c r="B57" s="58"/>
      <c r="C57" s="58"/>
      <c r="D57" s="58"/>
      <c r="E57" s="59"/>
    </row>
    <row r="58" spans="1:7" s="152" customFormat="1">
      <c r="A58" s="380" t="s">
        <v>126</v>
      </c>
      <c r="B58" s="380"/>
      <c r="C58" s="380"/>
      <c r="D58" s="380"/>
      <c r="E58" s="380"/>
    </row>
    <row r="59" spans="1:7" s="152" customFormat="1">
      <c r="A59" s="153" t="s">
        <v>73</v>
      </c>
      <c r="B59" s="154"/>
      <c r="C59" s="154"/>
      <c r="D59" s="154"/>
      <c r="E59" s="154"/>
    </row>
    <row r="60" spans="1:7" s="152" customFormat="1">
      <c r="A60" s="154"/>
      <c r="B60" s="154"/>
      <c r="C60" s="154"/>
      <c r="D60" s="154"/>
      <c r="E60" s="154"/>
    </row>
    <row r="61" spans="1:7" s="152" customFormat="1">
      <c r="A61" s="155" t="s">
        <v>127</v>
      </c>
      <c r="B61" s="155" t="s">
        <v>128</v>
      </c>
      <c r="C61" s="156"/>
      <c r="D61" s="154"/>
      <c r="E61" s="154"/>
    </row>
    <row r="62" spans="1:7" s="152" customFormat="1" ht="25.5" customHeight="1">
      <c r="A62" s="291" t="s">
        <v>129</v>
      </c>
      <c r="B62" s="157" t="s">
        <v>130</v>
      </c>
      <c r="C62" s="158"/>
      <c r="D62" s="154"/>
      <c r="E62" s="154"/>
    </row>
    <row r="63" spans="1:7" s="152" customFormat="1">
      <c r="A63" s="159"/>
      <c r="B63" s="159"/>
      <c r="C63" s="159"/>
      <c r="D63" s="154"/>
      <c r="E63" s="154"/>
    </row>
    <row r="64" spans="1:7" s="152" customFormat="1">
      <c r="A64" s="160" t="s">
        <v>131</v>
      </c>
      <c r="B64" s="161"/>
      <c r="C64" s="161"/>
      <c r="D64" s="154"/>
      <c r="E64" s="154"/>
    </row>
    <row r="65" spans="1:6" s="152" customFormat="1" ht="36" customHeight="1">
      <c r="A65" s="162" t="s">
        <v>132</v>
      </c>
      <c r="B65" s="234" t="s">
        <v>129</v>
      </c>
      <c r="C65" s="358" t="s">
        <v>37</v>
      </c>
      <c r="D65" s="358"/>
      <c r="E65" s="358"/>
      <c r="F65" s="163"/>
    </row>
    <row r="66" spans="1:6" s="152" customFormat="1" ht="34.5">
      <c r="A66" s="162" t="s">
        <v>133</v>
      </c>
      <c r="B66" s="234" t="s">
        <v>134</v>
      </c>
      <c r="C66" s="164" t="s">
        <v>135</v>
      </c>
      <c r="D66" s="164" t="s">
        <v>45</v>
      </c>
      <c r="E66" s="164" t="s">
        <v>41</v>
      </c>
      <c r="F66" s="163"/>
    </row>
    <row r="67" spans="1:6" s="152" customFormat="1" ht="34.5" customHeight="1">
      <c r="A67" s="162" t="s">
        <v>136</v>
      </c>
      <c r="B67" s="122" t="s">
        <v>130</v>
      </c>
      <c r="C67" s="381"/>
      <c r="D67" s="384"/>
      <c r="E67" s="384"/>
    </row>
    <row r="68" spans="1:6" s="152" customFormat="1" ht="120.75" customHeight="1">
      <c r="A68" s="165" t="s">
        <v>137</v>
      </c>
      <c r="B68" s="122" t="s">
        <v>138</v>
      </c>
      <c r="C68" s="382"/>
      <c r="D68" s="385"/>
      <c r="E68" s="385"/>
    </row>
    <row r="69" spans="1:6" s="152" customFormat="1" ht="19.5" customHeight="1">
      <c r="A69" s="165" t="s">
        <v>139</v>
      </c>
      <c r="B69" s="122" t="s">
        <v>140</v>
      </c>
      <c r="C69" s="382"/>
      <c r="D69" s="385"/>
      <c r="E69" s="385"/>
    </row>
    <row r="70" spans="1:6" s="152" customFormat="1" ht="35.25" customHeight="1">
      <c r="A70" s="165" t="s">
        <v>141</v>
      </c>
      <c r="B70" s="122" t="s">
        <v>142</v>
      </c>
      <c r="C70" s="383"/>
      <c r="D70" s="386"/>
      <c r="E70" s="386"/>
    </row>
    <row r="71" spans="1:6" s="152" customFormat="1">
      <c r="A71" s="362" t="s">
        <v>143</v>
      </c>
      <c r="B71" s="363"/>
      <c r="C71" s="166"/>
      <c r="D71" s="162"/>
      <c r="E71" s="162"/>
      <c r="F71" s="163"/>
    </row>
    <row r="72" spans="1:6" s="152" customFormat="1">
      <c r="A72" s="167" t="s">
        <v>144</v>
      </c>
      <c r="B72" s="168"/>
      <c r="C72" s="169">
        <f>+'3'!G64</f>
        <v>1310.2</v>
      </c>
      <c r="D72" s="169">
        <f>+'3'!H64</f>
        <v>2110.1999999999998</v>
      </c>
      <c r="E72" s="169">
        <f>+'3'!I64</f>
        <v>2760.2</v>
      </c>
    </row>
    <row r="73" spans="1:6" s="152" customFormat="1" ht="23.25" customHeight="1">
      <c r="A73" s="160" t="s">
        <v>131</v>
      </c>
      <c r="B73" s="161"/>
      <c r="C73" s="161"/>
      <c r="D73" s="154"/>
      <c r="E73" s="154"/>
    </row>
    <row r="74" spans="1:6" s="152" customFormat="1" ht="36.75" customHeight="1">
      <c r="A74" s="162" t="s">
        <v>132</v>
      </c>
      <c r="B74" s="234" t="s">
        <v>129</v>
      </c>
      <c r="C74" s="358" t="s">
        <v>46</v>
      </c>
      <c r="D74" s="358"/>
      <c r="E74" s="358"/>
      <c r="F74" s="163"/>
    </row>
    <row r="75" spans="1:6" s="152" customFormat="1" ht="34.5">
      <c r="A75" s="162" t="s">
        <v>133</v>
      </c>
      <c r="B75" s="234" t="s">
        <v>134</v>
      </c>
      <c r="C75" s="164" t="s">
        <v>135</v>
      </c>
      <c r="D75" s="164" t="s">
        <v>45</v>
      </c>
      <c r="E75" s="164" t="s">
        <v>41</v>
      </c>
      <c r="F75" s="163"/>
    </row>
    <row r="76" spans="1:6" s="152" customFormat="1" ht="34.5" customHeight="1">
      <c r="A76" s="162" t="s">
        <v>136</v>
      </c>
      <c r="B76" s="122" t="s">
        <v>130</v>
      </c>
      <c r="C76" s="381"/>
      <c r="D76" s="384"/>
      <c r="E76" s="384"/>
    </row>
    <row r="77" spans="1:6" s="152" customFormat="1" ht="120.75" customHeight="1">
      <c r="A77" s="165" t="s">
        <v>137</v>
      </c>
      <c r="B77" s="122" t="s">
        <v>138</v>
      </c>
      <c r="C77" s="382"/>
      <c r="D77" s="385"/>
      <c r="E77" s="385"/>
    </row>
    <row r="78" spans="1:6" s="152" customFormat="1" ht="34.5" customHeight="1">
      <c r="A78" s="165" t="s">
        <v>139</v>
      </c>
      <c r="B78" s="122" t="s">
        <v>140</v>
      </c>
      <c r="C78" s="382"/>
      <c r="D78" s="385"/>
      <c r="E78" s="385"/>
    </row>
    <row r="79" spans="1:6" s="152" customFormat="1" ht="51.75">
      <c r="A79" s="165" t="s">
        <v>141</v>
      </c>
      <c r="B79" s="122" t="s">
        <v>142</v>
      </c>
      <c r="C79" s="383"/>
      <c r="D79" s="386"/>
      <c r="E79" s="386"/>
    </row>
    <row r="80" spans="1:6" s="152" customFormat="1">
      <c r="A80" s="362" t="s">
        <v>143</v>
      </c>
      <c r="B80" s="363"/>
      <c r="C80" s="166"/>
      <c r="D80" s="162"/>
      <c r="E80" s="162"/>
      <c r="F80" s="163"/>
    </row>
    <row r="81" spans="1:5" s="152" customFormat="1">
      <c r="A81" s="167" t="s">
        <v>144</v>
      </c>
      <c r="B81" s="168"/>
      <c r="C81" s="169">
        <f t="shared" ref="C81:E81" si="0">-C72</f>
        <v>-1310.2</v>
      </c>
      <c r="D81" s="169">
        <f t="shared" si="0"/>
        <v>-2110.1999999999998</v>
      </c>
      <c r="E81" s="169">
        <f t="shared" si="0"/>
        <v>-2760.2</v>
      </c>
    </row>
    <row r="82" spans="1:5" ht="21.75" customHeight="1">
      <c r="A82" s="21"/>
      <c r="B82" s="21"/>
      <c r="C82" s="21"/>
      <c r="D82" s="21"/>
    </row>
    <row r="84" spans="1:5" s="11" customFormat="1">
      <c r="A84" s="316" t="s">
        <v>38</v>
      </c>
      <c r="B84" s="316"/>
      <c r="C84" s="316"/>
      <c r="D84" s="316"/>
      <c r="E84" s="316"/>
    </row>
    <row r="85" spans="1:5" s="11" customFormat="1">
      <c r="A85" s="12" t="s">
        <v>77</v>
      </c>
      <c r="B85" s="12"/>
      <c r="C85" s="12"/>
      <c r="D85" s="12"/>
    </row>
  </sheetData>
  <mergeCells count="43">
    <mergeCell ref="A52:B52"/>
    <mergeCell ref="A53:B53"/>
    <mergeCell ref="A54:B54"/>
    <mergeCell ref="A56:B56"/>
    <mergeCell ref="C40:C44"/>
    <mergeCell ref="C38:E38"/>
    <mergeCell ref="C48:C52"/>
    <mergeCell ref="D48:D52"/>
    <mergeCell ref="E40:E44"/>
    <mergeCell ref="E48:E52"/>
    <mergeCell ref="C46:E46"/>
    <mergeCell ref="G3:H3"/>
    <mergeCell ref="G1:H1"/>
    <mergeCell ref="A84:E84"/>
    <mergeCell ref="A5:E5"/>
    <mergeCell ref="A6:E6"/>
    <mergeCell ref="A58:E58"/>
    <mergeCell ref="C67:C70"/>
    <mergeCell ref="D67:D70"/>
    <mergeCell ref="E67:E70"/>
    <mergeCell ref="A71:B71"/>
    <mergeCell ref="C12:E12"/>
    <mergeCell ref="C65:E65"/>
    <mergeCell ref="C22:E22"/>
    <mergeCell ref="C76:C79"/>
    <mergeCell ref="D76:D79"/>
    <mergeCell ref="E76:E79"/>
    <mergeCell ref="C74:E74"/>
    <mergeCell ref="E24:E27"/>
    <mergeCell ref="E14:E18"/>
    <mergeCell ref="A80:B80"/>
    <mergeCell ref="C14:C18"/>
    <mergeCell ref="D14:D18"/>
    <mergeCell ref="A18:B18"/>
    <mergeCell ref="A21:B21"/>
    <mergeCell ref="C24:C27"/>
    <mergeCell ref="D24:D27"/>
    <mergeCell ref="A28:B28"/>
    <mergeCell ref="A29:B29"/>
    <mergeCell ref="A30:B30"/>
    <mergeCell ref="A31:A32"/>
    <mergeCell ref="A34:B34"/>
    <mergeCell ref="D40:D44"/>
  </mergeCells>
  <printOptions horizontalCentered="1"/>
  <pageMargins left="0.11811023622047245" right="0.11811023622047245" top="0.15748031496062992" bottom="0.15748031496062992" header="0.11811023622047245" footer="0.11811023622047245"/>
  <pageSetup paperSize="9" scale="64" orientation="landscape" r:id="rId1"/>
  <rowBreaks count="1" manualBreakCount="1">
    <brk id="85" max="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7"/>
  <dimension ref="A1:H82"/>
  <sheetViews>
    <sheetView topLeftCell="A27" zoomScaleNormal="100" workbookViewId="0">
      <selection activeCell="E17" sqref="E17"/>
    </sheetView>
  </sheetViews>
  <sheetFormatPr defaultRowHeight="17.25"/>
  <cols>
    <col min="1" max="1" width="39.85546875" style="1" customWidth="1"/>
    <col min="2" max="2" width="64.5703125" style="1" customWidth="1"/>
    <col min="3" max="3" width="18.28515625" style="1" customWidth="1"/>
    <col min="4" max="4" width="15.140625" style="1" customWidth="1"/>
    <col min="5" max="5" width="15.7109375" style="1" customWidth="1"/>
    <col min="6" max="16384" width="9.140625" style="1"/>
  </cols>
  <sheetData>
    <row r="1" spans="1:6" s="2" customFormat="1" ht="57" customHeight="1">
      <c r="D1" s="396" t="s">
        <v>200</v>
      </c>
      <c r="E1" s="396"/>
      <c r="F1" s="396"/>
    </row>
    <row r="2" spans="1:6" ht="42" customHeight="1">
      <c r="A2" s="378" t="s">
        <v>226</v>
      </c>
      <c r="B2" s="378"/>
      <c r="C2" s="378"/>
      <c r="D2" s="378"/>
      <c r="E2" s="378"/>
      <c r="F2" s="378"/>
    </row>
    <row r="3" spans="1:6" s="60" customFormat="1">
      <c r="A3" s="397" t="s">
        <v>53</v>
      </c>
      <c r="B3" s="397"/>
      <c r="C3" s="86"/>
      <c r="D3" s="62"/>
      <c r="E3" s="61"/>
    </row>
    <row r="4" spans="1:6" s="66" customFormat="1" ht="30" customHeight="1">
      <c r="A4" s="398" t="s">
        <v>57</v>
      </c>
      <c r="B4" s="398"/>
      <c r="C4" s="398"/>
      <c r="D4" s="398"/>
      <c r="E4" s="398"/>
    </row>
    <row r="5" spans="1:6" s="2" customFormat="1" ht="21.75" customHeight="1">
      <c r="A5" s="170" t="s">
        <v>0</v>
      </c>
      <c r="B5" s="171" t="s">
        <v>1</v>
      </c>
    </row>
    <row r="6" spans="1:6" s="2" customFormat="1" ht="24" customHeight="1">
      <c r="A6" s="172">
        <v>1090</v>
      </c>
      <c r="B6" s="173" t="s">
        <v>145</v>
      </c>
    </row>
    <row r="7" spans="1:6" s="2" customFormat="1" ht="34.5" customHeight="1">
      <c r="A7" s="174" t="s">
        <v>2</v>
      </c>
      <c r="B7" s="175"/>
    </row>
    <row r="8" spans="1:6" s="2" customFormat="1" ht="72.75" customHeight="1">
      <c r="A8" s="176" t="s">
        <v>3</v>
      </c>
      <c r="B8" s="177">
        <v>1090</v>
      </c>
      <c r="C8" s="387" t="s">
        <v>46</v>
      </c>
      <c r="D8" s="388"/>
      <c r="E8" s="389"/>
    </row>
    <row r="9" spans="1:6" s="2" customFormat="1" ht="33.75" customHeight="1">
      <c r="A9" s="178" t="s">
        <v>4</v>
      </c>
      <c r="B9" s="179">
        <v>11001</v>
      </c>
      <c r="C9" s="90" t="s">
        <v>76</v>
      </c>
      <c r="D9" s="107" t="s">
        <v>45</v>
      </c>
      <c r="E9" s="42" t="s">
        <v>41</v>
      </c>
    </row>
    <row r="10" spans="1:6" s="2" customFormat="1" ht="26.25" customHeight="1">
      <c r="A10" s="176" t="s">
        <v>5</v>
      </c>
      <c r="B10" s="98" t="s">
        <v>83</v>
      </c>
      <c r="C10" s="359"/>
      <c r="D10" s="359"/>
      <c r="E10" s="359"/>
      <c r="F10" s="180"/>
    </row>
    <row r="11" spans="1:6" s="2" customFormat="1" ht="59.25" customHeight="1">
      <c r="A11" s="176" t="s">
        <v>6</v>
      </c>
      <c r="B11" s="96" t="s">
        <v>82</v>
      </c>
      <c r="C11" s="360"/>
      <c r="D11" s="360"/>
      <c r="E11" s="360"/>
    </row>
    <row r="12" spans="1:6" s="2" customFormat="1">
      <c r="A12" s="176" t="s">
        <v>7</v>
      </c>
      <c r="B12" s="181" t="s">
        <v>72</v>
      </c>
      <c r="C12" s="360"/>
      <c r="D12" s="360"/>
      <c r="E12" s="360"/>
    </row>
    <row r="13" spans="1:6" s="2" customFormat="1" ht="33" customHeight="1">
      <c r="A13" s="182" t="s">
        <v>146</v>
      </c>
      <c r="B13" s="183" t="s">
        <v>55</v>
      </c>
      <c r="C13" s="360"/>
      <c r="D13" s="360"/>
      <c r="E13" s="360"/>
    </row>
    <row r="14" spans="1:6" s="2" customFormat="1" ht="23.25" customHeight="1">
      <c r="A14" s="364" t="s">
        <v>8</v>
      </c>
      <c r="B14" s="365"/>
      <c r="C14" s="361"/>
      <c r="D14" s="361"/>
      <c r="E14" s="361"/>
    </row>
    <row r="15" spans="1:6" s="2" customFormat="1" ht="17.25" hidden="1" customHeight="1">
      <c r="A15" s="184" t="s">
        <v>147</v>
      </c>
      <c r="B15" s="185"/>
      <c r="C15" s="186"/>
      <c r="D15" s="186"/>
      <c r="E15" s="186"/>
    </row>
    <row r="16" spans="1:6" s="2" customFormat="1" ht="17.25" hidden="1" customHeight="1">
      <c r="A16" s="184" t="s">
        <v>148</v>
      </c>
      <c r="B16" s="185"/>
      <c r="C16" s="186"/>
      <c r="D16" s="186"/>
      <c r="E16" s="186"/>
    </row>
    <row r="17" spans="1:8" s="2" customFormat="1" ht="33" customHeight="1">
      <c r="A17" s="366" t="s">
        <v>9</v>
      </c>
      <c r="B17" s="367"/>
      <c r="C17" s="286">
        <f>+'5'!C21</f>
        <v>-1195</v>
      </c>
      <c r="D17" s="286">
        <f>+'5'!D21</f>
        <v>-1995</v>
      </c>
      <c r="E17" s="287">
        <f>+'5'!E21</f>
        <v>-2645</v>
      </c>
    </row>
    <row r="18" spans="1:8" s="2" customFormat="1" ht="36.75" customHeight="1">
      <c r="A18" s="176" t="s">
        <v>3</v>
      </c>
      <c r="B18" s="177">
        <v>1090</v>
      </c>
      <c r="C18" s="358" t="s">
        <v>37</v>
      </c>
      <c r="D18" s="358"/>
      <c r="E18" s="358"/>
    </row>
    <row r="19" spans="1:8" s="2" customFormat="1" ht="39.75" customHeight="1">
      <c r="A19" s="178" t="s">
        <v>4</v>
      </c>
      <c r="B19" s="179">
        <v>31001</v>
      </c>
      <c r="C19" s="90" t="s">
        <v>76</v>
      </c>
      <c r="D19" s="107" t="s">
        <v>45</v>
      </c>
      <c r="E19" s="42" t="s">
        <v>41</v>
      </c>
    </row>
    <row r="20" spans="1:8" s="2" customFormat="1" ht="45" customHeight="1">
      <c r="A20" s="176" t="s">
        <v>5</v>
      </c>
      <c r="B20" s="105" t="s">
        <v>94</v>
      </c>
      <c r="C20" s="368"/>
      <c r="D20" s="368"/>
      <c r="E20" s="359"/>
    </row>
    <row r="21" spans="1:8" s="2" customFormat="1" ht="39" customHeight="1">
      <c r="A21" s="176" t="s">
        <v>6</v>
      </c>
      <c r="B21" s="55" t="s">
        <v>86</v>
      </c>
      <c r="C21" s="369"/>
      <c r="D21" s="369"/>
      <c r="E21" s="360"/>
    </row>
    <row r="22" spans="1:8" s="2" customFormat="1" ht="34.5">
      <c r="A22" s="176" t="s">
        <v>7</v>
      </c>
      <c r="B22" s="55" t="s">
        <v>87</v>
      </c>
      <c r="C22" s="369"/>
      <c r="D22" s="369"/>
      <c r="E22" s="360"/>
    </row>
    <row r="23" spans="1:8" s="2" customFormat="1" ht="41.25" customHeight="1">
      <c r="A23" s="182" t="s">
        <v>146</v>
      </c>
      <c r="B23" s="63" t="s">
        <v>154</v>
      </c>
      <c r="C23" s="370"/>
      <c r="D23" s="370"/>
      <c r="E23" s="361"/>
    </row>
    <row r="24" spans="1:8" s="2" customFormat="1" ht="15.75" customHeight="1">
      <c r="A24" s="364" t="s">
        <v>8</v>
      </c>
      <c r="B24" s="365"/>
      <c r="C24" s="187"/>
      <c r="D24" s="187"/>
      <c r="E24" s="186"/>
    </row>
    <row r="25" spans="1:8" s="2" customFormat="1" hidden="1">
      <c r="A25" s="366" t="s">
        <v>147</v>
      </c>
      <c r="B25" s="367"/>
      <c r="C25" s="188"/>
      <c r="D25" s="189"/>
      <c r="E25" s="186"/>
    </row>
    <row r="26" spans="1:8" s="2" customFormat="1" hidden="1">
      <c r="A26" s="366" t="s">
        <v>148</v>
      </c>
      <c r="B26" s="367"/>
      <c r="C26" s="189"/>
      <c r="D26" s="189"/>
      <c r="E26" s="186"/>
    </row>
    <row r="27" spans="1:8" s="2" customFormat="1">
      <c r="A27" s="371" t="s">
        <v>149</v>
      </c>
      <c r="B27" s="190" t="s">
        <v>150</v>
      </c>
      <c r="C27" s="189">
        <v>21</v>
      </c>
      <c r="D27" s="189">
        <v>21</v>
      </c>
      <c r="E27" s="194">
        <v>21</v>
      </c>
    </row>
    <row r="28" spans="1:8" s="2" customFormat="1" ht="21.75" customHeight="1">
      <c r="A28" s="372"/>
      <c r="B28" s="190" t="s">
        <v>151</v>
      </c>
      <c r="C28" s="189">
        <v>2</v>
      </c>
      <c r="D28" s="189">
        <v>30</v>
      </c>
      <c r="E28" s="194">
        <v>33</v>
      </c>
    </row>
    <row r="29" spans="1:8" ht="39" customHeight="1">
      <c r="A29" s="239" t="s">
        <v>152</v>
      </c>
      <c r="B29" s="190" t="s">
        <v>153</v>
      </c>
      <c r="C29" s="192">
        <v>5</v>
      </c>
      <c r="D29" s="192">
        <v>5</v>
      </c>
      <c r="E29" s="228">
        <v>5</v>
      </c>
    </row>
    <row r="30" spans="1:8" s="2" customFormat="1">
      <c r="A30" s="366" t="s">
        <v>9</v>
      </c>
      <c r="B30" s="367"/>
      <c r="C30" s="235">
        <f>+'5'!C34</f>
        <v>1195</v>
      </c>
      <c r="D30" s="235">
        <f>+'5'!D34</f>
        <v>1995</v>
      </c>
      <c r="E30" s="235">
        <f>+'5'!E34</f>
        <v>2645</v>
      </c>
      <c r="H30" s="193"/>
    </row>
    <row r="31" spans="1:8" s="245" customFormat="1" ht="37.5" customHeight="1">
      <c r="A31" s="270" t="s">
        <v>0</v>
      </c>
      <c r="B31" s="270" t="s">
        <v>1</v>
      </c>
    </row>
    <row r="32" spans="1:8" s="245" customFormat="1" ht="52.5" customHeight="1">
      <c r="A32" s="290">
        <v>1112</v>
      </c>
      <c r="B32" s="183" t="s">
        <v>217</v>
      </c>
    </row>
    <row r="33" spans="1:7" s="245" customFormat="1">
      <c r="A33" s="271" t="s">
        <v>2</v>
      </c>
    </row>
    <row r="34" spans="1:7" s="245" customFormat="1" ht="50.25" customHeight="1">
      <c r="A34" s="42" t="s">
        <v>3</v>
      </c>
      <c r="B34" s="272">
        <v>1112</v>
      </c>
      <c r="C34" s="390" t="s">
        <v>46</v>
      </c>
      <c r="D34" s="391"/>
      <c r="E34" s="392"/>
    </row>
    <row r="35" spans="1:7" s="245" customFormat="1" ht="34.5">
      <c r="A35" s="55" t="s">
        <v>4</v>
      </c>
      <c r="B35" s="273">
        <v>11001</v>
      </c>
      <c r="C35" s="90" t="s">
        <v>76</v>
      </c>
      <c r="D35" s="107" t="s">
        <v>45</v>
      </c>
      <c r="E35" s="42" t="s">
        <v>41</v>
      </c>
    </row>
    <row r="36" spans="1:7" s="245" customFormat="1" ht="47.25" customHeight="1">
      <c r="A36" s="55" t="s">
        <v>5</v>
      </c>
      <c r="B36" s="183" t="s">
        <v>218</v>
      </c>
      <c r="C36" s="393"/>
      <c r="D36" s="373"/>
      <c r="E36" s="373"/>
    </row>
    <row r="37" spans="1:7" s="245" customFormat="1" ht="66">
      <c r="A37" s="55" t="s">
        <v>6</v>
      </c>
      <c r="B37" s="183" t="s">
        <v>218</v>
      </c>
      <c r="C37" s="394"/>
      <c r="D37" s="374"/>
      <c r="E37" s="374"/>
    </row>
    <row r="38" spans="1:7" s="245" customFormat="1" ht="21" customHeight="1">
      <c r="A38" s="55" t="s">
        <v>7</v>
      </c>
      <c r="B38" s="181" t="s">
        <v>72</v>
      </c>
      <c r="C38" s="394"/>
      <c r="D38" s="374"/>
      <c r="E38" s="374"/>
    </row>
    <row r="39" spans="1:7" s="245" customFormat="1" ht="20.25" customHeight="1">
      <c r="A39" s="274" t="s">
        <v>219</v>
      </c>
      <c r="B39" s="183" t="s">
        <v>55</v>
      </c>
      <c r="C39" s="394"/>
      <c r="D39" s="374"/>
      <c r="E39" s="374"/>
    </row>
    <row r="40" spans="1:7" s="245" customFormat="1" ht="21.75" customHeight="1">
      <c r="A40" s="275"/>
      <c r="B40" s="276" t="s">
        <v>8</v>
      </c>
      <c r="C40" s="395"/>
      <c r="D40" s="375"/>
      <c r="E40" s="375"/>
    </row>
    <row r="41" spans="1:7" s="279" customFormat="1" ht="23.25" customHeight="1">
      <c r="A41" s="277" t="s">
        <v>9</v>
      </c>
      <c r="B41" s="278"/>
      <c r="C41" s="255">
        <f>+'5'!C45</f>
        <v>-115.2</v>
      </c>
      <c r="D41" s="255">
        <f>+'5'!D45</f>
        <v>-115.2</v>
      </c>
      <c r="E41" s="255">
        <f>+'5'!E45</f>
        <v>-115.2</v>
      </c>
    </row>
    <row r="42" spans="1:7" s="2" customFormat="1" ht="56.25" customHeight="1">
      <c r="A42" s="42" t="s">
        <v>3</v>
      </c>
      <c r="B42" s="272">
        <v>1112</v>
      </c>
      <c r="C42" s="390" t="s">
        <v>37</v>
      </c>
      <c r="D42" s="391"/>
      <c r="E42" s="392"/>
      <c r="G42" s="193"/>
    </row>
    <row r="43" spans="1:7" s="2" customFormat="1" ht="35.25" customHeight="1">
      <c r="A43" s="178" t="s">
        <v>4</v>
      </c>
      <c r="B43" s="280">
        <v>31001</v>
      </c>
      <c r="C43" s="90" t="s">
        <v>76</v>
      </c>
      <c r="D43" s="107" t="s">
        <v>45</v>
      </c>
      <c r="E43" s="42" t="s">
        <v>41</v>
      </c>
    </row>
    <row r="44" spans="1:7" s="2" customFormat="1" ht="36.75" customHeight="1">
      <c r="A44" s="176" t="s">
        <v>5</v>
      </c>
      <c r="B44" s="99" t="s">
        <v>210</v>
      </c>
      <c r="C44" s="368"/>
      <c r="D44" s="359"/>
      <c r="E44" s="359"/>
    </row>
    <row r="45" spans="1:7" s="2" customFormat="1" ht="69" customHeight="1">
      <c r="A45" s="176" t="s">
        <v>6</v>
      </c>
      <c r="B45" s="55" t="s">
        <v>211</v>
      </c>
      <c r="C45" s="369"/>
      <c r="D45" s="360"/>
      <c r="E45" s="360"/>
    </row>
    <row r="46" spans="1:7" s="2" customFormat="1" ht="46.5" customHeight="1">
      <c r="A46" s="176" t="s">
        <v>7</v>
      </c>
      <c r="B46" s="55" t="s">
        <v>220</v>
      </c>
      <c r="C46" s="369"/>
      <c r="D46" s="360"/>
      <c r="E46" s="360"/>
    </row>
    <row r="47" spans="1:7" s="2" customFormat="1" ht="52.5" customHeight="1">
      <c r="A47" s="182" t="s">
        <v>221</v>
      </c>
      <c r="B47" s="281" t="s">
        <v>55</v>
      </c>
      <c r="C47" s="369"/>
      <c r="D47" s="360"/>
      <c r="E47" s="360"/>
    </row>
    <row r="48" spans="1:7" s="2" customFormat="1" ht="15.75" customHeight="1">
      <c r="A48" s="364" t="s">
        <v>8</v>
      </c>
      <c r="B48" s="365"/>
      <c r="C48" s="370"/>
      <c r="D48" s="361"/>
      <c r="E48" s="361"/>
    </row>
    <row r="49" spans="1:7" s="2" customFormat="1" hidden="1">
      <c r="A49" s="366" t="s">
        <v>147</v>
      </c>
      <c r="B49" s="367"/>
      <c r="C49" s="189"/>
      <c r="D49" s="186"/>
      <c r="E49" s="186"/>
    </row>
    <row r="50" spans="1:7" s="2" customFormat="1" hidden="1">
      <c r="A50" s="366" t="s">
        <v>148</v>
      </c>
      <c r="B50" s="367"/>
      <c r="C50" s="189"/>
      <c r="D50" s="186"/>
      <c r="E50" s="186"/>
    </row>
    <row r="51" spans="1:7" s="2" customFormat="1" ht="19.5" customHeight="1">
      <c r="A51" s="283" t="s">
        <v>149</v>
      </c>
      <c r="B51" s="282" t="s">
        <v>222</v>
      </c>
      <c r="C51" s="284">
        <v>3</v>
      </c>
      <c r="D51" s="285">
        <v>3</v>
      </c>
      <c r="E51" s="285">
        <v>3</v>
      </c>
    </row>
    <row r="52" spans="1:7" s="2" customFormat="1">
      <c r="A52" s="366" t="s">
        <v>9</v>
      </c>
      <c r="B52" s="367"/>
      <c r="C52" s="255">
        <f>+'5'!C56</f>
        <v>115.2</v>
      </c>
      <c r="D52" s="255">
        <f>+'5'!D56</f>
        <v>115.2</v>
      </c>
      <c r="E52" s="255">
        <f>+'5'!E56</f>
        <v>115.2</v>
      </c>
      <c r="G52" s="193"/>
    </row>
    <row r="53" spans="1:7" s="56" customFormat="1" ht="21.75" customHeight="1">
      <c r="A53" s="57"/>
      <c r="B53" s="58"/>
      <c r="C53" s="58"/>
      <c r="D53" s="58"/>
      <c r="E53" s="59"/>
    </row>
    <row r="54" spans="1:7" s="152" customFormat="1">
      <c r="A54" s="380" t="s">
        <v>126</v>
      </c>
      <c r="B54" s="380"/>
      <c r="C54" s="380"/>
      <c r="D54" s="380"/>
      <c r="E54" s="380"/>
    </row>
    <row r="55" spans="1:7" s="152" customFormat="1">
      <c r="A55" s="153" t="s">
        <v>74</v>
      </c>
      <c r="B55" s="154"/>
      <c r="C55" s="154"/>
      <c r="D55" s="154"/>
      <c r="E55" s="154"/>
    </row>
    <row r="56" spans="1:7" s="152" customFormat="1">
      <c r="A56" s="154"/>
      <c r="B56" s="154"/>
      <c r="C56" s="154"/>
      <c r="D56" s="154"/>
      <c r="E56" s="154"/>
    </row>
    <row r="57" spans="1:7" s="152" customFormat="1">
      <c r="A57" s="155" t="s">
        <v>127</v>
      </c>
      <c r="B57" s="155" t="s">
        <v>128</v>
      </c>
      <c r="C57" s="156"/>
      <c r="D57" s="154"/>
      <c r="E57" s="154"/>
    </row>
    <row r="58" spans="1:7" s="152" customFormat="1" ht="27.75" customHeight="1">
      <c r="A58" s="291" t="s">
        <v>129</v>
      </c>
      <c r="B58" s="288" t="s">
        <v>130</v>
      </c>
      <c r="C58" s="158"/>
      <c r="D58" s="154"/>
      <c r="E58" s="154"/>
    </row>
    <row r="59" spans="1:7" s="152" customFormat="1">
      <c r="A59" s="159"/>
      <c r="B59" s="159"/>
      <c r="C59" s="159"/>
      <c r="D59" s="154"/>
      <c r="E59" s="154"/>
    </row>
    <row r="60" spans="1:7" s="152" customFormat="1">
      <c r="A60" s="160" t="s">
        <v>131</v>
      </c>
      <c r="B60" s="161"/>
      <c r="C60" s="161"/>
      <c r="D60" s="154"/>
      <c r="E60" s="154"/>
    </row>
    <row r="61" spans="1:7" s="152" customFormat="1" ht="36" customHeight="1">
      <c r="A61" s="162" t="s">
        <v>132</v>
      </c>
      <c r="B61" s="234" t="s">
        <v>129</v>
      </c>
      <c r="C61" s="358" t="s">
        <v>37</v>
      </c>
      <c r="D61" s="358"/>
      <c r="E61" s="358"/>
      <c r="F61" s="163"/>
    </row>
    <row r="62" spans="1:7" s="152" customFormat="1" ht="34.5">
      <c r="A62" s="162" t="s">
        <v>133</v>
      </c>
      <c r="B62" s="234" t="s">
        <v>134</v>
      </c>
      <c r="C62" s="164" t="s">
        <v>135</v>
      </c>
      <c r="D62" s="164" t="s">
        <v>45</v>
      </c>
      <c r="E62" s="164" t="s">
        <v>41</v>
      </c>
      <c r="F62" s="163"/>
    </row>
    <row r="63" spans="1:7" s="152" customFormat="1" ht="34.5" customHeight="1">
      <c r="A63" s="162" t="s">
        <v>136</v>
      </c>
      <c r="B63" s="122" t="s">
        <v>130</v>
      </c>
      <c r="C63" s="381"/>
      <c r="D63" s="384"/>
      <c r="E63" s="384"/>
    </row>
    <row r="64" spans="1:7" s="152" customFormat="1" ht="120.75" customHeight="1">
      <c r="A64" s="165" t="s">
        <v>137</v>
      </c>
      <c r="B64" s="122" t="s">
        <v>138</v>
      </c>
      <c r="C64" s="382"/>
      <c r="D64" s="385"/>
      <c r="E64" s="385"/>
    </row>
    <row r="65" spans="1:6" s="152" customFormat="1" ht="19.5" customHeight="1">
      <c r="A65" s="165" t="s">
        <v>139</v>
      </c>
      <c r="B65" s="122" t="s">
        <v>140</v>
      </c>
      <c r="C65" s="382"/>
      <c r="D65" s="385"/>
      <c r="E65" s="385"/>
    </row>
    <row r="66" spans="1:6" s="152" customFormat="1" ht="35.25" customHeight="1">
      <c r="A66" s="165" t="s">
        <v>141</v>
      </c>
      <c r="B66" s="122" t="s">
        <v>142</v>
      </c>
      <c r="C66" s="383"/>
      <c r="D66" s="386"/>
      <c r="E66" s="386"/>
    </row>
    <row r="67" spans="1:6" s="152" customFormat="1">
      <c r="A67" s="362" t="s">
        <v>143</v>
      </c>
      <c r="B67" s="363"/>
      <c r="C67" s="238"/>
      <c r="D67" s="162"/>
      <c r="E67" s="162"/>
      <c r="F67" s="163"/>
    </row>
    <row r="68" spans="1:6" s="152" customFormat="1">
      <c r="A68" s="167" t="s">
        <v>144</v>
      </c>
      <c r="B68" s="168"/>
      <c r="C68" s="169">
        <f>+'5'!C72</f>
        <v>1310.2</v>
      </c>
      <c r="D68" s="169">
        <f>+'5'!D72</f>
        <v>2110.1999999999998</v>
      </c>
      <c r="E68" s="169">
        <f>+'5'!E72</f>
        <v>2760.2</v>
      </c>
    </row>
    <row r="69" spans="1:6" s="152" customFormat="1" ht="23.25" customHeight="1">
      <c r="A69" s="160" t="s">
        <v>131</v>
      </c>
      <c r="B69" s="161"/>
      <c r="C69" s="161"/>
      <c r="D69" s="154"/>
      <c r="E69" s="154"/>
    </row>
    <row r="70" spans="1:6" s="152" customFormat="1" ht="36.75" customHeight="1">
      <c r="A70" s="162" t="s">
        <v>132</v>
      </c>
      <c r="B70" s="234" t="s">
        <v>129</v>
      </c>
      <c r="C70" s="358" t="s">
        <v>46</v>
      </c>
      <c r="D70" s="358"/>
      <c r="E70" s="358"/>
      <c r="F70" s="163"/>
    </row>
    <row r="71" spans="1:6" s="152" customFormat="1" ht="34.5">
      <c r="A71" s="162" t="s">
        <v>133</v>
      </c>
      <c r="B71" s="234" t="s">
        <v>134</v>
      </c>
      <c r="C71" s="164" t="s">
        <v>135</v>
      </c>
      <c r="D71" s="164" t="s">
        <v>45</v>
      </c>
      <c r="E71" s="164" t="s">
        <v>41</v>
      </c>
      <c r="F71" s="163"/>
    </row>
    <row r="72" spans="1:6" s="152" customFormat="1" ht="34.5" customHeight="1">
      <c r="A72" s="162" t="s">
        <v>136</v>
      </c>
      <c r="B72" s="122" t="s">
        <v>130</v>
      </c>
      <c r="C72" s="381"/>
      <c r="D72" s="384"/>
      <c r="E72" s="384"/>
    </row>
    <row r="73" spans="1:6" s="152" customFormat="1" ht="120.75" customHeight="1">
      <c r="A73" s="165" t="s">
        <v>137</v>
      </c>
      <c r="B73" s="122" t="s">
        <v>138</v>
      </c>
      <c r="C73" s="382"/>
      <c r="D73" s="385"/>
      <c r="E73" s="385"/>
    </row>
    <row r="74" spans="1:6" s="152" customFormat="1" ht="34.5" customHeight="1">
      <c r="A74" s="165" t="s">
        <v>139</v>
      </c>
      <c r="B74" s="122" t="s">
        <v>140</v>
      </c>
      <c r="C74" s="382"/>
      <c r="D74" s="385"/>
      <c r="E74" s="385"/>
    </row>
    <row r="75" spans="1:6" s="152" customFormat="1" ht="34.5">
      <c r="A75" s="165" t="s">
        <v>141</v>
      </c>
      <c r="B75" s="122" t="s">
        <v>142</v>
      </c>
      <c r="C75" s="383"/>
      <c r="D75" s="386"/>
      <c r="E75" s="386"/>
    </row>
    <row r="76" spans="1:6" s="152" customFormat="1">
      <c r="A76" s="362" t="s">
        <v>143</v>
      </c>
      <c r="B76" s="363"/>
      <c r="C76" s="238"/>
      <c r="D76" s="162"/>
      <c r="E76" s="162"/>
      <c r="F76" s="163"/>
    </row>
    <row r="77" spans="1:6" s="152" customFormat="1">
      <c r="A77" s="167" t="s">
        <v>144</v>
      </c>
      <c r="B77" s="168"/>
      <c r="C77" s="169">
        <f>+'5'!C81</f>
        <v>-1310.2</v>
      </c>
      <c r="D77" s="169">
        <f>+'5'!D81</f>
        <v>-2110.1999999999998</v>
      </c>
      <c r="E77" s="169">
        <f>+'5'!E81</f>
        <v>-2760.2</v>
      </c>
    </row>
    <row r="78" spans="1:6" s="2" customFormat="1" ht="21.75" customHeight="1">
      <c r="A78" s="21"/>
      <c r="B78" s="21"/>
      <c r="C78" s="21"/>
      <c r="D78" s="21"/>
    </row>
    <row r="80" spans="1:6" s="11" customFormat="1">
      <c r="A80" s="316"/>
      <c r="B80" s="316"/>
      <c r="C80" s="316"/>
      <c r="D80" s="316"/>
      <c r="E80" s="316"/>
      <c r="F80" s="316"/>
    </row>
    <row r="81" spans="1:8" s="11" customFormat="1">
      <c r="A81" s="316" t="s">
        <v>38</v>
      </c>
      <c r="B81" s="316"/>
      <c r="C81" s="316"/>
      <c r="D81" s="316"/>
      <c r="E81" s="316"/>
      <c r="F81" s="316"/>
      <c r="G81" s="316"/>
      <c r="H81" s="316"/>
    </row>
    <row r="82" spans="1:8" s="11" customFormat="1">
      <c r="A82" s="12" t="s">
        <v>77</v>
      </c>
      <c r="B82" s="12"/>
      <c r="C82" s="12"/>
      <c r="D82" s="12"/>
      <c r="E82" s="12"/>
      <c r="F82" s="12"/>
    </row>
  </sheetData>
  <mergeCells count="44">
    <mergeCell ref="A76:B76"/>
    <mergeCell ref="A67:B67"/>
    <mergeCell ref="C70:E70"/>
    <mergeCell ref="C72:C75"/>
    <mergeCell ref="D72:D75"/>
    <mergeCell ref="E72:E75"/>
    <mergeCell ref="A50:B50"/>
    <mergeCell ref="A52:B52"/>
    <mergeCell ref="A54:E54"/>
    <mergeCell ref="C61:E61"/>
    <mergeCell ref="C63:C66"/>
    <mergeCell ref="D63:D66"/>
    <mergeCell ref="E63:E66"/>
    <mergeCell ref="C44:C48"/>
    <mergeCell ref="D44:D48"/>
    <mergeCell ref="E44:E48"/>
    <mergeCell ref="A48:B48"/>
    <mergeCell ref="A49:B49"/>
    <mergeCell ref="C34:E34"/>
    <mergeCell ref="C36:C40"/>
    <mergeCell ref="D36:D40"/>
    <mergeCell ref="E36:E40"/>
    <mergeCell ref="C42:E42"/>
    <mergeCell ref="A24:B24"/>
    <mergeCell ref="A25:B25"/>
    <mergeCell ref="A26:B26"/>
    <mergeCell ref="A27:A28"/>
    <mergeCell ref="A30:B30"/>
    <mergeCell ref="A81:H81"/>
    <mergeCell ref="A80:F80"/>
    <mergeCell ref="D1:F1"/>
    <mergeCell ref="A2:F2"/>
    <mergeCell ref="A3:B3"/>
    <mergeCell ref="A4:E4"/>
    <mergeCell ref="C8:E8"/>
    <mergeCell ref="C10:C14"/>
    <mergeCell ref="D10:D14"/>
    <mergeCell ref="E10:E14"/>
    <mergeCell ref="A14:B14"/>
    <mergeCell ref="A17:B17"/>
    <mergeCell ref="C18:E18"/>
    <mergeCell ref="C20:C23"/>
    <mergeCell ref="D20:D23"/>
    <mergeCell ref="E20:E23"/>
  </mergeCells>
  <pageMargins left="0.19685039370078741" right="0.19685039370078741" top="0.19685039370078741" bottom="0.19685039370078741" header="0.19685039370078741" footer="0.19685039370078741"/>
  <pageSetup paperSize="9" scale="46" orientation="portrait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K42"/>
  <sheetViews>
    <sheetView tabSelected="1" topLeftCell="A15" zoomScaleNormal="100" workbookViewId="0">
      <selection activeCell="L23" sqref="L23"/>
    </sheetView>
  </sheetViews>
  <sheetFormatPr defaultColWidth="9.140625" defaultRowHeight="17.25"/>
  <cols>
    <col min="1" max="1" width="19.85546875" style="36" customWidth="1"/>
    <col min="2" max="2" width="41.85546875" style="36" customWidth="1"/>
    <col min="3" max="3" width="11.7109375" style="36" customWidth="1"/>
    <col min="4" max="4" width="12.140625" style="36" customWidth="1"/>
    <col min="5" max="5" width="15.7109375" style="36" customWidth="1"/>
    <col min="6" max="6" width="13.42578125" style="36" customWidth="1"/>
    <col min="7" max="7" width="24.7109375" style="36" customWidth="1"/>
    <col min="8" max="8" width="12.7109375" style="36" bestFit="1" customWidth="1"/>
    <col min="9" max="9" width="15.42578125" style="36" bestFit="1" customWidth="1"/>
    <col min="10" max="10" width="9.140625" style="36"/>
    <col min="11" max="11" width="9.28515625" style="36" bestFit="1" customWidth="1"/>
    <col min="12" max="12" width="9.140625" style="36"/>
    <col min="13" max="13" width="9.85546875" style="36" bestFit="1" customWidth="1"/>
    <col min="14" max="16384" width="9.140625" style="36"/>
  </cols>
  <sheetData>
    <row r="1" spans="1:9">
      <c r="F1" s="345" t="s">
        <v>201</v>
      </c>
      <c r="G1" s="345"/>
    </row>
    <row r="2" spans="1:9">
      <c r="E2" s="345" t="s">
        <v>78</v>
      </c>
      <c r="F2" s="345"/>
      <c r="G2" s="345"/>
    </row>
    <row r="3" spans="1:9">
      <c r="E3" s="345" t="s">
        <v>11</v>
      </c>
      <c r="F3" s="345"/>
      <c r="G3" s="345"/>
    </row>
    <row r="4" spans="1:9" ht="9.75" customHeight="1"/>
    <row r="5" spans="1:9" ht="9.75" customHeight="1"/>
    <row r="6" spans="1:9" ht="35.25" customHeight="1">
      <c r="A6" s="399" t="s">
        <v>235</v>
      </c>
      <c r="B6" s="399"/>
      <c r="C6" s="399"/>
      <c r="D6" s="399"/>
      <c r="E6" s="399"/>
      <c r="F6" s="399"/>
      <c r="G6" s="399"/>
    </row>
    <row r="7" spans="1:9">
      <c r="A7" s="400"/>
      <c r="B7" s="400"/>
      <c r="C7" s="400"/>
      <c r="D7" s="400"/>
      <c r="E7" s="400"/>
      <c r="F7" s="400"/>
      <c r="G7" s="400"/>
    </row>
    <row r="8" spans="1:9">
      <c r="A8" s="401" t="s">
        <v>58</v>
      </c>
      <c r="B8" s="402"/>
      <c r="C8" s="402"/>
      <c r="D8" s="402"/>
      <c r="E8" s="402"/>
      <c r="F8" s="402"/>
      <c r="G8" s="403" t="s">
        <v>70</v>
      </c>
    </row>
    <row r="9" spans="1:9" ht="16.5" customHeight="1">
      <c r="A9" s="406" t="s">
        <v>59</v>
      </c>
      <c r="B9" s="408" t="s">
        <v>60</v>
      </c>
      <c r="C9" s="408" t="s">
        <v>61</v>
      </c>
      <c r="D9" s="408" t="s">
        <v>62</v>
      </c>
      <c r="E9" s="408" t="s">
        <v>63</v>
      </c>
      <c r="F9" s="408" t="s">
        <v>64</v>
      </c>
      <c r="G9" s="404"/>
    </row>
    <row r="10" spans="1:9" ht="164.25" customHeight="1">
      <c r="A10" s="407"/>
      <c r="B10" s="408"/>
      <c r="C10" s="408"/>
      <c r="D10" s="408"/>
      <c r="E10" s="408"/>
      <c r="F10" s="408"/>
      <c r="G10" s="405"/>
    </row>
    <row r="11" spans="1:9" ht="36.75" customHeight="1">
      <c r="A11" s="415" t="s">
        <v>20</v>
      </c>
      <c r="B11" s="416"/>
      <c r="C11" s="416"/>
      <c r="D11" s="416"/>
      <c r="E11" s="416"/>
      <c r="F11" s="417"/>
      <c r="G11" s="73">
        <f>+G12+G22+G35</f>
        <v>-115.19999899999966</v>
      </c>
      <c r="I11" s="67"/>
    </row>
    <row r="12" spans="1:9" ht="47.25" customHeight="1">
      <c r="A12" s="207" t="s">
        <v>65</v>
      </c>
      <c r="B12" s="207" t="s">
        <v>66</v>
      </c>
      <c r="C12" s="207" t="s">
        <v>67</v>
      </c>
      <c r="D12" s="409" t="s">
        <v>83</v>
      </c>
      <c r="E12" s="410"/>
      <c r="F12" s="411"/>
      <c r="G12" s="74">
        <f>+G13</f>
        <v>-2644.9999989999997</v>
      </c>
      <c r="I12" s="67"/>
    </row>
    <row r="13" spans="1:9" ht="36.75" customHeight="1">
      <c r="A13" s="195" t="s">
        <v>155</v>
      </c>
      <c r="B13" s="418" t="s">
        <v>83</v>
      </c>
      <c r="C13" s="419"/>
      <c r="D13" s="419"/>
      <c r="E13" s="419"/>
      <c r="F13" s="420"/>
      <c r="G13" s="20">
        <f>+G14</f>
        <v>-2644.9999989999997</v>
      </c>
      <c r="I13" s="67"/>
    </row>
    <row r="14" spans="1:9" ht="25.5" customHeight="1">
      <c r="A14" s="203" t="s">
        <v>156</v>
      </c>
      <c r="B14" s="204"/>
      <c r="C14" s="204"/>
      <c r="D14" s="204"/>
      <c r="E14" s="204"/>
      <c r="F14" s="205"/>
      <c r="G14" s="20">
        <f>SUM(G15:G21)</f>
        <v>-2644.9999989999997</v>
      </c>
      <c r="I14" s="67"/>
    </row>
    <row r="15" spans="1:9" ht="24" customHeight="1">
      <c r="A15" s="190" t="s">
        <v>157</v>
      </c>
      <c r="B15" s="206" t="s">
        <v>158</v>
      </c>
      <c r="C15" s="206" t="s">
        <v>169</v>
      </c>
      <c r="D15" s="206" t="s">
        <v>170</v>
      </c>
      <c r="E15" s="71" t="s">
        <v>172</v>
      </c>
      <c r="F15" s="196">
        <v>-150</v>
      </c>
      <c r="G15" s="72">
        <f>+E15*F15/1000</f>
        <v>-240</v>
      </c>
    </row>
    <row r="16" spans="1:9" ht="24" customHeight="1">
      <c r="A16" s="190" t="s">
        <v>159</v>
      </c>
      <c r="B16" s="206" t="s">
        <v>160</v>
      </c>
      <c r="C16" s="206" t="s">
        <v>169</v>
      </c>
      <c r="D16" s="206" t="s">
        <v>170</v>
      </c>
      <c r="E16" s="75">
        <v>1300</v>
      </c>
      <c r="F16" s="196">
        <v>-401</v>
      </c>
      <c r="G16" s="72">
        <f>+E16*F16/1000</f>
        <v>-521.29999999999995</v>
      </c>
    </row>
    <row r="17" spans="1:11" ht="24" customHeight="1">
      <c r="A17" s="190" t="s">
        <v>161</v>
      </c>
      <c r="B17" s="206" t="s">
        <v>162</v>
      </c>
      <c r="C17" s="206" t="s">
        <v>169</v>
      </c>
      <c r="D17" s="206" t="s">
        <v>171</v>
      </c>
      <c r="E17" s="71" t="s">
        <v>173</v>
      </c>
      <c r="F17" s="196">
        <v>-100</v>
      </c>
      <c r="G17" s="72">
        <f t="shared" ref="G17:G21" si="0">+E17*F17/1000</f>
        <v>-140</v>
      </c>
    </row>
    <row r="18" spans="1:11" ht="24" customHeight="1">
      <c r="A18" s="190" t="s">
        <v>163</v>
      </c>
      <c r="B18" s="206" t="s">
        <v>164</v>
      </c>
      <c r="C18" s="206" t="s">
        <v>169</v>
      </c>
      <c r="D18" s="206" t="s">
        <v>171</v>
      </c>
      <c r="E18" s="71" t="s">
        <v>174</v>
      </c>
      <c r="F18" s="196">
        <v>-100</v>
      </c>
      <c r="G18" s="72">
        <f t="shared" si="0"/>
        <v>-110</v>
      </c>
    </row>
    <row r="19" spans="1:11" ht="24" customHeight="1">
      <c r="A19" s="190" t="s">
        <v>165</v>
      </c>
      <c r="B19" s="206" t="s">
        <v>166</v>
      </c>
      <c r="C19" s="206" t="s">
        <v>169</v>
      </c>
      <c r="D19" s="206" t="s">
        <v>170</v>
      </c>
      <c r="E19" s="71" t="s">
        <v>175</v>
      </c>
      <c r="F19" s="196">
        <v>-20</v>
      </c>
      <c r="G19" s="72">
        <f t="shared" si="0"/>
        <v>-24</v>
      </c>
    </row>
    <row r="20" spans="1:11" ht="49.5" customHeight="1">
      <c r="A20" s="190" t="s">
        <v>167</v>
      </c>
      <c r="B20" s="206" t="s">
        <v>236</v>
      </c>
      <c r="C20" s="206" t="s">
        <v>169</v>
      </c>
      <c r="D20" s="206" t="s">
        <v>170</v>
      </c>
      <c r="E20" s="71" t="s">
        <v>237</v>
      </c>
      <c r="F20" s="304">
        <v>-460.46666599999998</v>
      </c>
      <c r="G20" s="72">
        <f t="shared" si="0"/>
        <v>-690.69999899999993</v>
      </c>
    </row>
    <row r="21" spans="1:11" ht="30.75" customHeight="1">
      <c r="A21" s="190" t="s">
        <v>251</v>
      </c>
      <c r="B21" s="206" t="s">
        <v>168</v>
      </c>
      <c r="C21" s="206" t="s">
        <v>169</v>
      </c>
      <c r="D21" s="206" t="s">
        <v>171</v>
      </c>
      <c r="E21" s="71" t="s">
        <v>238</v>
      </c>
      <c r="F21" s="305">
        <v>-2297.5</v>
      </c>
      <c r="G21" s="72">
        <f t="shared" si="0"/>
        <v>-919</v>
      </c>
      <c r="I21" s="67"/>
    </row>
    <row r="22" spans="1:11" ht="46.5" customHeight="1">
      <c r="A22" s="195" t="s">
        <v>198</v>
      </c>
      <c r="B22" s="412" t="s">
        <v>94</v>
      </c>
      <c r="C22" s="413"/>
      <c r="D22" s="413"/>
      <c r="E22" s="413"/>
      <c r="F22" s="414"/>
      <c r="G22" s="74">
        <f>+G23</f>
        <v>2645</v>
      </c>
      <c r="I22" s="67"/>
      <c r="K22" s="76"/>
    </row>
    <row r="23" spans="1:11" ht="25.5" customHeight="1">
      <c r="A23" s="68" t="s">
        <v>156</v>
      </c>
      <c r="B23" s="69"/>
      <c r="C23" s="69"/>
      <c r="D23" s="69"/>
      <c r="E23" s="69"/>
      <c r="F23" s="70"/>
      <c r="G23" s="80">
        <f>SUM(G24:G34)</f>
        <v>2645</v>
      </c>
      <c r="I23" s="67"/>
    </row>
    <row r="24" spans="1:11" customFormat="1" ht="27" customHeight="1">
      <c r="A24" s="208" t="s">
        <v>249</v>
      </c>
      <c r="B24" s="202" t="s">
        <v>250</v>
      </c>
      <c r="C24" s="201" t="s">
        <v>169</v>
      </c>
      <c r="D24" s="201" t="s">
        <v>176</v>
      </c>
      <c r="E24" s="201" t="s">
        <v>177</v>
      </c>
      <c r="F24" s="201">
        <v>1</v>
      </c>
      <c r="G24" s="300">
        <f>+E24*F24/1000</f>
        <v>70</v>
      </c>
      <c r="H24" s="197"/>
    </row>
    <row r="25" spans="1:11" customFormat="1" ht="27" customHeight="1">
      <c r="A25" s="208" t="s">
        <v>240</v>
      </c>
      <c r="B25" s="202" t="s">
        <v>178</v>
      </c>
      <c r="C25" s="201" t="s">
        <v>169</v>
      </c>
      <c r="D25" s="201" t="s">
        <v>176</v>
      </c>
      <c r="E25" s="201" t="s">
        <v>179</v>
      </c>
      <c r="F25" s="201">
        <v>20</v>
      </c>
      <c r="G25" s="300">
        <f t="shared" ref="G25:G34" si="1">+E25*F25/1000</f>
        <v>300</v>
      </c>
      <c r="H25" s="197"/>
    </row>
    <row r="26" spans="1:11" customFormat="1" ht="27" customHeight="1">
      <c r="A26" s="208" t="s">
        <v>239</v>
      </c>
      <c r="B26" s="202" t="s">
        <v>180</v>
      </c>
      <c r="C26" s="201" t="s">
        <v>169</v>
      </c>
      <c r="D26" s="201" t="s">
        <v>181</v>
      </c>
      <c r="E26" s="201" t="s">
        <v>182</v>
      </c>
      <c r="F26" s="201">
        <v>2</v>
      </c>
      <c r="G26" s="300">
        <f t="shared" si="1"/>
        <v>500</v>
      </c>
      <c r="H26" s="197"/>
    </row>
    <row r="27" spans="1:11" customFormat="1" ht="27" customHeight="1">
      <c r="A27" s="208" t="s">
        <v>241</v>
      </c>
      <c r="B27" s="202" t="s">
        <v>183</v>
      </c>
      <c r="C27" s="201" t="s">
        <v>169</v>
      </c>
      <c r="D27" s="201" t="s">
        <v>176</v>
      </c>
      <c r="E27" s="201" t="s">
        <v>184</v>
      </c>
      <c r="F27" s="201">
        <v>2</v>
      </c>
      <c r="G27" s="300">
        <f t="shared" si="1"/>
        <v>60</v>
      </c>
      <c r="H27" s="197"/>
    </row>
    <row r="28" spans="1:11" customFormat="1" ht="27" customHeight="1">
      <c r="A28" s="208" t="s">
        <v>242</v>
      </c>
      <c r="B28" s="202" t="s">
        <v>186</v>
      </c>
      <c r="C28" s="201" t="s">
        <v>169</v>
      </c>
      <c r="D28" s="201" t="s">
        <v>176</v>
      </c>
      <c r="E28" s="201" t="s">
        <v>187</v>
      </c>
      <c r="F28" s="201">
        <v>2</v>
      </c>
      <c r="G28" s="300">
        <f t="shared" si="1"/>
        <v>130</v>
      </c>
      <c r="H28" s="197"/>
    </row>
    <row r="29" spans="1:11" customFormat="1" ht="27" customHeight="1">
      <c r="A29" s="208" t="s">
        <v>243</v>
      </c>
      <c r="B29" s="202" t="s">
        <v>188</v>
      </c>
      <c r="C29" s="201" t="s">
        <v>169</v>
      </c>
      <c r="D29" s="201" t="s">
        <v>176</v>
      </c>
      <c r="E29" s="201" t="s">
        <v>185</v>
      </c>
      <c r="F29" s="201">
        <v>2</v>
      </c>
      <c r="G29" s="300">
        <f t="shared" si="1"/>
        <v>120</v>
      </c>
      <c r="H29" s="197"/>
    </row>
    <row r="30" spans="1:11" customFormat="1" ht="27" customHeight="1">
      <c r="A30" s="208" t="s">
        <v>244</v>
      </c>
      <c r="B30" s="202" t="s">
        <v>190</v>
      </c>
      <c r="C30" s="201" t="s">
        <v>169</v>
      </c>
      <c r="D30" s="201" t="s">
        <v>176</v>
      </c>
      <c r="E30" s="201" t="s">
        <v>191</v>
      </c>
      <c r="F30" s="201">
        <v>2</v>
      </c>
      <c r="G30" s="300">
        <f t="shared" si="1"/>
        <v>180</v>
      </c>
      <c r="H30" s="197"/>
    </row>
    <row r="31" spans="1:11" customFormat="1" ht="27" customHeight="1">
      <c r="A31" s="208" t="s">
        <v>245</v>
      </c>
      <c r="B31" s="202" t="s">
        <v>192</v>
      </c>
      <c r="C31" s="201" t="s">
        <v>169</v>
      </c>
      <c r="D31" s="201" t="s">
        <v>176</v>
      </c>
      <c r="E31" s="201" t="s">
        <v>189</v>
      </c>
      <c r="F31" s="201">
        <v>1</v>
      </c>
      <c r="G31" s="300">
        <f t="shared" si="1"/>
        <v>120</v>
      </c>
      <c r="H31" s="197"/>
    </row>
    <row r="32" spans="1:11" customFormat="1" ht="27" customHeight="1">
      <c r="A32" s="208" t="s">
        <v>246</v>
      </c>
      <c r="B32" s="202" t="s">
        <v>190</v>
      </c>
      <c r="C32" s="201" t="s">
        <v>169</v>
      </c>
      <c r="D32" s="201" t="s">
        <v>176</v>
      </c>
      <c r="E32" s="201" t="s">
        <v>193</v>
      </c>
      <c r="F32" s="201">
        <v>1</v>
      </c>
      <c r="G32" s="300">
        <f t="shared" si="1"/>
        <v>150</v>
      </c>
      <c r="H32" s="197"/>
    </row>
    <row r="33" spans="1:8" customFormat="1" ht="34.5">
      <c r="A33" s="208" t="s">
        <v>247</v>
      </c>
      <c r="B33" s="202" t="s">
        <v>194</v>
      </c>
      <c r="C33" s="201" t="s">
        <v>169</v>
      </c>
      <c r="D33" s="201" t="s">
        <v>176</v>
      </c>
      <c r="E33" s="201" t="s">
        <v>195</v>
      </c>
      <c r="F33" s="201">
        <v>5</v>
      </c>
      <c r="G33" s="300">
        <f t="shared" si="1"/>
        <v>375</v>
      </c>
      <c r="H33" s="197"/>
    </row>
    <row r="34" spans="1:8" customFormat="1" ht="34.5">
      <c r="A34" s="208" t="s">
        <v>248</v>
      </c>
      <c r="B34" s="202" t="s">
        <v>196</v>
      </c>
      <c r="C34" s="201" t="s">
        <v>169</v>
      </c>
      <c r="D34" s="201" t="s">
        <v>176</v>
      </c>
      <c r="E34" s="201" t="s">
        <v>197</v>
      </c>
      <c r="F34" s="201">
        <v>16</v>
      </c>
      <c r="G34" s="300">
        <f t="shared" si="1"/>
        <v>640</v>
      </c>
      <c r="H34" s="197"/>
    </row>
    <row r="35" spans="1:8" s="294" customFormat="1" ht="92.25" customHeight="1">
      <c r="A35" s="299" t="s">
        <v>65</v>
      </c>
      <c r="B35" s="299" t="s">
        <v>66</v>
      </c>
      <c r="C35" s="299" t="s">
        <v>67</v>
      </c>
      <c r="D35" s="409" t="s">
        <v>230</v>
      </c>
      <c r="E35" s="410"/>
      <c r="F35" s="411"/>
      <c r="G35" s="74">
        <f>+G36</f>
        <v>-115.2</v>
      </c>
    </row>
    <row r="36" spans="1:8" s="294" customFormat="1" ht="37.5" customHeight="1">
      <c r="A36" s="293" t="s">
        <v>227</v>
      </c>
      <c r="B36" s="421" t="s">
        <v>228</v>
      </c>
      <c r="C36" s="422"/>
      <c r="D36" s="422"/>
      <c r="E36" s="422"/>
      <c r="F36" s="423"/>
      <c r="G36" s="74">
        <f>+G37</f>
        <v>-115.2</v>
      </c>
    </row>
    <row r="37" spans="1:8" s="294" customFormat="1" ht="25.5" customHeight="1">
      <c r="A37" s="295" t="s">
        <v>229</v>
      </c>
      <c r="B37" s="296"/>
      <c r="C37" s="296"/>
      <c r="D37" s="296"/>
      <c r="E37" s="296"/>
      <c r="F37" s="297"/>
      <c r="G37" s="80">
        <f>+G38</f>
        <v>-115.2</v>
      </c>
    </row>
    <row r="38" spans="1:8" s="294" customFormat="1" ht="37.5" customHeight="1">
      <c r="A38" s="301" t="s">
        <v>231</v>
      </c>
      <c r="B38" s="302" t="s">
        <v>233</v>
      </c>
      <c r="C38" s="303" t="s">
        <v>232</v>
      </c>
      <c r="D38" s="201" t="s">
        <v>234</v>
      </c>
      <c r="E38" s="298"/>
      <c r="F38" s="298"/>
      <c r="G38" s="80">
        <v>-115.2</v>
      </c>
    </row>
    <row r="39" spans="1:8" customFormat="1" ht="15">
      <c r="A39" s="198"/>
      <c r="B39" s="199"/>
      <c r="C39" s="200"/>
      <c r="D39" s="200"/>
      <c r="E39" s="200"/>
      <c r="F39" s="200"/>
      <c r="G39" s="200"/>
      <c r="H39" s="197"/>
    </row>
    <row r="40" spans="1:8" customFormat="1" ht="15">
      <c r="A40" s="198"/>
      <c r="B40" s="199"/>
      <c r="C40" s="200"/>
      <c r="D40" s="200"/>
      <c r="E40" s="200"/>
      <c r="F40" s="200"/>
      <c r="G40" s="200"/>
      <c r="H40" s="197"/>
    </row>
    <row r="41" spans="1:8" s="11" customFormat="1">
      <c r="A41" s="316" t="s">
        <v>38</v>
      </c>
      <c r="B41" s="316"/>
      <c r="C41" s="316"/>
      <c r="D41" s="316"/>
      <c r="E41" s="316"/>
      <c r="F41" s="316"/>
      <c r="G41" s="316"/>
    </row>
    <row r="42" spans="1:8" s="11" customFormat="1">
      <c r="A42" s="12" t="s">
        <v>77</v>
      </c>
      <c r="B42" s="12"/>
      <c r="C42" s="12"/>
      <c r="D42" s="12"/>
      <c r="E42" s="12"/>
      <c r="H42" s="89"/>
    </row>
  </sheetData>
  <mergeCells count="19">
    <mergeCell ref="D35:F35"/>
    <mergeCell ref="F9:F10"/>
    <mergeCell ref="B22:F22"/>
    <mergeCell ref="A11:F11"/>
    <mergeCell ref="A41:G41"/>
    <mergeCell ref="D12:F12"/>
    <mergeCell ref="B13:F13"/>
    <mergeCell ref="B36:F36"/>
    <mergeCell ref="F1:G1"/>
    <mergeCell ref="E2:G2"/>
    <mergeCell ref="E3:G3"/>
    <mergeCell ref="A6:G7"/>
    <mergeCell ref="A8:F8"/>
    <mergeCell ref="G8:G10"/>
    <mergeCell ref="A9:A10"/>
    <mergeCell ref="B9:B10"/>
    <mergeCell ref="C9:C10"/>
    <mergeCell ref="D9:D10"/>
    <mergeCell ref="E9:E10"/>
  </mergeCells>
  <pageMargins left="0.70866141732283472" right="0.70866141732283472" top="0.34" bottom="0.2" header="0.31496062992125984" footer="0.31496062992125984"/>
  <pageSetup paperSize="9" scale="61" orientation="portrait" verticalDpi="0" r:id="rId1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7</vt:i4>
      </vt:variant>
    </vt:vector>
  </HeadingPairs>
  <TitlesOfParts>
    <vt:vector size="14" baseType="lpstr">
      <vt:lpstr>1</vt:lpstr>
      <vt:lpstr>2</vt:lpstr>
      <vt:lpstr>3</vt:lpstr>
      <vt:lpstr>4</vt:lpstr>
      <vt:lpstr>5</vt:lpstr>
      <vt:lpstr>6</vt:lpstr>
      <vt:lpstr>7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Vahan</dc:creator>
  <cp:lastModifiedBy>Mkoyan</cp:lastModifiedBy>
  <cp:lastPrinted>2021-05-10T11:49:10Z</cp:lastPrinted>
  <dcterms:created xsi:type="dcterms:W3CDTF">2017-12-06T07:28:20Z</dcterms:created>
  <dcterms:modified xsi:type="dcterms:W3CDTF">2021-06-03T05:36:18Z</dcterms:modified>
</cp:coreProperties>
</file>