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yDoc2021\Hovhannisyan\Mobile Posilka Minfin\"/>
    </mc:Choice>
  </mc:AlternateContent>
  <bookViews>
    <workbookView xWindow="0" yWindow="0" windowWidth="24000" windowHeight="9630" tabRatio="840"/>
  </bookViews>
  <sheets>
    <sheet name="Հավելված 1" sheetId="26" r:id="rId1"/>
    <sheet name="Հավելված 2" sheetId="42" r:id="rId2"/>
    <sheet name="Հավելված 3" sheetId="48" r:id="rId3"/>
    <sheet name="Հավելված 4" sheetId="46" r:id="rId4"/>
    <sheet name="Հավելված 5" sheetId="49" r:id="rId5"/>
    <sheet name="Հավելված 6 աղյուսակներ 1,2" sheetId="38" r:id="rId6"/>
  </sheets>
  <definedNames>
    <definedName name="_tab10" localSheetId="1">#REF!</definedName>
    <definedName name="_tab10">#REF!</definedName>
    <definedName name="_tab11" localSheetId="1">#REF!</definedName>
    <definedName name="_tab11">#REF!</definedName>
    <definedName name="_tab12" localSheetId="1">#REF!</definedName>
    <definedName name="_tab12">#REF!</definedName>
    <definedName name="_tab13" localSheetId="1">#REF!</definedName>
    <definedName name="_tab13">#REF!</definedName>
    <definedName name="_tab14" localSheetId="1">#REF!</definedName>
    <definedName name="_tab14">#REF!</definedName>
    <definedName name="_tab15" localSheetId="1">#REF!</definedName>
    <definedName name="_tab15">#REF!</definedName>
    <definedName name="_tab16" localSheetId="1">#REF!</definedName>
    <definedName name="_tab16">#REF!</definedName>
    <definedName name="_tab17" localSheetId="1">#REF!</definedName>
    <definedName name="_tab17">#REF!</definedName>
    <definedName name="_tab18" localSheetId="1">#REF!</definedName>
    <definedName name="_tab18">#REF!</definedName>
    <definedName name="_tab19" localSheetId="1">#REF!</definedName>
    <definedName name="_tab19">#REF!</definedName>
    <definedName name="_tab20" localSheetId="1">#REF!</definedName>
    <definedName name="_tab20">#REF!</definedName>
    <definedName name="_tab21" localSheetId="1">#REF!</definedName>
    <definedName name="_tab21">#REF!</definedName>
    <definedName name="_tab22" localSheetId="1">#REF!</definedName>
    <definedName name="_tab22">#REF!</definedName>
    <definedName name="_tab23" localSheetId="1">#REF!</definedName>
    <definedName name="_tab23">#REF!</definedName>
    <definedName name="_tab24" localSheetId="1">#REF!</definedName>
    <definedName name="_tab24">#REF!</definedName>
    <definedName name="_tab5" localSheetId="1">#REF!</definedName>
    <definedName name="_tab5">#REF!</definedName>
    <definedName name="_tab6" localSheetId="1">#REF!</definedName>
    <definedName name="_tab6">#REF!</definedName>
    <definedName name="_tab7" localSheetId="1">#REF!</definedName>
    <definedName name="_tab7">#REF!</definedName>
    <definedName name="_tab8" localSheetId="1">#REF!</definedName>
    <definedName name="_tab8">#REF!</definedName>
    <definedName name="_tab9" localSheetId="1">#REF!</definedName>
    <definedName name="_tab9">#REF!</definedName>
    <definedName name="par_count" localSheetId="1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1">#REF!,#REF!,#REF!,#REF!,#REF!</definedName>
    <definedName name="par_qual">#REF!,#REF!,#REF!,#REF!,#REF!</definedName>
    <definedName name="par_time" localSheetId="1">#REF!,#REF!,#REF!,#REF!</definedName>
    <definedName name="par_time">#REF!,#REF!,#REF!,#REF!</definedName>
    <definedName name="par2.12s" localSheetId="1">#REF!</definedName>
    <definedName name="par2.12s">#REF!</definedName>
    <definedName name="par2.4s" localSheetId="1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1">#REF!,#REF!</definedName>
    <definedName name="par2.5s">#REF!,#REF!</definedName>
    <definedName name="par2.6s" localSheetId="1">#REF!,#REF!,#REF!,#REF!</definedName>
    <definedName name="par2.6s">#REF!,#REF!,#REF!,#REF!</definedName>
    <definedName name="par2.7s" localSheetId="1">#REF!,#REF!</definedName>
    <definedName name="par2.7s">#REF!,#REF!</definedName>
    <definedName name="par2.9s" localSheetId="1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1">#REF!,#REF!</definedName>
    <definedName name="par4.10s">#REF!,#REF!</definedName>
    <definedName name="par4.11d" localSheetId="1">#REF!,#REF!,#REF!,#REF!,#REF!</definedName>
    <definedName name="par4.11d">#REF!,#REF!,#REF!,#REF!,#REF!</definedName>
    <definedName name="par4.12d" localSheetId="1">#REF!</definedName>
    <definedName name="par4.12d">#REF!</definedName>
    <definedName name="par4.13s" localSheetId="1">#REF!</definedName>
    <definedName name="par4.13s">#REF!</definedName>
    <definedName name="par4.14" localSheetId="1">#REF!,#REF!,#REF!,#REF!,#REF!,#REF!</definedName>
    <definedName name="par4.14">#REF!,#REF!,#REF!,#REF!,#REF!,#REF!</definedName>
    <definedName name="par4.15" localSheetId="1">#REF!,#REF!,#REF!</definedName>
    <definedName name="par4.15">#REF!,#REF!,#REF!</definedName>
    <definedName name="par4.16" localSheetId="1">#REF!,#REF!,#REF!</definedName>
    <definedName name="par4.16">#REF!,#REF!,#REF!</definedName>
    <definedName name="par4.17" localSheetId="1">#REF!,#REF!,#REF!,#REF!</definedName>
    <definedName name="par4.17">#REF!,#REF!,#REF!,#REF!</definedName>
    <definedName name="par4.18d" localSheetId="1">#REF!,#REF!</definedName>
    <definedName name="par4.18d">#REF!,#REF!</definedName>
    <definedName name="par4.19s" localSheetId="1">#REF!</definedName>
    <definedName name="par4.19s">#REF!</definedName>
    <definedName name="par4.20f" localSheetId="1">#REF!</definedName>
    <definedName name="par4.20f">#REF!</definedName>
    <definedName name="par4.21f" localSheetId="1">#REF!</definedName>
    <definedName name="par4.21f">#REF!</definedName>
    <definedName name="par4.22" localSheetId="1">#REF!</definedName>
    <definedName name="par4.22">#REF!</definedName>
    <definedName name="par4.4" localSheetId="1">#REF!</definedName>
    <definedName name="par4.4">#REF!</definedName>
    <definedName name="par4.5" localSheetId="1">#REF!</definedName>
    <definedName name="par4.5">#REF!</definedName>
    <definedName name="par4.6s" localSheetId="1">#REF!</definedName>
    <definedName name="par4.6s">#REF!</definedName>
    <definedName name="par4.7s" localSheetId="1">#REF!</definedName>
    <definedName name="par4.7s">#REF!</definedName>
    <definedName name="par4.8" localSheetId="1">#REF!,#REF!,#REF!,#REF!,#REF!</definedName>
    <definedName name="par4.8">#REF!,#REF!,#REF!,#REF!,#REF!</definedName>
    <definedName name="par4.9" localSheetId="1">#REF!,#REF!,#REF!,#REF!,#REF!,#REF!</definedName>
    <definedName name="par4.9">#REF!,#REF!,#REF!,#REF!,#REF!,#REF!</definedName>
    <definedName name="par5.1" localSheetId="1">#REF!,#REF!</definedName>
    <definedName name="par5.1">#REF!,#REF!</definedName>
    <definedName name="par5.3" localSheetId="1">#REF!,#REF!,#REF!,#REF!,#REF!,#REF!</definedName>
    <definedName name="par5.3">#REF!,#REF!,#REF!,#REF!,#REF!,#REF!</definedName>
    <definedName name="par5.4" localSheetId="1">#REF!,#REF!,#REF!,#REF!,#REF!</definedName>
    <definedName name="par5.4">#REF!,#REF!,#REF!,#REF!,#REF!</definedName>
    <definedName name="par5.5" localSheetId="1">#REF!</definedName>
    <definedName name="par5.5">#REF!</definedName>
    <definedName name="par5.6" localSheetId="1">#REF!,#REF!</definedName>
    <definedName name="par5.6">#REF!,#REF!</definedName>
    <definedName name="_xlnm.Print_Area" localSheetId="0">'Հավելված 1'!$A$1:$B$8</definedName>
    <definedName name="_xlnm.Print_Area" localSheetId="1">'Հավելված 2'!$A$1:$F$9</definedName>
    <definedName name="_xlnm.Print_Area" localSheetId="2">'Հավելված 3'!$A$1:$F$22</definedName>
    <definedName name="program" localSheetId="1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52511"/>
</workbook>
</file>

<file path=xl/calcChain.xml><?xml version="1.0" encoding="utf-8"?>
<calcChain xmlns="http://schemas.openxmlformats.org/spreadsheetml/2006/main">
  <c r="E25" i="49" l="1"/>
  <c r="E19" i="49"/>
  <c r="E18" i="49" l="1"/>
  <c r="E24" i="49" l="1"/>
  <c r="E22" i="49" s="1"/>
  <c r="E20" i="49" s="1"/>
  <c r="E16" i="49"/>
  <c r="E10" i="49"/>
  <c r="E9" i="49" l="1"/>
  <c r="E8" i="49" s="1"/>
  <c r="B9" i="42" s="1"/>
  <c r="K19" i="49" l="1"/>
  <c r="K18" i="49" s="1"/>
  <c r="H19" i="49"/>
  <c r="H18" i="49" s="1"/>
  <c r="F19" i="49"/>
  <c r="F18" i="49" s="1"/>
  <c r="H16" i="49" l="1"/>
  <c r="H9" i="49"/>
  <c r="I19" i="49"/>
  <c r="I18" i="49" s="1"/>
  <c r="L19" i="49"/>
  <c r="L18" i="49" s="1"/>
  <c r="B8" i="42"/>
  <c r="K16" i="49" l="1"/>
  <c r="K14" i="49" s="1"/>
  <c r="K9" i="49"/>
  <c r="C8" i="42"/>
  <c r="B6" i="42"/>
  <c r="D8" i="42"/>
  <c r="F25" i="49"/>
  <c r="J19" i="49"/>
  <c r="J18" i="49" s="1"/>
  <c r="G19" i="49"/>
  <c r="G18" i="49" s="1"/>
  <c r="H14" i="49"/>
  <c r="E14" i="49"/>
  <c r="D19" i="49"/>
  <c r="D18" i="49" s="1"/>
  <c r="I16" i="49" l="1"/>
  <c r="I9" i="49"/>
  <c r="L9" i="49"/>
  <c r="L16" i="49"/>
  <c r="F10" i="49"/>
  <c r="F24" i="49"/>
  <c r="F22" i="49" s="1"/>
  <c r="F20" i="49" s="1"/>
  <c r="H24" i="46"/>
  <c r="H23" i="46" s="1"/>
  <c r="G24" i="46"/>
  <c r="G23" i="46" s="1"/>
  <c r="G22" i="46" s="1"/>
  <c r="G21" i="46" s="1"/>
  <c r="I24" i="46"/>
  <c r="I23" i="46" s="1"/>
  <c r="F9" i="49"/>
  <c r="F16" i="49"/>
  <c r="D25" i="49"/>
  <c r="F8" i="49" l="1"/>
  <c r="G16" i="49"/>
  <c r="G14" i="49" s="1"/>
  <c r="G9" i="49"/>
  <c r="G20" i="46"/>
  <c r="G18" i="46" s="1"/>
  <c r="G16" i="46" s="1"/>
  <c r="J9" i="49"/>
  <c r="J16" i="49"/>
  <c r="G32" i="46"/>
  <c r="G31" i="46" s="1"/>
  <c r="G30" i="46" s="1"/>
  <c r="G29" i="46" s="1"/>
  <c r="G27" i="46" s="1"/>
  <c r="G25" i="46" s="1"/>
  <c r="D24" i="49"/>
  <c r="D22" i="49" s="1"/>
  <c r="D20" i="49" s="1"/>
  <c r="D16" i="49"/>
  <c r="D14" i="49" s="1"/>
  <c r="L14" i="49"/>
  <c r="F14" i="49"/>
  <c r="I14" i="49"/>
  <c r="D10" i="49"/>
  <c r="F18" i="48"/>
  <c r="E18" i="48"/>
  <c r="D12" i="49" l="1"/>
  <c r="D11" i="49" s="1"/>
  <c r="G15" i="46"/>
  <c r="C47" i="38"/>
  <c r="C19" i="38"/>
  <c r="C56" i="38"/>
  <c r="C28" i="38"/>
  <c r="D23" i="48"/>
  <c r="D9" i="49"/>
  <c r="D8" i="49" s="1"/>
  <c r="J14" i="49"/>
  <c r="I25" i="49"/>
  <c r="H25" i="49"/>
  <c r="H24" i="49" l="1"/>
  <c r="H22" i="49" s="1"/>
  <c r="H20" i="49" s="1"/>
  <c r="H10" i="49"/>
  <c r="H8" i="49" s="1"/>
  <c r="C9" i="42" s="1"/>
  <c r="I24" i="49"/>
  <c r="I22" i="49" s="1"/>
  <c r="I20" i="49" s="1"/>
  <c r="I10" i="49"/>
  <c r="I8" i="49" s="1"/>
  <c r="K25" i="49"/>
  <c r="L25" i="49"/>
  <c r="G25" i="49"/>
  <c r="K24" i="49" l="1"/>
  <c r="K22" i="49" s="1"/>
  <c r="K20" i="49" s="1"/>
  <c r="K10" i="49"/>
  <c r="K8" i="49" s="1"/>
  <c r="D9" i="42" s="1"/>
  <c r="L10" i="49"/>
  <c r="L8" i="49" s="1"/>
  <c r="L24" i="49"/>
  <c r="L22" i="49" s="1"/>
  <c r="L20" i="49" s="1"/>
  <c r="H32" i="46"/>
  <c r="H31" i="46" s="1"/>
  <c r="H30" i="46" s="1"/>
  <c r="H29" i="46" s="1"/>
  <c r="H27" i="46" s="1"/>
  <c r="H25" i="46" s="1"/>
  <c r="G24" i="49"/>
  <c r="G22" i="49" s="1"/>
  <c r="G20" i="49" s="1"/>
  <c r="G10" i="49"/>
  <c r="G8" i="49" s="1"/>
  <c r="J25" i="49"/>
  <c r="D56" i="38" l="1"/>
  <c r="D28" i="38"/>
  <c r="E23" i="48"/>
  <c r="I32" i="46"/>
  <c r="I31" i="46" s="1"/>
  <c r="I30" i="46" s="1"/>
  <c r="I29" i="46" s="1"/>
  <c r="I27" i="46" s="1"/>
  <c r="I25" i="46" s="1"/>
  <c r="J10" i="49"/>
  <c r="J8" i="49" s="1"/>
  <c r="J24" i="49"/>
  <c r="J22" i="49" s="1"/>
  <c r="J20" i="49" s="1"/>
  <c r="D6" i="42"/>
  <c r="B6" i="26" s="1"/>
  <c r="C6" i="42"/>
  <c r="E56" i="38" l="1"/>
  <c r="E28" i="38"/>
  <c r="F23" i="48"/>
  <c r="H12" i="49"/>
  <c r="H11" i="49" s="1"/>
  <c r="L12" i="49"/>
  <c r="L11" i="49" s="1"/>
  <c r="E12" i="49"/>
  <c r="E11" i="49" s="1"/>
  <c r="G12" i="49"/>
  <c r="G11" i="49" s="1"/>
  <c r="J12" i="49"/>
  <c r="J11" i="49" s="1"/>
  <c r="I12" i="49"/>
  <c r="I11" i="49" s="1"/>
  <c r="K12" i="49"/>
  <c r="K11" i="49" s="1"/>
  <c r="F12" i="49"/>
  <c r="F11" i="49" s="1"/>
  <c r="I22" i="46" l="1"/>
  <c r="I21" i="46" s="1"/>
  <c r="H22" i="46"/>
  <c r="H21" i="46" s="1"/>
  <c r="H20" i="46" l="1"/>
  <c r="H18" i="46" s="1"/>
  <c r="H16" i="46" s="1"/>
  <c r="I20" i="46"/>
  <c r="I18" i="46" s="1"/>
  <c r="H15" i="46" l="1"/>
  <c r="H13" i="46" s="1"/>
  <c r="H11" i="46" s="1"/>
  <c r="H9" i="46" s="1"/>
  <c r="H7" i="46" s="1"/>
  <c r="D47" i="38"/>
  <c r="D19" i="38"/>
  <c r="D17" i="48"/>
  <c r="G13" i="46"/>
  <c r="G11" i="46" s="1"/>
  <c r="G9" i="46" s="1"/>
  <c r="G7" i="46" s="1"/>
  <c r="E17" i="48"/>
  <c r="I16" i="46"/>
  <c r="D10" i="48" l="1"/>
  <c r="D9" i="48" s="1"/>
  <c r="D8" i="48" s="1"/>
  <c r="I15" i="46"/>
  <c r="I13" i="46" s="1"/>
  <c r="I11" i="46" s="1"/>
  <c r="I9" i="46" s="1"/>
  <c r="I7" i="46" s="1"/>
  <c r="E47" i="38"/>
  <c r="E19" i="38"/>
  <c r="E11" i="48"/>
  <c r="F11" i="48" s="1"/>
  <c r="E10" i="48"/>
  <c r="E9" i="48" s="1"/>
  <c r="E8" i="48" s="1"/>
  <c r="F17" i="48"/>
  <c r="F10" i="48" s="1"/>
  <c r="F9" i="48" s="1"/>
  <c r="F8" i="48" s="1"/>
  <c r="B7" i="26" s="1"/>
  <c r="B8" i="26" s="1"/>
</calcChain>
</file>

<file path=xl/sharedStrings.xml><?xml version="1.0" encoding="utf-8"?>
<sst xmlns="http://schemas.openxmlformats.org/spreadsheetml/2006/main" count="213" uniqueCount="110">
  <si>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</si>
  <si>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</si>
  <si>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</si>
  <si>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</si>
  <si>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Ծրագիր</t>
  </si>
  <si>
    <t>Միջոցառում</t>
  </si>
  <si>
    <t>Առաջին կիսամյակ</t>
  </si>
  <si>
    <t>Ինն ամիս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</si>
  <si>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</si>
  <si>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</si>
  <si>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</si>
  <si>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</si>
  <si>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</si>
  <si>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</si>
  <si>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</si>
  <si>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</si>
  <si>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</si>
  <si>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</si>
  <si>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</si>
  <si>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</si>
  <si>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</si>
  <si>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</si>
  <si>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ՄԱՍ 1. ՊԵՏԱԿԱՆ ՄԱՐՄՆԻ ԳԾՈՎ ԱՐԴՅՈՒՆՔԱՅԻՆ (ԿԱՏԱՐՈՂԱԿԱՆ) ՑՈՒՑԱՆԻՇՆԵՐԸ </t>
  </si>
  <si>
    <t>այդ թվում` ըստ կատարողների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</si>
  <si>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</si>
  <si>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</si>
  <si>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</si>
  <si>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</si>
  <si>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</si>
  <si>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</si>
  <si>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</si>
  <si>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</si>
  <si>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</si>
  <si>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</si>
  <si>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</si>
  <si>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</si>
  <si>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</si>
  <si>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</si>
  <si>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Ցուցանիշների փոփոխությունը (ավելացումները նշված են դրական նշանով) </t>
  </si>
  <si>
    <t>1. Եկամուտների գծով</t>
  </si>
  <si>
    <t>2. Ծախսերի գծով</t>
  </si>
  <si>
    <t>3. Դեֆիցիտը (պակասուրդը)</t>
  </si>
  <si>
    <t>Պետական բյուջեի եկամուտները</t>
  </si>
  <si>
    <t>ԸՆԴԱՄԵՆԸ</t>
  </si>
  <si>
    <t>Հարկային եկամուտներ և պետական տուրքեր</t>
  </si>
  <si>
    <t>Պաշտոնական դրամաշնորհներ</t>
  </si>
  <si>
    <t>Հավելված N 3</t>
  </si>
  <si>
    <t xml:space="preserve">Ցուցանիշների փոփոխությունը (ավելացումները նշված են դրական նշանով)  </t>
  </si>
  <si>
    <t>Հավելված N 4</t>
  </si>
  <si>
    <t xml:space="preserve"> Ընդամենը </t>
  </si>
  <si>
    <t xml:space="preserve"> այդ թվում 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</si>
  <si>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</si>
  <si>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</si>
  <si>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</si>
  <si>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</si>
  <si>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</si>
  <si>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</si>
  <si>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</si>
  <si>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</si>
  <si>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</si>
  <si>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ՈՉ ՖԻՆԱՆՍԱԿԱՆ ԱԿՏԻՎՆԵՐԻ ԳԾՈՎ ԾԱԽՍԵՐ</t>
  </si>
  <si>
    <t>Միջոց_x000D_
առում</t>
  </si>
  <si>
    <t xml:space="preserve"> Դրամաշնոր_x000D_
հային միջոցներ </t>
  </si>
  <si>
    <t>Համաֆինանս
ավորում</t>
  </si>
  <si>
    <t>ԸՆԴԱՄԵՆԸ_x000D_
այդ թվում`</t>
  </si>
  <si>
    <t xml:space="preserve"> - ԸՆԹԱՑԻԿ ԾԱԽՍԵՐ </t>
  </si>
  <si>
    <t xml:space="preserve"> - ՈՉ ՖԻՆԱՆՍԱԿԱՆ ԱԿՏԻՎՆԵՐԻ ԳԾՈՎ ԾԱԽՍԵՐ </t>
  </si>
  <si>
    <t>այդ թվում` բյուջետային ծախսերի տնտեսագիտական դասակարգման հոդվածներ</t>
  </si>
  <si>
    <t>Հավելված N 5</t>
  </si>
  <si>
    <t xml:space="preserve"> Ցուցանիշների փոփոխությունը (ավելացումները նշված են դրական նշանով) </t>
  </si>
  <si>
    <t>Հավելված  N 1</t>
  </si>
  <si>
    <t>Հավելված  N 2</t>
  </si>
  <si>
    <t>Հավելված  N 6</t>
  </si>
  <si>
    <t>Ցուցանիշների փոփոխությունները (ավելացումները նշված են դրական նշանով)</t>
  </si>
  <si>
    <t>Հարկային և մաքսային ծառայություններ</t>
  </si>
  <si>
    <t>Արդյունավետ հարկային և մաքսային հսկողության իրականացում, պետական բյուջեի եկամուտների ապահովում</t>
  </si>
  <si>
    <t>Զարգացման ֆրանսիական գործակալության կողմից ՀՀ ՊԵԿ-ին հատկացվող կարճաժամկետ տեխնիկական աջակցություն</t>
  </si>
  <si>
    <t>Ծառայությունների մատուցում</t>
  </si>
  <si>
    <t>Հաշվետվությունների ներկայացման համար բջջային տարբերակ</t>
  </si>
  <si>
    <t>01</t>
  </si>
  <si>
    <t>02</t>
  </si>
  <si>
    <t xml:space="preserve"> 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</si>
  <si>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</si>
  <si>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Ֆինանսական և հարկաբյուջետային հարաբերություններ</t>
  </si>
  <si>
    <t xml:space="preserve"> ՀՀ պետական եկամուտների կոմիտե</t>
  </si>
  <si>
    <t>ԸՆԹԱՑԻԿ ԾԱԽՍԵՐ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</si>
  <si>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</si>
  <si>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</si>
  <si>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Կառավարչական ծառայություններ</t>
  </si>
  <si>
    <t xml:space="preserve"> ԱՅԼ ՀԻՄՆԱԿԱՆ ՄԻՋՈՑՆԵՐ</t>
  </si>
  <si>
    <t xml:space="preserve"> - Ոչ նյութական հիմնական միջոցներ</t>
  </si>
  <si>
    <t>Միջոցառման շրջանակներում նախատեսվում է անցկացնել ՀՀ ՊԵԿ աշխատակիցների ուսուցում և ծրագրի աուդիտ</t>
  </si>
  <si>
    <t>Ծրագրի աուդիտ</t>
  </si>
  <si>
    <t>Մշակած ծրագրերի քանակը</t>
  </si>
  <si>
    <t xml:space="preserve">«ՀԱՅԱՍՏԱՆԻ ՀԱՆՐԱՊԵՏՈՒԹՅԱՆ 2021 ԹՎԱԿԱՆԻ ՊԵՏԱԿԱՆ ԲՅՈՒՋԵԻ ՄԱՍԻՆ» ՀԱՅԱՍՏԱՆԻ ՀԱՆՐԱՊԵՏՈՒԹՅԱՆ ՕՐԵՆՔԻ N 6 ՀՈԴՎԱԾԻ ԱՂՅՈՒՍԱԿՈՒՄ ԵՎ ՀԱՅԱՍՏԱՆԻ ՀԱՆՐԱՊԵՏՈՒԹՅԱՆ ԿԱՌԱՎԱՐՈՒԹՅԱՆ 2020 ԹՎԱԿԱՆԻ ԴԵԿՏԵՄԲԵՐԻ 30-Ի N 2215-Ն ՈՐՈՇՄԱՆ N 2 ՀԱՎԵԼՎԱԾՈՒՄ ԿԱՏԱՐՎՈՂ ՓՈՓՈԽՈՒԹՅՈՒՆՆԵՐԸ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</si>
  <si>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ՀԱՅԱՍՏԱՆԻ ՀԱՆՐԱՊԵՏՈՒԹՅԱՆ ԿԱՌԱՎԱՐՈՒԹՅԱՆ 2020 ԹՎԱԿԱՆԻ ԴԵԿՏԵՄԲԵՐԻ 30-Ի N 2215-Ն ՈՐՈՇՄԱՆ N9 ՀԱՎԵԼՎԱԾԻ N9.26 ԱՂՅՈՒՍԱԿՈՒՄ ԿԱՏԱՐՎՈՂ ԼՐԱՑՈՒՄՆԵՐԸ </t>
  </si>
  <si>
    <t>ՀՀ պետական եկամուտների կոմիտե</t>
  </si>
  <si>
    <t>«ՀԱՅԱՍՏԱՆԻ ՀԱՆՐԱՊԵՏՈՒԹՅԱՆ 2021 ԹՎԱԿԱՆԻ ՊԵՏԱԿԱՆ ԲՅՈՒՋԵԻ ՄԱՍԻՆ» ՀԱՅԱՍՏԱՆԻ ՀԱՆՐԱՊԵՏՈՒԹՅԱՆ ՕՐԵՆՔԻ N 2 ՀՈԴՎԱԾԻ ԱՂՅՈՒՍԱԿՈՒՄ ԿԱՏԱՐՎՈՂ ՓՈՓՈԽՈՒԹՅՈՒՆՆԵՐԸ</t>
  </si>
  <si>
    <t>հազ. դրամ</t>
  </si>
  <si>
    <t xml:space="preserve"> Հարկային և մաքսային միասնական պետական քաղաքականության իրականացում, հարկային և մաքսային օրենսդրության ամբողջական և համահավասար կիրառում </t>
  </si>
  <si>
    <t>Միջոցառման շրջանակներում նախատեսվում է իրականացնել թվով 2 բջջային հավելվածների մշակում՝ հաշվետվություններ ներկայացնելու նպատակով</t>
  </si>
  <si>
    <t>Այլ պետական կազմակերպությունների կողմից օգտագործվող ոչ ֆինանսական ակտիվների հետ գործառնություններ</t>
  </si>
  <si>
    <t xml:space="preserve"> ՀԱՅԱՍՏԱՆԻ ՀԱՆՐԱՊԵՏՈՒԹՅԱՆ ԿԱՌԱՎԱՐՈՒԹՅԱՆ 2020 ԹՎԱԿԱՆԻ ԴԵԿՏԵՄԲԵՐԻ 30-Ի N 2215-Ն ՈՐՈՇՄԱՆ NN 3 և 4 ՀԱՎԵԼՎԱԾՆԵՐՈՒՄ ԿԱՏԱՐՎՈՂ ՓՈՓՈԽՈՒԹՅՈՒՆՆԵՐԸ ԵՎ ԼՐԱՑՈՒՄՆԵՐԸ</t>
  </si>
  <si>
    <t xml:space="preserve">«ՀԱՅԱՍՏԱՆԻ ՀԱՆՐԱՊԵՏՈՒԹՅԱՆ 2021 ԹՎԱԿԱՆԻ ՊԵՏԱԿԱՆ ԲՅՈՒՋԵԻ ՄԱՍԻՆ» ՀԱՅԱՍՏԱՆԻ ՀԱՆՐԱՊԵՏՈՒԹՅԱՆ ՕՐԵՆՔԻ N 1 ՀԱՎԵԼՎԱԾԻ N 5 ԱՂՅՈՒՍԱԿՈՒՄ ԵՎ ՀԱՅԱՍՏԱՆԻ ՀԱՆՐԱՊԵՏՈՒԹՅԱՆ ԿԱՌԱՎԱՐՈՒԹՅԱՆ 2020 ԹՎԱԿԱՆԻ ԴԵԿՏԵՄԲԵՐԻ 30-Ի N 2215-Ն ՈՐՈՇՄԱՆ N 5 ՀԱՎԵԼՎԱԾԻ N 4 ԱՂՅՈՒՍԱԿՈՒՄ ԿԱՏԱՐՎՈՂ ՓՈՓՈԽՈՒԹՅՈՒՆՆԵՐԸ ԵՎ ԼՐԱՑՈՒՄՆԵՐԸ </t>
  </si>
  <si>
    <t>այդ թվում`</t>
  </si>
  <si>
    <t>ՀՀ ՊԵՏԱԿԱՆ ԵԿԱՄՈՒՏՆԵՐԻ ԿՈՄԻՏԵ
այդ թվում`</t>
  </si>
  <si>
    <t>Աղյուսակ N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</si>
  <si>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ՀԱՅԱՍՏԱՆԻ ՀԱՆՐԱՊԵՏՈՒԹՅԱՆ ԿԱՌԱՎԱՐՈՒԹՅԱՆ 2020 ԹՎԱԿԱՆԻ ԴԵԿՏԵՄԲԵՐԻ 30-Ի N 2215-Ն ՈՐՈՇՄԱՆ N 9.1 ՀԱՎԵԼՎԱԾԻ N 9.1.28 ԱՂՅՈՒՍԱԿՈՒՄ ԿԱՏԱՐՎՈՂ ԼՐԱՑՈՒՄՆԵՐԸ</t>
  </si>
  <si>
    <t>Աղյուսակ N 2</t>
  </si>
  <si>
    <t xml:space="preserve">«ՀԱՅԱՍՏԱՆԻ ՀԱՆՐԱՊԵՏՈՒԹՅԱՆ 2021 ԹՎԱԿԱՆԻ ՊԵՏԱԿԱՆ ԲՅՈՒՋԵԻ ՄԱՍԻՆ» ՀԱՅԱՍՏԱՆԻ ՀԱՆՐԱՊԵՏՈՒԹՅԱՆ ՕՐԵՆՔԻ N 1 ՀԱՎԵԼՎԱԾԻ N 2 ԱՂՅՈՒՍԱԿՈՒՄ ԵՎ ՀԱՅԱՍՏԱՆԻ ՀԱՆՐԱՊԵՏՈՒԹՅԱՆ ԿԱՌԱՎԱՐՈՒԹՅԱՆ 2020 ԹՎԱԿԱՆԻ ԴԵԿՏԵՄԲԵՐԻ 30-Ի N  2215-Ն ՈՐՈՇՄԱՆ N 5 ՀԱՎԵԼՎԱԾԻ N 1 ԱՂՅՈՒՍԱԿՈՒՄ ԿԱՏԱՐՎՈՂ ՓՈՓՈԽՈՒԹՅՈՒՆՆԵՐԸ ԵՎ ԼՐԱՑՈՒՄՆԵՐԸ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</si>
</sst>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  <numFmt numFmtId="167" formatCode="#,##0.0_);\(#,##0.0\)"/>
    <numFmt numFmtId="168" formatCode="_-* #,##0.00_-;\-* #,##0.00_-;_-* &quot;-&quot;??_-;_-@_-"/>
    <numFmt numFmtId="169" formatCode="##,##0.0;\(##,##0.0\);\-"/>
    <numFmt numFmtId="170" formatCode="_-* #,##0.0\ _₽_-;\-* #,##0.0\ _₽_-;_-* &quot;-&quot;??\ _₽_-;_-@_-"/>
    <numFmt numFmtId="171" formatCode="_(* #,##0.0_);_(* \(#,##0.0\);_(* &quot;-&quot;?_);_(@_)"/>
    <numFmt numFmtId="172" formatCode="_(* #,##0.0_);_(* \(#,##0.0\);_(* &quot;-&quot;??_);_(@_)"/>
    <numFmt numFmtId="173" formatCode="_-* #,##0\ _₽_-;\-* #,##0\ _₽_-;_-* &quot;-&quot;??\ _₽_-;_-@_-"/>
    <numFmt numFmtId="174" formatCode="_ * #,##0.00_)\ _ _ ;_ * \(#,##0.00\)\ _ _ ;_ * &quot;-&quot;??_)\ _ _ ;_ @_ 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HEA Grapalat"/>
      <family val="2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name val="Times Armenian"/>
      <family val="1"/>
    </font>
    <font>
      <sz val="10"/>
      <name val="Star"/>
      <family val="1"/>
    </font>
    <font>
      <b/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sz val="10"/>
      <color rgb="FF000000"/>
      <name val="GHEA Grapalat"/>
      <family val="3"/>
    </font>
    <font>
      <sz val="12"/>
      <color rgb="FF000000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0000"/>
      <name val="Times New Roman"/>
      <family val="1"/>
    </font>
    <font>
      <sz val="11"/>
      <color theme="1"/>
      <name val="Times Armenian"/>
      <family val="2"/>
    </font>
    <font>
      <sz val="8"/>
      <name val="Arial Armenian"/>
      <family val="2"/>
      <charset val="204"/>
    </font>
    <font>
      <sz val="11"/>
      <color indexed="8"/>
      <name val="Calibri"/>
      <family val="2"/>
    </font>
    <font>
      <sz val="12"/>
      <color indexed="8"/>
      <name val="Times Armenian"/>
      <family val="2"/>
    </font>
    <font>
      <sz val="10"/>
      <color rgb="FF9C6500"/>
      <name val="Calibri"/>
      <family val="2"/>
      <scheme val="minor"/>
    </font>
    <font>
      <sz val="12"/>
      <color theme="1"/>
      <name val="Times Armenian"/>
      <family val="2"/>
    </font>
    <font>
      <sz val="12"/>
      <color theme="1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8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7" fillId="0" borderId="0"/>
    <xf numFmtId="9" fontId="5" fillId="0" borderId="0" applyFont="0" applyFill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168" fontId="4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/>
    <xf numFmtId="0" fontId="6" fillId="0" borderId="0"/>
    <xf numFmtId="0" fontId="45" fillId="0" borderId="0"/>
    <xf numFmtId="0" fontId="6" fillId="0" borderId="0"/>
    <xf numFmtId="0" fontId="28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0" fontId="47" fillId="0" borderId="0">
      <alignment horizontal="left" vertical="top" wrapText="1"/>
    </xf>
    <xf numFmtId="169" fontId="47" fillId="0" borderId="0" applyFill="0" applyBorder="0" applyProtection="0">
      <alignment horizontal="right" vertical="top"/>
    </xf>
    <xf numFmtId="0" fontId="5" fillId="0" borderId="0"/>
    <xf numFmtId="0" fontId="50" fillId="0" borderId="0">
      <alignment vertical="center"/>
    </xf>
    <xf numFmtId="0" fontId="51" fillId="0" borderId="0"/>
    <xf numFmtId="0" fontId="57" fillId="0" borderId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26" applyNumberFormat="0" applyAlignment="0" applyProtection="0"/>
    <xf numFmtId="0" fontId="65" fillId="29" borderId="27" applyNumberFormat="0" applyAlignment="0" applyProtection="0"/>
    <xf numFmtId="0" fontId="66" fillId="29" borderId="26" applyNumberFormat="0" applyAlignment="0" applyProtection="0"/>
    <xf numFmtId="0" fontId="67" fillId="0" borderId="28" applyNumberFormat="0" applyFill="0" applyAlignment="0" applyProtection="0"/>
    <xf numFmtId="0" fontId="68" fillId="30" borderId="2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1" applyNumberFormat="0" applyFill="0" applyAlignment="0" applyProtection="0"/>
    <xf numFmtId="0" fontId="7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72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30" applyNumberFormat="0" applyFont="0" applyAlignment="0" applyProtection="0"/>
    <xf numFmtId="43" fontId="50" fillId="0" borderId="0" applyFont="0" applyFill="0" applyBorder="0" applyAlignment="0" applyProtection="0"/>
    <xf numFmtId="0" fontId="72" fillId="47" borderId="0" applyNumberFormat="0" applyBorder="0" applyAlignment="0" applyProtection="0"/>
    <xf numFmtId="0" fontId="72" fillId="40" borderId="0" applyNumberFormat="0" applyBorder="0" applyAlignment="0" applyProtection="0"/>
    <xf numFmtId="0" fontId="1" fillId="38" borderId="0" applyNumberFormat="0" applyBorder="0" applyAlignment="0" applyProtection="0"/>
    <xf numFmtId="0" fontId="74" fillId="0" borderId="0"/>
    <xf numFmtId="0" fontId="72" fillId="36" borderId="0" applyNumberFormat="0" applyBorder="0" applyAlignment="0" applyProtection="0"/>
    <xf numFmtId="0" fontId="1" fillId="41" borderId="0" applyNumberFormat="0" applyBorder="0" applyAlignment="0" applyProtection="0"/>
    <xf numFmtId="0" fontId="72" fillId="35" borderId="0" applyNumberFormat="0" applyBorder="0" applyAlignment="0" applyProtection="0"/>
    <xf numFmtId="0" fontId="1" fillId="53" borderId="0" applyNumberFormat="0" applyBorder="0" applyAlignment="0" applyProtection="0"/>
    <xf numFmtId="0" fontId="62" fillId="26" borderId="0" applyNumberFormat="0" applyBorder="0" applyAlignment="0" applyProtection="0"/>
    <xf numFmtId="0" fontId="72" fillId="52" borderId="0" applyNumberFormat="0" applyBorder="0" applyAlignment="0" applyProtection="0"/>
    <xf numFmtId="0" fontId="1" fillId="49" borderId="0" applyNumberFormat="0" applyBorder="0" applyAlignment="0" applyProtection="0"/>
    <xf numFmtId="0" fontId="72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72" fillId="32" borderId="0" applyNumberFormat="0" applyBorder="0" applyAlignment="0" applyProtection="0"/>
    <xf numFmtId="0" fontId="1" fillId="45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72" fillId="44" borderId="0" applyNumberFormat="0" applyBorder="0" applyAlignment="0" applyProtection="0"/>
    <xf numFmtId="0" fontId="1" fillId="37" borderId="0" applyNumberFormat="0" applyBorder="0" applyAlignment="0" applyProtection="0"/>
    <xf numFmtId="0" fontId="72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72" fillId="39" borderId="0" applyNumberFormat="0" applyBorder="0" applyAlignment="0" applyProtection="0"/>
    <xf numFmtId="43" fontId="50" fillId="0" borderId="0" applyFont="0" applyFill="0" applyBorder="0" applyAlignment="0" applyProtection="0"/>
    <xf numFmtId="0" fontId="66" fillId="29" borderId="26" applyNumberFormat="0" applyAlignment="0" applyProtection="0"/>
    <xf numFmtId="0" fontId="68" fillId="30" borderId="29" applyNumberFormat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>
      <alignment horizontal="left" vertical="top" wrapText="1"/>
    </xf>
    <xf numFmtId="174" fontId="77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4" fillId="28" borderId="26" applyNumberFormat="0" applyAlignment="0" applyProtection="0"/>
    <xf numFmtId="0" fontId="67" fillId="0" borderId="28" applyNumberFormat="0" applyFill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" fillId="0" borderId="0"/>
    <xf numFmtId="0" fontId="50" fillId="0" borderId="0"/>
    <xf numFmtId="0" fontId="77" fillId="0" borderId="0"/>
    <xf numFmtId="0" fontId="2" fillId="0" borderId="0"/>
    <xf numFmtId="0" fontId="2" fillId="0" borderId="0"/>
    <xf numFmtId="0" fontId="76" fillId="0" borderId="0">
      <alignment horizontal="left"/>
    </xf>
    <xf numFmtId="0" fontId="6" fillId="0" borderId="0"/>
    <xf numFmtId="0" fontId="50" fillId="0" borderId="0"/>
    <xf numFmtId="0" fontId="50" fillId="0" borderId="0"/>
    <xf numFmtId="0" fontId="75" fillId="0" borderId="0"/>
    <xf numFmtId="0" fontId="5" fillId="0" borderId="0"/>
    <xf numFmtId="0" fontId="1" fillId="0" borderId="0"/>
    <xf numFmtId="0" fontId="47" fillId="0" borderId="0">
      <alignment horizontal="left" vertical="top" wrapText="1"/>
    </xf>
    <xf numFmtId="0" fontId="80" fillId="0" borderId="0"/>
    <xf numFmtId="0" fontId="47" fillId="0" borderId="0">
      <alignment horizontal="left" vertical="top" wrapText="1"/>
    </xf>
    <xf numFmtId="0" fontId="2" fillId="0" borderId="0"/>
    <xf numFmtId="0" fontId="2" fillId="0" borderId="0"/>
    <xf numFmtId="0" fontId="77" fillId="31" borderId="30" applyNumberFormat="0" applyFont="0" applyAlignment="0" applyProtection="0"/>
    <xf numFmtId="0" fontId="65" fillId="29" borderId="27" applyNumberFormat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1" fillId="0" borderId="31" applyNumberFormat="0" applyFill="0" applyAlignment="0" applyProtection="0"/>
    <xf numFmtId="0" fontId="69" fillId="0" borderId="0" applyNumberForma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50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6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/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6" fillId="0" borderId="0" xfId="106" applyFont="1" applyAlignment="1">
      <alignment horizontal="left" vertical="top" wrapText="1"/>
    </xf>
    <xf numFmtId="0" fontId="26" fillId="0" borderId="0" xfId="106" applyFont="1">
      <alignment horizontal="left" vertical="top" wrapText="1"/>
    </xf>
    <xf numFmtId="0" fontId="26" fillId="0" borderId="0" xfId="106" applyFont="1" applyAlignment="1">
      <alignment vertical="top" wrapText="1"/>
    </xf>
    <xf numFmtId="0" fontId="24" fillId="0" borderId="0" xfId="0" applyFont="1" applyFill="1" applyBorder="1"/>
    <xf numFmtId="170" fontId="24" fillId="0" borderId="10" xfId="105" applyNumberFormat="1" applyFont="1" applyFill="1" applyBorder="1" applyAlignment="1">
      <alignment vertical="center"/>
    </xf>
    <xf numFmtId="0" fontId="49" fillId="0" borderId="0" xfId="0" applyFont="1" applyFill="1"/>
    <xf numFmtId="166" fontId="49" fillId="0" borderId="0" xfId="0" applyNumberFormat="1" applyFont="1" applyFill="1"/>
    <xf numFmtId="0" fontId="26" fillId="0" borderId="0" xfId="0" applyFont="1" applyFill="1"/>
    <xf numFmtId="171" fontId="52" fillId="0" borderId="0" xfId="0" applyNumberFormat="1" applyFont="1" applyFill="1" applyBorder="1" applyAlignment="1">
      <alignment horizontal="left" vertical="center"/>
    </xf>
    <xf numFmtId="172" fontId="53" fillId="0" borderId="13" xfId="0" applyNumberFormat="1" applyFont="1" applyFill="1" applyBorder="1" applyAlignment="1">
      <alignment horizontal="right" vertical="center" shrinkToFit="1"/>
    </xf>
    <xf numFmtId="171" fontId="54" fillId="0" borderId="0" xfId="0" applyNumberFormat="1" applyFont="1" applyFill="1" applyBorder="1" applyAlignment="1">
      <alignment horizontal="left" vertical="center"/>
    </xf>
    <xf numFmtId="172" fontId="55" fillId="0" borderId="13" xfId="0" applyNumberFormat="1" applyFont="1" applyFill="1" applyBorder="1" applyAlignment="1">
      <alignment horizontal="left" vertical="center" wrapText="1"/>
    </xf>
    <xf numFmtId="167" fontId="24" fillId="0" borderId="10" xfId="0" applyNumberFormat="1" applyFont="1" applyFill="1" applyBorder="1" applyAlignment="1">
      <alignment horizontal="center" vertical="center" wrapText="1"/>
    </xf>
    <xf numFmtId="0" fontId="24" fillId="0" borderId="0" xfId="106" applyFont="1" applyAlignment="1">
      <alignment horizontal="right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vertical="center" wrapText="1"/>
    </xf>
    <xf numFmtId="0" fontId="53" fillId="0" borderId="13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3" fillId="0" borderId="13" xfId="0" applyNumberFormat="1" applyFont="1" applyFill="1" applyBorder="1" applyAlignment="1">
      <alignment horizontal="center" vertical="center" shrinkToFit="1"/>
    </xf>
    <xf numFmtId="49" fontId="26" fillId="0" borderId="14" xfId="0" applyNumberFormat="1" applyFont="1" applyFill="1" applyBorder="1" applyAlignment="1">
      <alignment horizontal="left" vertical="center" wrapText="1"/>
    </xf>
    <xf numFmtId="0" fontId="55" fillId="0" borderId="13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0" fontId="24" fillId="0" borderId="0" xfId="106" applyFont="1" applyFill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173" fontId="24" fillId="0" borderId="0" xfId="105" applyNumberFormat="1" applyFont="1" applyFill="1" applyBorder="1"/>
    <xf numFmtId="173" fontId="24" fillId="0" borderId="0" xfId="0" applyNumberFormat="1" applyFont="1" applyFill="1" applyBorder="1"/>
    <xf numFmtId="164" fontId="24" fillId="0" borderId="0" xfId="105" applyFont="1" applyFill="1" applyBorder="1"/>
    <xf numFmtId="164" fontId="24" fillId="0" borderId="0" xfId="0" applyNumberFormat="1" applyFont="1" applyFill="1" applyBorder="1"/>
    <xf numFmtId="0" fontId="24" fillId="0" borderId="0" xfId="0" applyFont="1"/>
    <xf numFmtId="0" fontId="24" fillId="0" borderId="0" xfId="0" applyFont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169" fontId="24" fillId="0" borderId="13" xfId="107" applyNumberFormat="1" applyFont="1" applyBorder="1" applyAlignment="1">
      <alignment horizontal="right" vertical="top"/>
    </xf>
    <xf numFmtId="0" fontId="24" fillId="0" borderId="13" xfId="0" applyFont="1" applyBorder="1"/>
    <xf numFmtId="0" fontId="25" fillId="0" borderId="16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169" fontId="24" fillId="0" borderId="10" xfId="107" applyNumberFormat="1" applyFont="1" applyBorder="1" applyAlignment="1">
      <alignment horizontal="right" vertical="top"/>
    </xf>
    <xf numFmtId="0" fontId="24" fillId="0" borderId="10" xfId="0" applyFont="1" applyBorder="1" applyAlignment="1">
      <alignment horizontal="left" vertical="top" wrapText="1"/>
    </xf>
    <xf numFmtId="0" fontId="56" fillId="0" borderId="0" xfId="0" applyFont="1"/>
    <xf numFmtId="0" fontId="48" fillId="0" borderId="0" xfId="0" applyFont="1"/>
    <xf numFmtId="0" fontId="48" fillId="0" borderId="0" xfId="0" applyFont="1" applyBorder="1"/>
    <xf numFmtId="0" fontId="24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24" fillId="0" borderId="0" xfId="106" applyFont="1">
      <alignment horizontal="left" vertical="top" wrapText="1"/>
    </xf>
    <xf numFmtId="0" fontId="24" fillId="0" borderId="0" xfId="106" applyFont="1" applyAlignment="1">
      <alignment horizontal="left" vertical="top" wrapText="1"/>
    </xf>
    <xf numFmtId="0" fontId="25" fillId="0" borderId="17" xfId="106" applyFont="1" applyFill="1" applyBorder="1" applyAlignment="1">
      <alignment horizontal="left" vertical="center" wrapText="1"/>
    </xf>
    <xf numFmtId="0" fontId="24" fillId="0" borderId="10" xfId="106" applyFont="1" applyFill="1" applyBorder="1" applyAlignment="1">
      <alignment horizontal="left" vertical="center" wrapText="1"/>
    </xf>
    <xf numFmtId="0" fontId="25" fillId="0" borderId="10" xfId="106" applyFont="1" applyFill="1" applyBorder="1" applyAlignment="1">
      <alignment horizontal="left" vertical="center" wrapText="1"/>
    </xf>
    <xf numFmtId="0" fontId="24" fillId="0" borderId="0" xfId="106" applyFont="1" applyFill="1" applyAlignment="1">
      <alignment horizontal="left" vertical="top" wrapText="1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/>
    <xf numFmtId="0" fontId="24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53" fillId="0" borderId="32" xfId="0" applyNumberFormat="1" applyFont="1" applyFill="1" applyBorder="1" applyAlignment="1">
      <alignment horizontal="center" vertical="center" wrapText="1"/>
    </xf>
    <xf numFmtId="0" fontId="55" fillId="0" borderId="32" xfId="0" applyNumberFormat="1" applyFont="1" applyFill="1" applyBorder="1" applyAlignment="1">
      <alignment horizontal="left" vertical="center" wrapText="1"/>
    </xf>
    <xf numFmtId="0" fontId="24" fillId="0" borderId="32" xfId="0" applyFont="1" applyBorder="1"/>
    <xf numFmtId="172" fontId="55" fillId="0" borderId="32" xfId="0" applyNumberFormat="1" applyFont="1" applyFill="1" applyBorder="1" applyAlignment="1">
      <alignment horizontal="left" vertical="center" wrapText="1"/>
    </xf>
    <xf numFmtId="169" fontId="26" fillId="0" borderId="32" xfId="107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0" xfId="106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/>
    </xf>
    <xf numFmtId="0" fontId="24" fillId="24" borderId="10" xfId="0" applyNumberFormat="1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4" fillId="24" borderId="32" xfId="0" applyNumberFormat="1" applyFont="1" applyFill="1" applyBorder="1" applyAlignment="1">
      <alignment horizontal="left" vertical="top" wrapText="1"/>
    </xf>
    <xf numFmtId="0" fontId="25" fillId="24" borderId="32" xfId="0" applyFont="1" applyFill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4" fillId="24" borderId="32" xfId="0" applyFont="1" applyFill="1" applyBorder="1" applyAlignment="1">
      <alignment horizontal="left" vertical="top" wrapText="1"/>
    </xf>
    <xf numFmtId="169" fontId="24" fillId="0" borderId="13" xfId="107" applyNumberFormat="1" applyFont="1" applyBorder="1" applyAlignment="1">
      <alignment horizontal="center" vertical="top"/>
    </xf>
    <xf numFmtId="0" fontId="26" fillId="0" borderId="32" xfId="0" applyFont="1" applyBorder="1" applyAlignment="1">
      <alignment horizontal="left" vertical="top" wrapText="1"/>
    </xf>
    <xf numFmtId="49" fontId="26" fillId="0" borderId="32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top" wrapText="1"/>
    </xf>
    <xf numFmtId="0" fontId="26" fillId="0" borderId="32" xfId="0" applyNumberFormat="1" applyFont="1" applyBorder="1" applyAlignment="1">
      <alignment horizontal="left" vertical="top" wrapText="1"/>
    </xf>
    <xf numFmtId="0" fontId="53" fillId="0" borderId="32" xfId="0" applyNumberFormat="1" applyFont="1" applyFill="1" applyBorder="1" applyAlignment="1">
      <alignment horizontal="left" vertical="center" wrapText="1"/>
    </xf>
    <xf numFmtId="172" fontId="53" fillId="0" borderId="32" xfId="0" applyNumberFormat="1" applyFont="1" applyFill="1" applyBorder="1" applyAlignment="1">
      <alignment horizontal="right" vertical="center" shrinkToFit="1"/>
    </xf>
    <xf numFmtId="0" fontId="53" fillId="0" borderId="32" xfId="0" applyNumberFormat="1" applyFont="1" applyFill="1" applyBorder="1" applyAlignment="1">
      <alignment horizontal="center" vertical="center" shrinkToFit="1"/>
    </xf>
    <xf numFmtId="43" fontId="56" fillId="0" borderId="0" xfId="0" applyNumberFormat="1" applyFont="1"/>
    <xf numFmtId="49" fontId="24" fillId="0" borderId="14" xfId="0" applyNumberFormat="1" applyFont="1" applyFill="1" applyBorder="1" applyAlignment="1">
      <alignment horizontal="left" vertical="top" wrapText="1"/>
    </xf>
    <xf numFmtId="0" fontId="24" fillId="0" borderId="0" xfId="106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center" wrapText="1"/>
    </xf>
    <xf numFmtId="167" fontId="24" fillId="0" borderId="0" xfId="106" applyNumberFormat="1" applyFont="1" applyFill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24" fillId="0" borderId="10" xfId="106" applyFont="1" applyFill="1" applyBorder="1" applyAlignment="1">
      <alignment horizontal="left" vertical="top" wrapText="1"/>
    </xf>
    <xf numFmtId="0" fontId="25" fillId="0" borderId="32" xfId="106" applyFont="1" applyBorder="1" applyAlignment="1">
      <alignment horizontal="left" vertical="top" wrapText="1"/>
    </xf>
    <xf numFmtId="0" fontId="26" fillId="0" borderId="0" xfId="106" applyFont="1" applyAlignment="1">
      <alignment horizontal="left" vertical="top" wrapText="1"/>
    </xf>
    <xf numFmtId="0" fontId="26" fillId="0" borderId="0" xfId="106" applyFont="1" applyAlignment="1">
      <alignment horizontal="center" vertical="top"/>
    </xf>
    <xf numFmtId="0" fontId="26" fillId="0" borderId="32" xfId="106" applyFont="1" applyBorder="1" applyAlignment="1">
      <alignment horizontal="left" vertical="top" wrapText="1"/>
    </xf>
    <xf numFmtId="0" fontId="24" fillId="0" borderId="10" xfId="108" applyFont="1" applyFill="1" applyBorder="1" applyAlignment="1">
      <alignment horizontal="center" vertical="center" wrapText="1"/>
    </xf>
    <xf numFmtId="49" fontId="24" fillId="0" borderId="10" xfId="109" applyNumberFormat="1" applyFont="1" applyFill="1" applyBorder="1" applyAlignment="1">
      <alignment horizontal="left" vertical="center" wrapText="1" indent="1"/>
    </xf>
    <xf numFmtId="166" fontId="24" fillId="0" borderId="32" xfId="109" applyNumberFormat="1" applyFont="1" applyFill="1" applyBorder="1" applyAlignment="1">
      <alignment horizontal="center" vertical="center" wrapText="1"/>
    </xf>
    <xf numFmtId="166" fontId="24" fillId="0" borderId="10" xfId="110" applyNumberFormat="1" applyFont="1" applyFill="1" applyBorder="1" applyAlignment="1">
      <alignment horizontal="center" vertical="center" wrapText="1"/>
    </xf>
    <xf numFmtId="49" fontId="24" fillId="0" borderId="32" xfId="109" applyNumberFormat="1" applyFont="1" applyFill="1" applyBorder="1" applyAlignment="1">
      <alignment horizontal="left" vertical="center" wrapText="1" indent="1"/>
    </xf>
    <xf numFmtId="0" fontId="81" fillId="24" borderId="13" xfId="111" applyFont="1" applyFill="1" applyBorder="1" applyAlignment="1">
      <alignment horizontal="left" vertical="center" wrapText="1"/>
    </xf>
    <xf numFmtId="0" fontId="81" fillId="24" borderId="11" xfId="111" applyFont="1" applyFill="1" applyBorder="1" applyAlignment="1">
      <alignment horizontal="left" vertical="center" wrapText="1"/>
    </xf>
    <xf numFmtId="0" fontId="81" fillId="24" borderId="17" xfId="25" applyFont="1" applyFill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2" xfId="0" applyFont="1" applyBorder="1" applyAlignment="1">
      <alignment horizontal="left" vertical="center" wrapText="1"/>
    </xf>
    <xf numFmtId="172" fontId="26" fillId="0" borderId="17" xfId="20" applyNumberFormat="1" applyFont="1" applyFill="1" applyBorder="1" applyAlignment="1">
      <alignment horizontal="center" vertical="center" wrapText="1"/>
    </xf>
    <xf numFmtId="171" fontId="55" fillId="0" borderId="32" xfId="0" applyNumberFormat="1" applyFont="1" applyFill="1" applyBorder="1" applyAlignment="1">
      <alignment horizontal="left" vertical="center"/>
    </xf>
    <xf numFmtId="0" fontId="26" fillId="0" borderId="0" xfId="106" applyFont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69" fontId="24" fillId="0" borderId="17" xfId="107" applyNumberFormat="1" applyFont="1" applyBorder="1" applyAlignment="1">
      <alignment horizontal="center" vertical="top"/>
    </xf>
    <xf numFmtId="169" fontId="24" fillId="0" borderId="18" xfId="107" applyNumberFormat="1" applyFont="1" applyBorder="1" applyAlignment="1">
      <alignment horizontal="center" vertical="top"/>
    </xf>
    <xf numFmtId="169" fontId="24" fillId="0" borderId="11" xfId="107" applyNumberFormat="1" applyFont="1" applyBorder="1" applyAlignment="1">
      <alignment horizontal="center" vertical="top"/>
    </xf>
    <xf numFmtId="0" fontId="26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172" fontId="26" fillId="0" borderId="13" xfId="0" applyNumberFormat="1" applyFont="1" applyFill="1" applyBorder="1" applyAlignment="1">
      <alignment horizontal="center" vertical="center" wrapText="1"/>
    </xf>
    <xf numFmtId="172" fontId="26" fillId="0" borderId="13" xfId="2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172" fontId="26" fillId="0" borderId="17" xfId="2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24" fillId="0" borderId="10" xfId="106" applyFont="1" applyFill="1" applyBorder="1" applyAlignment="1">
      <alignment horizontal="left" vertical="top" wrapText="1"/>
    </xf>
    <xf numFmtId="0" fontId="24" fillId="0" borderId="17" xfId="106" applyFont="1" applyFill="1" applyBorder="1" applyAlignment="1">
      <alignment horizontal="center" vertical="top" wrapText="1"/>
    </xf>
    <xf numFmtId="0" fontId="24" fillId="0" borderId="18" xfId="106" applyFont="1" applyFill="1" applyBorder="1" applyAlignment="1">
      <alignment horizontal="center" vertical="top" wrapText="1"/>
    </xf>
    <xf numFmtId="0" fontId="24" fillId="0" borderId="11" xfId="106" applyFont="1" applyFill="1" applyBorder="1" applyAlignment="1">
      <alignment horizontal="center" vertical="top" wrapText="1"/>
    </xf>
    <xf numFmtId="0" fontId="24" fillId="0" borderId="14" xfId="106" applyFont="1" applyFill="1" applyBorder="1" applyAlignment="1">
      <alignment horizontal="center" vertical="top" wrapText="1"/>
    </xf>
    <xf numFmtId="0" fontId="24" fillId="0" borderId="15" xfId="106" applyFont="1" applyFill="1" applyBorder="1" applyAlignment="1">
      <alignment horizontal="center" vertical="top" wrapText="1"/>
    </xf>
    <xf numFmtId="0" fontId="24" fillId="0" borderId="16" xfId="106" applyFont="1" applyFill="1" applyBorder="1" applyAlignment="1">
      <alignment horizontal="center" vertical="top" wrapText="1"/>
    </xf>
    <xf numFmtId="0" fontId="25" fillId="0" borderId="14" xfId="106" applyFont="1" applyFill="1" applyBorder="1" applyAlignment="1">
      <alignment horizontal="left" vertical="top" wrapText="1"/>
    </xf>
    <xf numFmtId="0" fontId="25" fillId="0" borderId="16" xfId="106" applyFont="1" applyFill="1" applyBorder="1" applyAlignment="1">
      <alignment horizontal="left" vertical="top" wrapText="1"/>
    </xf>
    <xf numFmtId="0" fontId="24" fillId="0" borderId="14" xfId="106" applyFont="1" applyBorder="1" applyAlignment="1">
      <alignment horizontal="center" vertical="top" wrapText="1"/>
    </xf>
    <xf numFmtId="0" fontId="24" fillId="0" borderId="15" xfId="106" applyFont="1" applyBorder="1" applyAlignment="1">
      <alignment horizontal="center" vertical="top" wrapText="1"/>
    </xf>
    <xf numFmtId="0" fontId="24" fillId="0" borderId="16" xfId="106" applyFont="1" applyBorder="1" applyAlignment="1">
      <alignment horizontal="center" vertical="top" wrapText="1"/>
    </xf>
    <xf numFmtId="0" fontId="25" fillId="0" borderId="32" xfId="106" applyFont="1" applyBorder="1" applyAlignment="1">
      <alignment horizontal="left" vertical="top" wrapText="1"/>
    </xf>
    <xf numFmtId="0" fontId="26" fillId="0" borderId="0" xfId="106" applyFont="1" applyAlignment="1">
      <alignment horizontal="left" vertical="top" wrapText="1"/>
    </xf>
    <xf numFmtId="0" fontId="26" fillId="0" borderId="0" xfId="106" applyFont="1" applyFill="1" applyAlignment="1">
      <alignment horizontal="center" vertical="top" wrapText="1"/>
    </xf>
    <xf numFmtId="0" fontId="26" fillId="0" borderId="0" xfId="106" applyFont="1" applyAlignment="1">
      <alignment horizontal="center" vertical="top"/>
    </xf>
    <xf numFmtId="0" fontId="26" fillId="0" borderId="0" xfId="106" applyFont="1" applyFill="1" applyAlignment="1">
      <alignment horizontal="left" wrapText="1"/>
    </xf>
    <xf numFmtId="0" fontId="26" fillId="0" borderId="32" xfId="106" applyFont="1" applyBorder="1" applyAlignment="1">
      <alignment horizontal="left" vertical="top" wrapText="1"/>
    </xf>
  </cellXfs>
  <cellStyles count="388">
    <cellStyle name="_artabyuje" xfId="1"/>
    <cellStyle name="_artabyuje 2" xfId="57"/>
    <cellStyle name="_artabyuje_3.Havelvacner_N1_12 23.01.2018" xfId="181"/>
    <cellStyle name="20% - Accent1" xfId="128" builtinId="30" customBuiltin="1"/>
    <cellStyle name="20% - Accent1 2" xfId="58"/>
    <cellStyle name="20% - Accent1 2 2" xfId="244"/>
    <cellStyle name="20% - Accent1 2 2 2" xfId="279"/>
    <cellStyle name="20% - Accent1 2 2 2 2" xfId="358"/>
    <cellStyle name="20% - Accent1 2 2 3" xfId="326"/>
    <cellStyle name="20% - Accent1 2 3" xfId="259"/>
    <cellStyle name="20% - Accent1 2 3 2" xfId="341"/>
    <cellStyle name="20% - Accent1 2 4" xfId="294"/>
    <cellStyle name="20% - Accent1 2 4 2" xfId="373"/>
    <cellStyle name="20% - Accent1 2 5" xfId="309"/>
    <cellStyle name="20% - Accent1 2 6" xfId="180"/>
    <cellStyle name="20% - Accent2" xfId="132" builtinId="34" customBuiltin="1"/>
    <cellStyle name="20% - Accent2 2" xfId="59"/>
    <cellStyle name="20% - Accent2 2 2" xfId="245"/>
    <cellStyle name="20% - Accent2 2 2 2" xfId="280"/>
    <cellStyle name="20% - Accent2 2 2 2 2" xfId="359"/>
    <cellStyle name="20% - Accent2 2 2 3" xfId="327"/>
    <cellStyle name="20% - Accent2 2 3" xfId="260"/>
    <cellStyle name="20% - Accent2 2 3 2" xfId="342"/>
    <cellStyle name="20% - Accent2 2 4" xfId="295"/>
    <cellStyle name="20% - Accent2 2 4 2" xfId="374"/>
    <cellStyle name="20% - Accent2 2 5" xfId="310"/>
    <cellStyle name="20% - Accent2 2 6" xfId="176"/>
    <cellStyle name="20% - Accent3" xfId="136" builtinId="38" customBuiltin="1"/>
    <cellStyle name="20% - Accent3 2" xfId="60"/>
    <cellStyle name="20% - Accent3 2 2" xfId="246"/>
    <cellStyle name="20% - Accent3 2 2 2" xfId="281"/>
    <cellStyle name="20% - Accent3 2 2 2 2" xfId="360"/>
    <cellStyle name="20% - Accent3 2 2 3" xfId="328"/>
    <cellStyle name="20% - Accent3 2 3" xfId="261"/>
    <cellStyle name="20% - Accent3 2 3 2" xfId="343"/>
    <cellStyle name="20% - Accent3 2 4" xfId="296"/>
    <cellStyle name="20% - Accent3 2 4 2" xfId="375"/>
    <cellStyle name="20% - Accent3 2 5" xfId="311"/>
    <cellStyle name="20% - Accent3 2 6" xfId="162"/>
    <cellStyle name="20% - Accent4" xfId="140" builtinId="42" customBuiltin="1"/>
    <cellStyle name="20% - Accent4 2" xfId="61"/>
    <cellStyle name="20% - Accent4 2 2" xfId="247"/>
    <cellStyle name="20% - Accent4 2 2 2" xfId="282"/>
    <cellStyle name="20% - Accent4 2 2 2 2" xfId="361"/>
    <cellStyle name="20% - Accent4 2 2 3" xfId="329"/>
    <cellStyle name="20% - Accent4 2 3" xfId="262"/>
    <cellStyle name="20% - Accent4 2 3 2" xfId="344"/>
    <cellStyle name="20% - Accent4 2 4" xfId="297"/>
    <cellStyle name="20% - Accent4 2 4 2" xfId="376"/>
    <cellStyle name="20% - Accent4 2 5" xfId="312"/>
    <cellStyle name="20% - Accent4 2 6" xfId="172"/>
    <cellStyle name="20% - Accent5" xfId="144" builtinId="46" customBuiltin="1"/>
    <cellStyle name="20% - Accent5 2" xfId="62"/>
    <cellStyle name="20% - Accent5 2 2" xfId="248"/>
    <cellStyle name="20% - Accent5 2 2 2" xfId="283"/>
    <cellStyle name="20% - Accent5 2 2 2 2" xfId="362"/>
    <cellStyle name="20% - Accent5 2 2 3" xfId="330"/>
    <cellStyle name="20% - Accent5 2 3" xfId="263"/>
    <cellStyle name="20% - Accent5 2 3 2" xfId="345"/>
    <cellStyle name="20% - Accent5 2 4" xfId="298"/>
    <cellStyle name="20% - Accent5 2 4 2" xfId="377"/>
    <cellStyle name="20% - Accent5 2 5" xfId="313"/>
    <cellStyle name="20% - Accent5 2 6" xfId="167"/>
    <cellStyle name="20% - Accent6" xfId="148" builtinId="50" customBuiltin="1"/>
    <cellStyle name="20% - Accent6 2" xfId="63"/>
    <cellStyle name="20% - Accent6 2 2" xfId="249"/>
    <cellStyle name="20% - Accent6 2 2 2" xfId="284"/>
    <cellStyle name="20% - Accent6 2 2 2 2" xfId="363"/>
    <cellStyle name="20% - Accent6 2 2 3" xfId="331"/>
    <cellStyle name="20% - Accent6 2 3" xfId="264"/>
    <cellStyle name="20% - Accent6 2 3 2" xfId="346"/>
    <cellStyle name="20% - Accent6 2 4" xfId="299"/>
    <cellStyle name="20% - Accent6 2 4 2" xfId="378"/>
    <cellStyle name="20% - Accent6 2 5" xfId="314"/>
    <cellStyle name="20% - Accent6 2 6" xfId="164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" xfId="129" builtinId="31" customBuiltin="1"/>
    <cellStyle name="40% - Accent1 2" xfId="64"/>
    <cellStyle name="40% - Accent1 2 2" xfId="250"/>
    <cellStyle name="40% - Accent1 2 2 2" xfId="285"/>
    <cellStyle name="40% - Accent1 2 2 2 2" xfId="364"/>
    <cellStyle name="40% - Accent1 2 2 3" xfId="332"/>
    <cellStyle name="40% - Accent1 2 3" xfId="265"/>
    <cellStyle name="40% - Accent1 2 3 2" xfId="347"/>
    <cellStyle name="40% - Accent1 2 4" xfId="300"/>
    <cellStyle name="40% - Accent1 2 4 2" xfId="379"/>
    <cellStyle name="40% - Accent1 2 5" xfId="315"/>
    <cellStyle name="40% - Accent1 2 6" xfId="179"/>
    <cellStyle name="40% - Accent2" xfId="133" builtinId="35" customBuiltin="1"/>
    <cellStyle name="40% - Accent2 2" xfId="65"/>
    <cellStyle name="40% - Accent2 2 2" xfId="251"/>
    <cellStyle name="40% - Accent2 2 2 2" xfId="286"/>
    <cellStyle name="40% - Accent2 2 2 2 2" xfId="365"/>
    <cellStyle name="40% - Accent2 2 2 3" xfId="333"/>
    <cellStyle name="40% - Accent2 2 3" xfId="266"/>
    <cellStyle name="40% - Accent2 2 3 2" xfId="348"/>
    <cellStyle name="40% - Accent2 2 4" xfId="301"/>
    <cellStyle name="40% - Accent2 2 4 2" xfId="380"/>
    <cellStyle name="40% - Accent2 2 5" xfId="316"/>
    <cellStyle name="40% - Accent2 2 6" xfId="159"/>
    <cellStyle name="40% - Accent3" xfId="137" builtinId="39" customBuiltin="1"/>
    <cellStyle name="40% - Accent3 2" xfId="66"/>
    <cellStyle name="40% - Accent3 2 2" xfId="252"/>
    <cellStyle name="40% - Accent3 2 2 2" xfId="287"/>
    <cellStyle name="40% - Accent3 2 2 2 2" xfId="366"/>
    <cellStyle name="40% - Accent3 2 2 3" xfId="334"/>
    <cellStyle name="40% - Accent3 2 3" xfId="267"/>
    <cellStyle name="40% - Accent3 2 3 2" xfId="349"/>
    <cellStyle name="40% - Accent3 2 4" xfId="302"/>
    <cellStyle name="40% - Accent3 2 4 2" xfId="381"/>
    <cellStyle name="40% - Accent3 2 5" xfId="317"/>
    <cellStyle name="40% - Accent3 2 6" xfId="178"/>
    <cellStyle name="40% - Accent4" xfId="141" builtinId="43" customBuiltin="1"/>
    <cellStyle name="40% - Accent4 2" xfId="67"/>
    <cellStyle name="40% - Accent4 2 2" xfId="253"/>
    <cellStyle name="40% - Accent4 2 2 2" xfId="288"/>
    <cellStyle name="40% - Accent4 2 2 2 2" xfId="367"/>
    <cellStyle name="40% - Accent4 2 2 3" xfId="335"/>
    <cellStyle name="40% - Accent4 2 3" xfId="268"/>
    <cellStyle name="40% - Accent4 2 3 2" xfId="350"/>
    <cellStyle name="40% - Accent4 2 4" xfId="303"/>
    <cellStyle name="40% - Accent4 2 4 2" xfId="382"/>
    <cellStyle name="40% - Accent4 2 5" xfId="318"/>
    <cellStyle name="40% - Accent4 2 6" xfId="169"/>
    <cellStyle name="40% - Accent5" xfId="145" builtinId="47" customBuiltin="1"/>
    <cellStyle name="40% - Accent5 2" xfId="68"/>
    <cellStyle name="40% - Accent5 2 2" xfId="254"/>
    <cellStyle name="40% - Accent5 2 2 2" xfId="289"/>
    <cellStyle name="40% - Accent5 2 2 2 2" xfId="368"/>
    <cellStyle name="40% - Accent5 2 2 3" xfId="336"/>
    <cellStyle name="40% - Accent5 2 3" xfId="269"/>
    <cellStyle name="40% - Accent5 2 3 2" xfId="351"/>
    <cellStyle name="40% - Accent5 2 4" xfId="304"/>
    <cellStyle name="40% - Accent5 2 4 2" xfId="383"/>
    <cellStyle name="40% - Accent5 2 5" xfId="319"/>
    <cellStyle name="40% - Accent5 2 6" xfId="154"/>
    <cellStyle name="40% - Accent6" xfId="149" builtinId="51" customBuiltin="1"/>
    <cellStyle name="40% - Accent6 2" xfId="69"/>
    <cellStyle name="40% - Accent6 2 2" xfId="255"/>
    <cellStyle name="40% - Accent6 2 2 2" xfId="290"/>
    <cellStyle name="40% - Accent6 2 2 2 2" xfId="369"/>
    <cellStyle name="40% - Accent6 2 2 3" xfId="337"/>
    <cellStyle name="40% - Accent6 2 3" xfId="270"/>
    <cellStyle name="40% - Accent6 2 3 2" xfId="352"/>
    <cellStyle name="40% - Accent6 2 4" xfId="305"/>
    <cellStyle name="40% - Accent6 2 4 2" xfId="384"/>
    <cellStyle name="40% - Accent6 2 5" xfId="320"/>
    <cellStyle name="40% - Accent6 2 6" xfId="174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" xfId="130" builtinId="32" customBuiltin="1"/>
    <cellStyle name="60% - Accent1 2" xfId="70"/>
    <cellStyle name="60% - Accent1 2 2" xfId="163"/>
    <cellStyle name="60% - Accent2" xfId="134" builtinId="36" customBuiltin="1"/>
    <cellStyle name="60% - Accent2 2" xfId="71"/>
    <cellStyle name="60% - Accent2 2 2" xfId="182"/>
    <cellStyle name="60% - Accent3" xfId="138" builtinId="40" customBuiltin="1"/>
    <cellStyle name="60% - Accent3 2" xfId="72"/>
    <cellStyle name="60% - Accent3 2 2" xfId="168"/>
    <cellStyle name="60% - Accent4" xfId="142" builtinId="44" customBuiltin="1"/>
    <cellStyle name="60% - Accent4 2" xfId="73"/>
    <cellStyle name="60% - Accent4 2 2" xfId="157"/>
    <cellStyle name="60% - Accent5" xfId="146" builtinId="48" customBuiltin="1"/>
    <cellStyle name="60% - Accent5 2" xfId="74"/>
    <cellStyle name="60% - Accent5 2 2" xfId="177"/>
    <cellStyle name="60% - Accent6" xfId="150" builtinId="52" customBuiltin="1"/>
    <cellStyle name="60% - Accent6 2" xfId="75"/>
    <cellStyle name="60% - Accent6 2 2" xfId="15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" xfId="127" builtinId="29" customBuiltin="1"/>
    <cellStyle name="Accent1 2" xfId="76"/>
    <cellStyle name="Accent1 2 2" xfId="171"/>
    <cellStyle name="Accent2" xfId="131" builtinId="33" customBuiltin="1"/>
    <cellStyle name="Accent2 2" xfId="77"/>
    <cellStyle name="Accent2 2 2" xfId="161"/>
    <cellStyle name="Accent3" xfId="135" builtinId="37" customBuiltin="1"/>
    <cellStyle name="Accent3 2" xfId="78"/>
    <cellStyle name="Accent3 2 2" xfId="158"/>
    <cellStyle name="Accent4" xfId="139" builtinId="41" customBuiltin="1"/>
    <cellStyle name="Accent4 2" xfId="79"/>
    <cellStyle name="Accent4 2 2" xfId="175"/>
    <cellStyle name="Accent5" xfId="143" builtinId="45" customBuiltin="1"/>
    <cellStyle name="Accent5 2" xfId="80"/>
    <cellStyle name="Accent5 2 2" xfId="152"/>
    <cellStyle name="Accent6" xfId="147" builtinId="49" customBuiltin="1"/>
    <cellStyle name="Accent6 2" xfId="81"/>
    <cellStyle name="Accent6 2 2" xfId="166"/>
    <cellStyle name="Bad" xfId="117" builtinId="27" customBuiltin="1"/>
    <cellStyle name="Bad 2" xfId="82"/>
    <cellStyle name="Bad 2 2" xfId="165"/>
    <cellStyle name="Calculation" xfId="121" builtinId="22" customBuiltin="1"/>
    <cellStyle name="Calculation 2" xfId="83"/>
    <cellStyle name="Calculation 2 2" xfId="184"/>
    <cellStyle name="Check Cell" xfId="123" builtinId="23" customBuiltin="1"/>
    <cellStyle name="Check Cell 2" xfId="84"/>
    <cellStyle name="Check Cell 2 2" xfId="185"/>
    <cellStyle name="Comma" xfId="105" builtinId="3"/>
    <cellStyle name="Comma 2" xfId="20"/>
    <cellStyle name="Comma 2 2" xfId="21"/>
    <cellStyle name="Comma 2 2 2" xfId="187"/>
    <cellStyle name="Comma 2 2 3" xfId="186"/>
    <cellStyle name="Comma 2 3" xfId="188"/>
    <cellStyle name="Comma 2 4" xfId="183"/>
    <cellStyle name="Comma 3" xfId="22"/>
    <cellStyle name="Comma 3 2" xfId="190"/>
    <cellStyle name="Comma 3 2 2" xfId="191"/>
    <cellStyle name="Comma 3 3" xfId="189"/>
    <cellStyle name="Comma 4" xfId="23"/>
    <cellStyle name="Comma 4 2" xfId="193"/>
    <cellStyle name="Comma 4 3" xfId="194"/>
    <cellStyle name="Comma 4 4" xfId="192"/>
    <cellStyle name="Comma 5" xfId="24"/>
    <cellStyle name="Comma 5 2" xfId="196"/>
    <cellStyle name="Comma 5 3" xfId="195"/>
    <cellStyle name="Comma 6" xfId="85"/>
    <cellStyle name="Comma 6 2" xfId="198"/>
    <cellStyle name="Comma 6 3" xfId="240"/>
    <cellStyle name="Comma 6 3 2" xfId="276"/>
    <cellStyle name="Comma 6 3 2 2" xfId="356"/>
    <cellStyle name="Comma 6 3 3" xfId="324"/>
    <cellStyle name="Comma 6 4" xfId="256"/>
    <cellStyle name="Comma 6 4 2" xfId="291"/>
    <cellStyle name="Comma 6 4 2 2" xfId="370"/>
    <cellStyle name="Comma 6 4 3" xfId="338"/>
    <cellStyle name="Comma 6 5" xfId="271"/>
    <cellStyle name="Comma 6 5 2" xfId="353"/>
    <cellStyle name="Comma 6 6" xfId="306"/>
    <cellStyle name="Comma 6 6 2" xfId="385"/>
    <cellStyle name="Comma 6 7" xfId="321"/>
    <cellStyle name="Comma 6 8" xfId="197"/>
    <cellStyle name="Comma 7" xfId="86"/>
    <cellStyle name="Comma 7 2" xfId="199"/>
    <cellStyle name="Comma 8" xfId="156"/>
    <cellStyle name="Comma 8 2" xfId="200"/>
    <cellStyle name="Comma 9" xfId="239"/>
    <cellStyle name="Comma 9 2" xfId="275"/>
    <cellStyle name="Explanatory Text" xfId="125" builtinId="53" customBuiltin="1"/>
    <cellStyle name="Explanatory Text 2" xfId="87"/>
    <cellStyle name="Explanatory Text 2 2" xfId="201"/>
    <cellStyle name="Good" xfId="116" builtinId="26" customBuiltin="1"/>
    <cellStyle name="Good 2" xfId="88"/>
    <cellStyle name="Good 2 2" xfId="202"/>
    <cellStyle name="Heading 1" xfId="112" builtinId="16" customBuiltin="1"/>
    <cellStyle name="Heading 1 2" xfId="89"/>
    <cellStyle name="Heading 1 2 2" xfId="203"/>
    <cellStyle name="Heading 2" xfId="113" builtinId="17" customBuiltin="1"/>
    <cellStyle name="Heading 2 2" xfId="90"/>
    <cellStyle name="Heading 2 2 2" xfId="204"/>
    <cellStyle name="Heading 3" xfId="114" builtinId="18" customBuiltin="1"/>
    <cellStyle name="Heading 3 2" xfId="91"/>
    <cellStyle name="Heading 3 2 2" xfId="205"/>
    <cellStyle name="Heading 4" xfId="115" builtinId="19" customBuiltin="1"/>
    <cellStyle name="Heading 4 2" xfId="92"/>
    <cellStyle name="Heading 4 2 2" xfId="206"/>
    <cellStyle name="Input" xfId="119" builtinId="20" customBuiltin="1"/>
    <cellStyle name="Input 2" xfId="93"/>
    <cellStyle name="Input 2 2" xfId="207"/>
    <cellStyle name="Linked Cell" xfId="122" builtinId="24" customBuiltin="1"/>
    <cellStyle name="Linked Cell 2" xfId="94"/>
    <cellStyle name="Linked Cell 2 2" xfId="208"/>
    <cellStyle name="Neutral" xfId="118" builtinId="28" customBuiltin="1"/>
    <cellStyle name="Neutral 2" xfId="95"/>
    <cellStyle name="Neutral 2 2" xfId="211"/>
    <cellStyle name="Neutral 2 3" xfId="210"/>
    <cellStyle name="Neutral 3" xfId="212"/>
    <cellStyle name="Neutral 4" xfId="209"/>
    <cellStyle name="Normal" xfId="0" builtinId="0"/>
    <cellStyle name="Normal 10" xfId="111"/>
    <cellStyle name="Normal 10 2" xfId="257"/>
    <cellStyle name="Normal 10 2 2" xfId="292"/>
    <cellStyle name="Normal 10 2 2 2" xfId="371"/>
    <cellStyle name="Normal 10 2 3" xfId="339"/>
    <cellStyle name="Normal 10 3" xfId="272"/>
    <cellStyle name="Normal 10 3 2" xfId="354"/>
    <cellStyle name="Normal 10 4" xfId="307"/>
    <cellStyle name="Normal 10 4 2" xfId="386"/>
    <cellStyle name="Normal 10 5" xfId="322"/>
    <cellStyle name="Normal 10 6" xfId="213"/>
    <cellStyle name="Normal 11" xfId="173"/>
    <cellStyle name="Normal 11 2" xfId="243"/>
    <cellStyle name="Normal 12" xfId="238"/>
    <cellStyle name="Normal 12 2" xfId="274"/>
    <cellStyle name="Normal 13" xfId="160"/>
    <cellStyle name="Normal 14" xfId="170"/>
    <cellStyle name="Normal 2" xfId="25"/>
    <cellStyle name="Normal 2 2" xfId="97"/>
    <cellStyle name="Normal 2 2 2" xfId="215"/>
    <cellStyle name="Normal 2 3" xfId="96"/>
    <cellStyle name="Normal 2 3 2" xfId="216"/>
    <cellStyle name="Normal 2 4" xfId="214"/>
    <cellStyle name="Normal 2_3.Havelvacner_N1_12 23.01.2018" xfId="217"/>
    <cellStyle name="Normal 3" xfId="26"/>
    <cellStyle name="Normal 3 2" xfId="219"/>
    <cellStyle name="Normal 3 3" xfId="218"/>
    <cellStyle name="Normal 3_HavelvacN2axjusakN3" xfId="220"/>
    <cellStyle name="Normal 4" xfId="27"/>
    <cellStyle name="Normal 4 2" xfId="28"/>
    <cellStyle name="Normal 4 2 2" xfId="222"/>
    <cellStyle name="Normal 4 3" xfId="98"/>
    <cellStyle name="Normal 4 3 2" xfId="223"/>
    <cellStyle name="Normal 4 4" xfId="221"/>
    <cellStyle name="Normal 5" xfId="29"/>
    <cellStyle name="Normal 5 2" xfId="99"/>
    <cellStyle name="Normal 5 2 2" xfId="225"/>
    <cellStyle name="Normal 5 3" xfId="241"/>
    <cellStyle name="Normal 5 3 2" xfId="277"/>
    <cellStyle name="Normal 5 3 2 2" xfId="357"/>
    <cellStyle name="Normal 5 3 3" xfId="325"/>
    <cellStyle name="Normal 5 4" xfId="258"/>
    <cellStyle name="Normal 5 4 2" xfId="293"/>
    <cellStyle name="Normal 5 4 2 2" xfId="372"/>
    <cellStyle name="Normal 5 4 3" xfId="340"/>
    <cellStyle name="Normal 5 5" xfId="273"/>
    <cellStyle name="Normal 5 5 2" xfId="355"/>
    <cellStyle name="Normal 5 6" xfId="308"/>
    <cellStyle name="Normal 5 6 2" xfId="387"/>
    <cellStyle name="Normal 5 7" xfId="323"/>
    <cellStyle name="Normal 5 8" xfId="224"/>
    <cellStyle name="Normal 6" xfId="30"/>
    <cellStyle name="Normal 6 2" xfId="226"/>
    <cellStyle name="Normal 7" xfId="31"/>
    <cellStyle name="Normal 7 2" xfId="227"/>
    <cellStyle name="Normal 8" xfId="106"/>
    <cellStyle name="Normal 8 2" xfId="228"/>
    <cellStyle name="Normal 9" xfId="229"/>
    <cellStyle name="Normal_General 17.02.04" xfId="108"/>
    <cellStyle name="Normal_tax" xfId="109"/>
    <cellStyle name="Normal_turq" xfId="110"/>
    <cellStyle name="Note 2" xfId="100"/>
    <cellStyle name="Note 2 2" xfId="230"/>
    <cellStyle name="Note 3" xfId="155"/>
    <cellStyle name="Output" xfId="120" builtinId="21" customBuiltin="1"/>
    <cellStyle name="Output 2" xfId="101"/>
    <cellStyle name="Output 2 2" xfId="231"/>
    <cellStyle name="Percent 2" xfId="32"/>
    <cellStyle name="Percent 2 2" xfId="233"/>
    <cellStyle name="Percent 2 3" xfId="232"/>
    <cellStyle name="Percent 3" xfId="242"/>
    <cellStyle name="Percent 3 2" xfId="278"/>
    <cellStyle name="RowLevel_1_N6+artabyuje" xfId="234"/>
    <cellStyle name="SN_241" xfId="107"/>
    <cellStyle name="Style 1" xfId="33"/>
    <cellStyle name="Title 2" xfId="102"/>
    <cellStyle name="Title 2 2" xfId="235"/>
    <cellStyle name="Title 3" xfId="151"/>
    <cellStyle name="Total" xfId="126" builtinId="25" customBuiltin="1"/>
    <cellStyle name="Total 2" xfId="103"/>
    <cellStyle name="Total 2 2" xfId="236"/>
    <cellStyle name="Warning Text" xfId="124" builtinId="11" customBuiltin="1"/>
    <cellStyle name="Warning Text 2" xfId="104"/>
    <cellStyle name="Warning Text 2 2" xfId="237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8"/>
  <sheetViews>
    <sheetView tabSelected="1" workbookViewId="0">
      <selection activeCell="E11" sqref="E11"/>
    </sheetView>
  </sheetViews>
  <sheetFormatPr defaultColWidth="9.140625" defaultRowHeight="17.25"/>
  <cols>
    <col min="1" max="1" width="59.140625" style="2" customWidth="1"/>
    <col min="2" max="2" width="48.85546875" style="2" customWidth="1"/>
    <col min="3" max="3" width="27.85546875" style="2" customWidth="1"/>
    <col min="4" max="4" width="21.5703125" style="2" customWidth="1"/>
    <col min="5" max="5" width="22" style="2" customWidth="1"/>
    <col min="6" max="6" width="20.85546875" style="2" customWidth="1"/>
    <col min="7" max="9" width="18.7109375" style="2" customWidth="1"/>
    <col min="10" max="10" width="22.140625" style="2" customWidth="1"/>
    <col min="11" max="11" width="11.85546875" style="2" bestFit="1" customWidth="1"/>
    <col min="12" max="12" width="16.28515625" style="2" bestFit="1" customWidth="1"/>
    <col min="13" max="13" width="11.140625" style="2" bestFit="1" customWidth="1"/>
    <col min="14" max="14" width="9.140625" style="2"/>
    <col min="15" max="15" width="14.28515625" style="2" bestFit="1" customWidth="1"/>
    <col min="16" max="16384" width="9.140625" style="2"/>
  </cols>
  <sheetData>
    <row r="1" spans="1:258">
      <c r="B1" s="69" t="s">
        <v>70</v>
      </c>
      <c r="K1" s="5"/>
      <c r="L1" s="5"/>
      <c r="M1" s="5"/>
      <c r="N1" s="5"/>
      <c r="O1" s="5"/>
      <c r="P1" s="5"/>
      <c r="Q1" s="5"/>
      <c r="R1" s="1"/>
      <c r="S1" s="5"/>
      <c r="T1" s="5"/>
      <c r="U1" s="5"/>
      <c r="V1" s="5"/>
      <c r="W1" s="5"/>
      <c r="X1" s="5"/>
      <c r="Y1" s="5"/>
      <c r="Z1" s="1"/>
      <c r="AA1" s="5"/>
      <c r="AB1" s="5"/>
      <c r="AC1" s="5"/>
      <c r="AD1" s="5"/>
      <c r="AE1" s="5"/>
      <c r="AF1" s="5"/>
      <c r="AG1" s="5"/>
      <c r="AH1" s="1"/>
      <c r="AI1" s="5"/>
      <c r="AJ1" s="5"/>
      <c r="AK1" s="5"/>
      <c r="AL1" s="5"/>
      <c r="AM1" s="5"/>
      <c r="AN1" s="5"/>
      <c r="AO1" s="5"/>
      <c r="AP1" s="1"/>
      <c r="AQ1" s="5"/>
      <c r="AR1" s="5"/>
      <c r="AS1" s="5"/>
      <c r="AT1" s="5"/>
      <c r="AU1" s="5"/>
      <c r="AV1" s="5"/>
      <c r="AW1" s="5"/>
      <c r="AX1" s="1"/>
      <c r="AY1" s="5"/>
      <c r="AZ1" s="5"/>
      <c r="BA1" s="5"/>
      <c r="BB1" s="5"/>
      <c r="BC1" s="5"/>
      <c r="BD1" s="5"/>
      <c r="BE1" s="5"/>
      <c r="BF1" s="1"/>
      <c r="BG1" s="5"/>
      <c r="BH1" s="5"/>
      <c r="BI1" s="5"/>
      <c r="BJ1" s="5"/>
      <c r="BK1" s="5"/>
      <c r="BL1" s="5"/>
      <c r="BM1" s="5"/>
      <c r="BN1" s="1"/>
      <c r="BO1" s="5"/>
      <c r="BP1" s="5"/>
      <c r="BQ1" s="5"/>
      <c r="BR1" s="5"/>
      <c r="BS1" s="5"/>
      <c r="BT1" s="5"/>
      <c r="BU1" s="5"/>
      <c r="BV1" s="1"/>
      <c r="BW1" s="5"/>
      <c r="BX1" s="5"/>
      <c r="BY1" s="5"/>
      <c r="BZ1" s="5"/>
      <c r="CA1" s="5"/>
      <c r="CB1" s="5"/>
      <c r="CC1" s="5"/>
      <c r="CD1" s="1"/>
      <c r="CE1" s="5"/>
      <c r="CF1" s="5"/>
      <c r="CG1" s="5"/>
      <c r="CH1" s="5"/>
      <c r="CI1" s="5"/>
      <c r="CJ1" s="5"/>
      <c r="CK1" s="5"/>
      <c r="CL1" s="1"/>
      <c r="CM1" s="5"/>
      <c r="CN1" s="5"/>
      <c r="CO1" s="5"/>
      <c r="CP1" s="5"/>
      <c r="CQ1" s="5"/>
      <c r="CR1" s="5"/>
      <c r="CS1" s="5"/>
      <c r="CT1" s="1"/>
      <c r="CU1" s="5"/>
      <c r="CV1" s="5"/>
      <c r="CW1" s="5"/>
      <c r="CX1" s="5"/>
      <c r="CY1" s="5"/>
      <c r="CZ1" s="5"/>
      <c r="DA1" s="5"/>
      <c r="DB1" s="1"/>
      <c r="DC1" s="5"/>
      <c r="DD1" s="5"/>
      <c r="DE1" s="5"/>
      <c r="DF1" s="5"/>
      <c r="DG1" s="5"/>
      <c r="DH1" s="5"/>
      <c r="DI1" s="5"/>
      <c r="DJ1" s="1"/>
      <c r="DK1" s="5"/>
      <c r="DL1" s="5"/>
      <c r="DM1" s="5"/>
      <c r="DN1" s="5"/>
      <c r="DO1" s="5"/>
      <c r="DP1" s="5"/>
      <c r="DQ1" s="5"/>
      <c r="DR1" s="1"/>
      <c r="DS1" s="5"/>
      <c r="DT1" s="5"/>
      <c r="DU1" s="5"/>
      <c r="DV1" s="5"/>
      <c r="DW1" s="5"/>
      <c r="DX1" s="5"/>
      <c r="DY1" s="5"/>
      <c r="DZ1" s="1"/>
      <c r="EA1" s="5"/>
      <c r="EB1" s="5"/>
      <c r="EC1" s="5"/>
      <c r="ED1" s="5"/>
      <c r="EE1" s="5"/>
      <c r="EF1" s="5"/>
      <c r="EG1" s="5"/>
      <c r="EH1" s="1"/>
      <c r="EI1" s="5"/>
      <c r="EJ1" s="5"/>
      <c r="EK1" s="5"/>
      <c r="EL1" s="5"/>
      <c r="EM1" s="5"/>
      <c r="EN1" s="5"/>
      <c r="EO1" s="5"/>
      <c r="EP1" s="1"/>
      <c r="EQ1" s="5"/>
      <c r="ER1" s="5"/>
      <c r="ES1" s="5"/>
      <c r="ET1" s="5"/>
      <c r="EU1" s="5"/>
      <c r="EV1" s="5"/>
      <c r="EW1" s="5"/>
      <c r="EX1" s="1"/>
      <c r="EY1" s="5"/>
      <c r="EZ1" s="5"/>
      <c r="FA1" s="5"/>
      <c r="FB1" s="5"/>
      <c r="FC1" s="5"/>
      <c r="FD1" s="5"/>
      <c r="FE1" s="5"/>
      <c r="FF1" s="1"/>
      <c r="FG1" s="5"/>
      <c r="FH1" s="5"/>
      <c r="FI1" s="5"/>
      <c r="FJ1" s="5"/>
      <c r="FK1" s="5"/>
      <c r="FL1" s="5"/>
      <c r="FM1" s="5"/>
      <c r="FN1" s="1"/>
      <c r="FO1" s="5"/>
      <c r="FP1" s="5"/>
      <c r="FQ1" s="5"/>
      <c r="FR1" s="5"/>
      <c r="FS1" s="5"/>
      <c r="FT1" s="5"/>
      <c r="FU1" s="5"/>
      <c r="FV1" s="1"/>
      <c r="FW1" s="5"/>
      <c r="FX1" s="5"/>
      <c r="FY1" s="5"/>
      <c r="FZ1" s="5"/>
      <c r="GA1" s="5"/>
      <c r="GB1" s="5"/>
      <c r="GC1" s="5"/>
      <c r="GD1" s="1"/>
      <c r="GE1" s="5"/>
      <c r="GF1" s="5"/>
      <c r="GG1" s="5"/>
      <c r="GH1" s="5"/>
      <c r="GI1" s="5"/>
      <c r="GJ1" s="5"/>
      <c r="GK1" s="5"/>
      <c r="GL1" s="1"/>
      <c r="GM1" s="5"/>
      <c r="GN1" s="5"/>
      <c r="GO1" s="5"/>
      <c r="GP1" s="5"/>
      <c r="GQ1" s="5"/>
      <c r="GR1" s="5"/>
      <c r="GS1" s="5"/>
      <c r="GT1" s="1"/>
      <c r="GU1" s="5"/>
      <c r="GV1" s="5"/>
      <c r="GW1" s="5"/>
      <c r="GX1" s="5"/>
      <c r="GY1" s="5"/>
      <c r="GZ1" s="5"/>
      <c r="HA1" s="5"/>
      <c r="HB1" s="1"/>
      <c r="HC1" s="5"/>
      <c r="HD1" s="5"/>
      <c r="HE1" s="5"/>
      <c r="HF1" s="5"/>
      <c r="HG1" s="5"/>
      <c r="HH1" s="5"/>
      <c r="HI1" s="5"/>
      <c r="HJ1" s="1"/>
      <c r="HK1" s="5"/>
      <c r="HL1" s="5"/>
      <c r="HM1" s="5"/>
      <c r="HN1" s="5"/>
      <c r="HO1" s="5"/>
      <c r="HP1" s="5"/>
      <c r="HQ1" s="5"/>
      <c r="HR1" s="1"/>
      <c r="HS1" s="5"/>
      <c r="HT1" s="5"/>
      <c r="HU1" s="5"/>
      <c r="HV1" s="5"/>
      <c r="HW1" s="5"/>
      <c r="HX1" s="5"/>
      <c r="HY1" s="5"/>
      <c r="HZ1" s="1"/>
      <c r="IA1" s="5"/>
      <c r="IB1" s="5"/>
      <c r="IC1" s="5"/>
      <c r="ID1" s="5"/>
      <c r="IE1" s="5"/>
      <c r="IF1" s="5"/>
      <c r="IG1" s="5"/>
      <c r="IH1" s="1"/>
      <c r="II1" s="5"/>
      <c r="IJ1" s="5"/>
      <c r="IK1" s="5"/>
      <c r="IL1" s="5"/>
      <c r="IM1" s="5"/>
      <c r="IN1" s="5"/>
      <c r="IO1" s="5"/>
      <c r="IP1" s="1"/>
      <c r="IQ1" s="5"/>
      <c r="IR1" s="5"/>
      <c r="IS1" s="5"/>
      <c r="IT1" s="5"/>
      <c r="IU1" s="5"/>
      <c r="IV1" s="5"/>
      <c r="IW1" s="5"/>
      <c r="IX1" s="1"/>
    </row>
    <row r="2" spans="1:258" ht="12" customHeight="1"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1"/>
      <c r="S2" s="5"/>
      <c r="T2" s="5"/>
      <c r="U2" s="5"/>
      <c r="V2" s="5"/>
      <c r="W2" s="5"/>
      <c r="X2" s="5"/>
      <c r="Y2" s="5"/>
      <c r="Z2" s="1"/>
      <c r="AA2" s="5"/>
      <c r="AB2" s="5"/>
      <c r="AC2" s="5"/>
      <c r="AD2" s="5"/>
      <c r="AE2" s="5"/>
      <c r="AF2" s="5"/>
      <c r="AG2" s="5"/>
      <c r="AH2" s="1"/>
      <c r="AI2" s="5"/>
      <c r="AJ2" s="5"/>
      <c r="AK2" s="5"/>
      <c r="AL2" s="5"/>
      <c r="AM2" s="5"/>
      <c r="AN2" s="5"/>
      <c r="AO2" s="5"/>
      <c r="AP2" s="1"/>
      <c r="AQ2" s="5"/>
      <c r="AR2" s="5"/>
      <c r="AS2" s="5"/>
      <c r="AT2" s="5"/>
      <c r="AU2" s="5"/>
      <c r="AV2" s="5"/>
      <c r="AW2" s="5"/>
      <c r="AX2" s="1"/>
      <c r="AY2" s="5"/>
      <c r="AZ2" s="5"/>
      <c r="BA2" s="5"/>
      <c r="BB2" s="5"/>
      <c r="BC2" s="5"/>
      <c r="BD2" s="5"/>
      <c r="BE2" s="5"/>
      <c r="BF2" s="1"/>
      <c r="BG2" s="5"/>
      <c r="BH2" s="5"/>
      <c r="BI2" s="5"/>
      <c r="BJ2" s="5"/>
      <c r="BK2" s="5"/>
      <c r="BL2" s="5"/>
      <c r="BM2" s="5"/>
      <c r="BN2" s="1"/>
      <c r="BO2" s="5"/>
      <c r="BP2" s="5"/>
      <c r="BQ2" s="5"/>
      <c r="BR2" s="5"/>
      <c r="BS2" s="5"/>
      <c r="BT2" s="5"/>
      <c r="BU2" s="5"/>
      <c r="BV2" s="1"/>
      <c r="BW2" s="5"/>
      <c r="BX2" s="5"/>
      <c r="BY2" s="5"/>
      <c r="BZ2" s="5"/>
      <c r="CA2" s="5"/>
      <c r="CB2" s="5"/>
      <c r="CC2" s="5"/>
      <c r="CD2" s="1"/>
      <c r="CE2" s="5"/>
      <c r="CF2" s="5"/>
      <c r="CG2" s="5"/>
      <c r="CH2" s="5"/>
      <c r="CI2" s="5"/>
      <c r="CJ2" s="5"/>
      <c r="CK2" s="5"/>
      <c r="CL2" s="1"/>
      <c r="CM2" s="5"/>
      <c r="CN2" s="5"/>
      <c r="CO2" s="5"/>
      <c r="CP2" s="5"/>
      <c r="CQ2" s="5"/>
      <c r="CR2" s="5"/>
      <c r="CS2" s="5"/>
      <c r="CT2" s="1"/>
      <c r="CU2" s="5"/>
      <c r="CV2" s="5"/>
      <c r="CW2" s="5"/>
      <c r="CX2" s="5"/>
      <c r="CY2" s="5"/>
      <c r="CZ2" s="5"/>
      <c r="DA2" s="5"/>
      <c r="DB2" s="1"/>
      <c r="DC2" s="5"/>
      <c r="DD2" s="5"/>
      <c r="DE2" s="5"/>
      <c r="DF2" s="5"/>
      <c r="DG2" s="5"/>
      <c r="DH2" s="5"/>
      <c r="DI2" s="5"/>
      <c r="DJ2" s="1"/>
      <c r="DK2" s="5"/>
      <c r="DL2" s="5"/>
      <c r="DM2" s="5"/>
      <c r="DN2" s="5"/>
      <c r="DO2" s="5"/>
      <c r="DP2" s="5"/>
      <c r="DQ2" s="5"/>
      <c r="DR2" s="1"/>
      <c r="DS2" s="5"/>
      <c r="DT2" s="5"/>
      <c r="DU2" s="5"/>
      <c r="DV2" s="5"/>
      <c r="DW2" s="5"/>
      <c r="DX2" s="5"/>
      <c r="DY2" s="5"/>
      <c r="DZ2" s="1"/>
      <c r="EA2" s="5"/>
      <c r="EB2" s="5"/>
      <c r="EC2" s="5"/>
      <c r="ED2" s="5"/>
      <c r="EE2" s="5"/>
      <c r="EF2" s="5"/>
      <c r="EG2" s="5"/>
      <c r="EH2" s="1"/>
      <c r="EI2" s="5"/>
      <c r="EJ2" s="5"/>
      <c r="EK2" s="5"/>
      <c r="EL2" s="5"/>
      <c r="EM2" s="5"/>
      <c r="EN2" s="5"/>
      <c r="EO2" s="5"/>
      <c r="EP2" s="1"/>
      <c r="EQ2" s="5"/>
      <c r="ER2" s="5"/>
      <c r="ES2" s="5"/>
      <c r="ET2" s="5"/>
      <c r="EU2" s="5"/>
      <c r="EV2" s="5"/>
      <c r="EW2" s="5"/>
      <c r="EX2" s="1"/>
      <c r="EY2" s="5"/>
      <c r="EZ2" s="5"/>
      <c r="FA2" s="5"/>
      <c r="FB2" s="5"/>
      <c r="FC2" s="5"/>
      <c r="FD2" s="5"/>
      <c r="FE2" s="5"/>
      <c r="FF2" s="1"/>
      <c r="FG2" s="5"/>
      <c r="FH2" s="5"/>
      <c r="FI2" s="5"/>
      <c r="FJ2" s="5"/>
      <c r="FK2" s="5"/>
      <c r="FL2" s="5"/>
      <c r="FM2" s="5"/>
      <c r="FN2" s="1"/>
      <c r="FO2" s="5"/>
      <c r="FP2" s="5"/>
      <c r="FQ2" s="5"/>
      <c r="FR2" s="5"/>
      <c r="FS2" s="5"/>
      <c r="FT2" s="5"/>
      <c r="FU2" s="5"/>
      <c r="FV2" s="1"/>
      <c r="FW2" s="5"/>
      <c r="FX2" s="5"/>
      <c r="FY2" s="5"/>
      <c r="FZ2" s="5"/>
      <c r="GA2" s="5"/>
      <c r="GB2" s="5"/>
      <c r="GC2" s="5"/>
      <c r="GD2" s="1"/>
      <c r="GE2" s="5"/>
      <c r="GF2" s="5"/>
      <c r="GG2" s="5"/>
      <c r="GH2" s="5"/>
      <c r="GI2" s="5"/>
      <c r="GJ2" s="5"/>
      <c r="GK2" s="5"/>
      <c r="GL2" s="1"/>
      <c r="GM2" s="5"/>
      <c r="GN2" s="5"/>
      <c r="GO2" s="5"/>
      <c r="GP2" s="5"/>
      <c r="GQ2" s="5"/>
      <c r="GR2" s="5"/>
      <c r="GS2" s="5"/>
      <c r="GT2" s="1"/>
      <c r="GU2" s="5"/>
      <c r="GV2" s="5"/>
      <c r="GW2" s="5"/>
      <c r="GX2" s="5"/>
      <c r="GY2" s="5"/>
      <c r="GZ2" s="5"/>
      <c r="HA2" s="5"/>
      <c r="HB2" s="1"/>
      <c r="HC2" s="5"/>
      <c r="HD2" s="5"/>
      <c r="HE2" s="5"/>
      <c r="HF2" s="5"/>
      <c r="HG2" s="5"/>
      <c r="HH2" s="5"/>
      <c r="HI2" s="5"/>
      <c r="HJ2" s="1"/>
      <c r="HK2" s="5"/>
      <c r="HL2" s="5"/>
      <c r="HM2" s="5"/>
      <c r="HN2" s="5"/>
      <c r="HO2" s="5"/>
      <c r="HP2" s="5"/>
      <c r="HQ2" s="5"/>
      <c r="HR2" s="1"/>
      <c r="HS2" s="5"/>
      <c r="HT2" s="5"/>
      <c r="HU2" s="5"/>
      <c r="HV2" s="5"/>
      <c r="HW2" s="5"/>
      <c r="HX2" s="5"/>
      <c r="HY2" s="5"/>
      <c r="HZ2" s="1"/>
      <c r="IA2" s="5"/>
      <c r="IB2" s="5"/>
      <c r="IC2" s="5"/>
      <c r="ID2" s="5"/>
      <c r="IE2" s="5"/>
      <c r="IF2" s="5"/>
      <c r="IG2" s="5"/>
      <c r="IH2" s="1"/>
      <c r="II2" s="5"/>
      <c r="IJ2" s="5"/>
      <c r="IK2" s="5"/>
      <c r="IL2" s="5"/>
      <c r="IM2" s="5"/>
      <c r="IN2" s="5"/>
      <c r="IO2" s="5"/>
      <c r="IP2" s="1"/>
      <c r="IQ2" s="5"/>
      <c r="IR2" s="5"/>
      <c r="IS2" s="5"/>
      <c r="IT2" s="5"/>
      <c r="IU2" s="5"/>
      <c r="IV2" s="5"/>
      <c r="IW2" s="5"/>
      <c r="IX2" s="1"/>
    </row>
    <row r="3" spans="1:258" ht="60.75" customHeight="1">
      <c r="A3" s="114" t="s">
        <v>97</v>
      </c>
      <c r="B3" s="114"/>
      <c r="C3" s="8"/>
      <c r="D3" s="8"/>
      <c r="E3" s="8"/>
      <c r="F3" s="8"/>
      <c r="G3" s="8"/>
      <c r="H3" s="5"/>
      <c r="I3" s="5"/>
      <c r="J3" s="5"/>
      <c r="K3" s="5"/>
      <c r="L3" s="5"/>
      <c r="M3" s="5"/>
      <c r="N3" s="5"/>
      <c r="O3" s="1"/>
      <c r="P3" s="5"/>
      <c r="Q3" s="5"/>
      <c r="R3" s="5"/>
      <c r="S3" s="5"/>
      <c r="T3" s="5"/>
      <c r="U3" s="5"/>
      <c r="V3" s="5"/>
      <c r="W3" s="1"/>
      <c r="X3" s="5"/>
      <c r="Y3" s="5"/>
      <c r="Z3" s="5"/>
      <c r="AA3" s="5"/>
      <c r="AB3" s="5"/>
      <c r="AC3" s="5"/>
      <c r="AD3" s="5"/>
      <c r="AE3" s="1"/>
      <c r="AF3" s="5"/>
      <c r="AG3" s="5"/>
      <c r="AH3" s="5"/>
      <c r="AI3" s="5"/>
      <c r="AJ3" s="5"/>
      <c r="AK3" s="5"/>
      <c r="AL3" s="5"/>
      <c r="AM3" s="1"/>
      <c r="AN3" s="5"/>
      <c r="AO3" s="5"/>
      <c r="AP3" s="5"/>
      <c r="AQ3" s="5"/>
      <c r="AR3" s="5"/>
      <c r="AS3" s="5"/>
      <c r="AT3" s="5"/>
      <c r="AU3" s="1"/>
      <c r="AV3" s="5"/>
      <c r="AW3" s="5"/>
      <c r="AX3" s="5"/>
      <c r="AY3" s="5"/>
      <c r="AZ3" s="5"/>
      <c r="BA3" s="5"/>
      <c r="BB3" s="5"/>
      <c r="BC3" s="1"/>
      <c r="BD3" s="5"/>
      <c r="BE3" s="5"/>
      <c r="BF3" s="5"/>
      <c r="BG3" s="5"/>
      <c r="BH3" s="5"/>
      <c r="BI3" s="5"/>
      <c r="BJ3" s="5"/>
      <c r="BK3" s="1"/>
      <c r="BL3" s="5"/>
      <c r="BM3" s="5"/>
      <c r="BN3" s="5"/>
      <c r="BO3" s="5"/>
      <c r="BP3" s="5"/>
      <c r="BQ3" s="5"/>
      <c r="BR3" s="5"/>
      <c r="BS3" s="1"/>
      <c r="BT3" s="5"/>
      <c r="BU3" s="5"/>
      <c r="BV3" s="5"/>
      <c r="BW3" s="5"/>
      <c r="BX3" s="5"/>
      <c r="BY3" s="5"/>
      <c r="BZ3" s="5"/>
      <c r="CA3" s="1"/>
      <c r="CB3" s="5"/>
      <c r="CC3" s="5"/>
      <c r="CD3" s="5"/>
      <c r="CE3" s="5"/>
      <c r="CF3" s="5"/>
      <c r="CG3" s="5"/>
      <c r="CH3" s="5"/>
      <c r="CI3" s="1"/>
      <c r="CJ3" s="5"/>
      <c r="CK3" s="5"/>
      <c r="CL3" s="5"/>
      <c r="CM3" s="5"/>
      <c r="CN3" s="5"/>
      <c r="CO3" s="5"/>
      <c r="CP3" s="5"/>
      <c r="CQ3" s="1"/>
      <c r="CR3" s="5"/>
      <c r="CS3" s="5"/>
      <c r="CT3" s="5"/>
      <c r="CU3" s="5"/>
      <c r="CV3" s="5"/>
      <c r="CW3" s="5"/>
      <c r="CX3" s="5"/>
      <c r="CY3" s="1"/>
      <c r="CZ3" s="5"/>
      <c r="DA3" s="5"/>
      <c r="DB3" s="5"/>
      <c r="DC3" s="5"/>
      <c r="DD3" s="5"/>
      <c r="DE3" s="5"/>
      <c r="DF3" s="5"/>
      <c r="DG3" s="1"/>
      <c r="DH3" s="5"/>
      <c r="DI3" s="5"/>
      <c r="DJ3" s="5"/>
      <c r="DK3" s="5"/>
      <c r="DL3" s="5"/>
      <c r="DM3" s="5"/>
      <c r="DN3" s="5"/>
      <c r="DO3" s="1"/>
      <c r="DP3" s="5"/>
      <c r="DQ3" s="5"/>
      <c r="DR3" s="5"/>
      <c r="DS3" s="5"/>
      <c r="DT3" s="5"/>
      <c r="DU3" s="5"/>
      <c r="DV3" s="5"/>
      <c r="DW3" s="1"/>
      <c r="DX3" s="5"/>
      <c r="DY3" s="5"/>
      <c r="DZ3" s="5"/>
      <c r="EA3" s="5"/>
      <c r="EB3" s="5"/>
      <c r="EC3" s="5"/>
      <c r="ED3" s="5"/>
      <c r="EE3" s="1"/>
      <c r="EF3" s="5"/>
      <c r="EG3" s="5"/>
      <c r="EH3" s="5"/>
      <c r="EI3" s="5"/>
      <c r="EJ3" s="5"/>
      <c r="EK3" s="5"/>
      <c r="EL3" s="5"/>
      <c r="EM3" s="1"/>
      <c r="EN3" s="5"/>
      <c r="EO3" s="5"/>
      <c r="EP3" s="5"/>
      <c r="EQ3" s="5"/>
      <c r="ER3" s="5"/>
      <c r="ES3" s="5"/>
      <c r="ET3" s="5"/>
      <c r="EU3" s="1"/>
      <c r="EV3" s="5"/>
      <c r="EW3" s="5"/>
      <c r="EX3" s="5"/>
      <c r="EY3" s="5"/>
      <c r="EZ3" s="5"/>
      <c r="FA3" s="5"/>
      <c r="FB3" s="5"/>
      <c r="FC3" s="1"/>
      <c r="FD3" s="5"/>
      <c r="FE3" s="5"/>
      <c r="FF3" s="5"/>
      <c r="FG3" s="5"/>
      <c r="FH3" s="5"/>
      <c r="FI3" s="5"/>
      <c r="FJ3" s="5"/>
      <c r="FK3" s="1"/>
      <c r="FL3" s="5"/>
      <c r="FM3" s="5"/>
      <c r="FN3" s="5"/>
      <c r="FO3" s="5"/>
      <c r="FP3" s="5"/>
      <c r="FQ3" s="5"/>
      <c r="FR3" s="5"/>
      <c r="FS3" s="1"/>
      <c r="FT3" s="5"/>
      <c r="FU3" s="5"/>
      <c r="FV3" s="5"/>
      <c r="FW3" s="5"/>
      <c r="FX3" s="5"/>
      <c r="FY3" s="5"/>
      <c r="FZ3" s="5"/>
      <c r="GA3" s="1"/>
      <c r="GB3" s="5"/>
      <c r="GC3" s="5"/>
      <c r="GD3" s="5"/>
      <c r="GE3" s="5"/>
      <c r="GF3" s="5"/>
      <c r="GG3" s="5"/>
      <c r="GH3" s="5"/>
      <c r="GI3" s="1"/>
      <c r="GJ3" s="5"/>
      <c r="GK3" s="5"/>
      <c r="GL3" s="5"/>
      <c r="GM3" s="5"/>
      <c r="GN3" s="5"/>
      <c r="GO3" s="5"/>
      <c r="GP3" s="5"/>
      <c r="GQ3" s="1"/>
      <c r="GR3" s="5"/>
      <c r="GS3" s="5"/>
      <c r="GT3" s="5"/>
      <c r="GU3" s="5"/>
      <c r="GV3" s="5"/>
      <c r="GW3" s="5"/>
      <c r="GX3" s="5"/>
      <c r="GY3" s="1"/>
      <c r="GZ3" s="5"/>
      <c r="HA3" s="5"/>
      <c r="HB3" s="5"/>
      <c r="HC3" s="5"/>
      <c r="HD3" s="5"/>
      <c r="HE3" s="5"/>
      <c r="HF3" s="5"/>
      <c r="HG3" s="1"/>
      <c r="HH3" s="5"/>
      <c r="HI3" s="5"/>
      <c r="HJ3" s="5"/>
      <c r="HK3" s="5"/>
      <c r="HL3" s="5"/>
      <c r="HM3" s="5"/>
      <c r="HN3" s="5"/>
      <c r="HO3" s="1"/>
      <c r="HP3" s="5"/>
      <c r="HQ3" s="5"/>
      <c r="HR3" s="5"/>
      <c r="HS3" s="5"/>
      <c r="HT3" s="5"/>
      <c r="HU3" s="5"/>
      <c r="HV3" s="5"/>
      <c r="HW3" s="1"/>
      <c r="HX3" s="5"/>
      <c r="HY3" s="5"/>
      <c r="HZ3" s="5"/>
      <c r="IA3" s="5"/>
      <c r="IB3" s="5"/>
      <c r="IC3" s="5"/>
      <c r="ID3" s="5"/>
      <c r="IE3" s="1"/>
      <c r="IF3" s="5"/>
      <c r="IG3" s="5"/>
      <c r="IH3" s="5"/>
      <c r="II3" s="5"/>
      <c r="IJ3" s="5"/>
      <c r="IK3" s="5"/>
      <c r="IL3" s="5"/>
      <c r="IM3" s="1"/>
    </row>
    <row r="4" spans="1:258" ht="21.75" customHeight="1">
      <c r="A4" s="7"/>
      <c r="B4" s="57" t="s">
        <v>98</v>
      </c>
      <c r="C4" s="58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1"/>
      <c r="P4" s="5"/>
      <c r="Q4" s="5"/>
      <c r="R4" s="5"/>
      <c r="S4" s="5"/>
      <c r="T4" s="5"/>
      <c r="U4" s="5"/>
      <c r="V4" s="5"/>
      <c r="W4" s="1"/>
      <c r="X4" s="5"/>
      <c r="Y4" s="5"/>
      <c r="Z4" s="5"/>
      <c r="AA4" s="5"/>
      <c r="AB4" s="5"/>
      <c r="AC4" s="5"/>
      <c r="AD4" s="5"/>
      <c r="AE4" s="1"/>
      <c r="AF4" s="5"/>
      <c r="AG4" s="5"/>
      <c r="AH4" s="5"/>
      <c r="AI4" s="5"/>
      <c r="AJ4" s="5"/>
      <c r="AK4" s="5"/>
      <c r="AL4" s="5"/>
      <c r="AM4" s="1"/>
      <c r="AN4" s="5"/>
      <c r="AO4" s="5"/>
      <c r="AP4" s="5"/>
      <c r="AQ4" s="5"/>
      <c r="AR4" s="5"/>
      <c r="AS4" s="5"/>
      <c r="AT4" s="5"/>
      <c r="AU4" s="1"/>
      <c r="AV4" s="5"/>
      <c r="AW4" s="5"/>
      <c r="AX4" s="5"/>
      <c r="AY4" s="5"/>
      <c r="AZ4" s="5"/>
      <c r="BA4" s="5"/>
      <c r="BB4" s="5"/>
      <c r="BC4" s="1"/>
      <c r="BD4" s="5"/>
      <c r="BE4" s="5"/>
      <c r="BF4" s="5"/>
      <c r="BG4" s="5"/>
      <c r="BH4" s="5"/>
      <c r="BI4" s="5"/>
      <c r="BJ4" s="5"/>
      <c r="BK4" s="1"/>
      <c r="BL4" s="5"/>
      <c r="BM4" s="5"/>
      <c r="BN4" s="5"/>
      <c r="BO4" s="5"/>
      <c r="BP4" s="5"/>
      <c r="BQ4" s="5"/>
      <c r="BR4" s="5"/>
      <c r="BS4" s="1"/>
      <c r="BT4" s="5"/>
      <c r="BU4" s="5"/>
      <c r="BV4" s="5"/>
      <c r="BW4" s="5"/>
      <c r="BX4" s="5"/>
      <c r="BY4" s="5"/>
      <c r="BZ4" s="5"/>
      <c r="CA4" s="1"/>
      <c r="CB4" s="5"/>
      <c r="CC4" s="5"/>
      <c r="CD4" s="5"/>
      <c r="CE4" s="5"/>
      <c r="CF4" s="5"/>
      <c r="CG4" s="5"/>
      <c r="CH4" s="5"/>
      <c r="CI4" s="1"/>
      <c r="CJ4" s="5"/>
      <c r="CK4" s="5"/>
      <c r="CL4" s="5"/>
      <c r="CM4" s="5"/>
      <c r="CN4" s="5"/>
      <c r="CO4" s="5"/>
      <c r="CP4" s="5"/>
      <c r="CQ4" s="1"/>
      <c r="CR4" s="5"/>
      <c r="CS4" s="5"/>
      <c r="CT4" s="5"/>
      <c r="CU4" s="5"/>
      <c r="CV4" s="5"/>
      <c r="CW4" s="5"/>
      <c r="CX4" s="5"/>
      <c r="CY4" s="1"/>
      <c r="CZ4" s="5"/>
      <c r="DA4" s="5"/>
      <c r="DB4" s="5"/>
      <c r="DC4" s="5"/>
      <c r="DD4" s="5"/>
      <c r="DE4" s="5"/>
      <c r="DF4" s="5"/>
      <c r="DG4" s="1"/>
      <c r="DH4" s="5"/>
      <c r="DI4" s="5"/>
      <c r="DJ4" s="5"/>
      <c r="DK4" s="5"/>
      <c r="DL4" s="5"/>
      <c r="DM4" s="5"/>
      <c r="DN4" s="5"/>
      <c r="DO4" s="1"/>
      <c r="DP4" s="5"/>
      <c r="DQ4" s="5"/>
      <c r="DR4" s="5"/>
      <c r="DS4" s="5"/>
      <c r="DT4" s="5"/>
      <c r="DU4" s="5"/>
      <c r="DV4" s="5"/>
      <c r="DW4" s="1"/>
      <c r="DX4" s="5"/>
      <c r="DY4" s="5"/>
      <c r="DZ4" s="5"/>
      <c r="EA4" s="5"/>
      <c r="EB4" s="5"/>
      <c r="EC4" s="5"/>
      <c r="ED4" s="5"/>
      <c r="EE4" s="1"/>
      <c r="EF4" s="5"/>
      <c r="EG4" s="5"/>
      <c r="EH4" s="5"/>
      <c r="EI4" s="5"/>
      <c r="EJ4" s="5"/>
      <c r="EK4" s="5"/>
      <c r="EL4" s="5"/>
      <c r="EM4" s="1"/>
      <c r="EN4" s="5"/>
      <c r="EO4" s="5"/>
      <c r="EP4" s="5"/>
      <c r="EQ4" s="5"/>
      <c r="ER4" s="5"/>
      <c r="ES4" s="5"/>
      <c r="ET4" s="5"/>
      <c r="EU4" s="1"/>
      <c r="EV4" s="5"/>
      <c r="EW4" s="5"/>
      <c r="EX4" s="5"/>
      <c r="EY4" s="5"/>
      <c r="EZ4" s="5"/>
      <c r="FA4" s="5"/>
      <c r="FB4" s="5"/>
      <c r="FC4" s="1"/>
      <c r="FD4" s="5"/>
      <c r="FE4" s="5"/>
      <c r="FF4" s="5"/>
      <c r="FG4" s="5"/>
      <c r="FH4" s="5"/>
      <c r="FI4" s="5"/>
      <c r="FJ4" s="5"/>
      <c r="FK4" s="1"/>
      <c r="FL4" s="5"/>
      <c r="FM4" s="5"/>
      <c r="FN4" s="5"/>
      <c r="FO4" s="5"/>
      <c r="FP4" s="5"/>
      <c r="FQ4" s="5"/>
      <c r="FR4" s="5"/>
      <c r="FS4" s="1"/>
      <c r="FT4" s="5"/>
      <c r="FU4" s="5"/>
      <c r="FV4" s="5"/>
      <c r="FW4" s="5"/>
      <c r="FX4" s="5"/>
      <c r="FY4" s="5"/>
      <c r="FZ4" s="5"/>
      <c r="GA4" s="1"/>
      <c r="GB4" s="5"/>
      <c r="GC4" s="5"/>
      <c r="GD4" s="5"/>
      <c r="GE4" s="5"/>
      <c r="GF4" s="5"/>
      <c r="GG4" s="5"/>
      <c r="GH4" s="5"/>
      <c r="GI4" s="1"/>
      <c r="GJ4" s="5"/>
      <c r="GK4" s="5"/>
      <c r="GL4" s="5"/>
      <c r="GM4" s="5"/>
      <c r="GN4" s="5"/>
      <c r="GO4" s="5"/>
      <c r="GP4" s="5"/>
      <c r="GQ4" s="1"/>
      <c r="GR4" s="5"/>
      <c r="GS4" s="5"/>
      <c r="GT4" s="5"/>
      <c r="GU4" s="5"/>
      <c r="GV4" s="5"/>
      <c r="GW4" s="5"/>
      <c r="GX4" s="5"/>
      <c r="GY4" s="1"/>
      <c r="GZ4" s="5"/>
      <c r="HA4" s="5"/>
      <c r="HB4" s="5"/>
      <c r="HC4" s="5"/>
      <c r="HD4" s="5"/>
      <c r="HE4" s="5"/>
      <c r="HF4" s="5"/>
      <c r="HG4" s="1"/>
      <c r="HH4" s="5"/>
      <c r="HI4" s="5"/>
      <c r="HJ4" s="5"/>
      <c r="HK4" s="5"/>
      <c r="HL4" s="5"/>
      <c r="HM4" s="5"/>
      <c r="HN4" s="5"/>
      <c r="HO4" s="1"/>
      <c r="HP4" s="5"/>
      <c r="HQ4" s="5"/>
      <c r="HR4" s="5"/>
      <c r="HS4" s="5"/>
      <c r="HT4" s="5"/>
      <c r="HU4" s="5"/>
      <c r="HV4" s="5"/>
      <c r="HW4" s="1"/>
      <c r="HX4" s="5"/>
      <c r="HY4" s="5"/>
      <c r="HZ4" s="5"/>
      <c r="IA4" s="5"/>
      <c r="IB4" s="5"/>
      <c r="IC4" s="5"/>
      <c r="ID4" s="5"/>
      <c r="IE4" s="1"/>
      <c r="IF4" s="5"/>
      <c r="IG4" s="5"/>
      <c r="IH4" s="5"/>
      <c r="II4" s="5"/>
      <c r="IJ4" s="5"/>
      <c r="IK4" s="5"/>
      <c r="IL4" s="5"/>
      <c r="IM4" s="1"/>
    </row>
    <row r="5" spans="1:258" ht="51.75" customHeight="1">
      <c r="A5" s="66"/>
      <c r="B5" s="67" t="s">
        <v>38</v>
      </c>
    </row>
    <row r="6" spans="1:258" ht="35.25" customHeight="1">
      <c r="A6" s="59" t="s">
        <v>39</v>
      </c>
      <c r="B6" s="10">
        <f>'Հավելված 2'!D6</f>
        <v>37754.400000000001</v>
      </c>
    </row>
    <row r="7" spans="1:258" ht="32.25" customHeight="1">
      <c r="A7" s="59" t="s">
        <v>40</v>
      </c>
      <c r="B7" s="10">
        <f>'Հավելված 3'!F8</f>
        <v>37754.400000000001</v>
      </c>
    </row>
    <row r="8" spans="1:258" ht="35.25" customHeight="1">
      <c r="A8" s="59" t="s">
        <v>41</v>
      </c>
      <c r="B8" s="10">
        <f>B7-B6</f>
        <v>0</v>
      </c>
    </row>
    <row r="9" spans="1:258">
      <c r="A9" s="9"/>
    </row>
    <row r="10" spans="1:258" ht="24" customHeight="1">
      <c r="A10" s="9"/>
      <c r="C10" s="9"/>
      <c r="D10" s="9"/>
      <c r="E10" s="9"/>
      <c r="F10" s="9"/>
      <c r="G10" s="9"/>
    </row>
    <row r="11" spans="1:258" ht="24" customHeight="1">
      <c r="C11" s="9"/>
      <c r="D11" s="30"/>
      <c r="E11" s="30"/>
      <c r="F11" s="30"/>
      <c r="G11" s="9"/>
    </row>
    <row r="12" spans="1:258" ht="24" customHeight="1">
      <c r="C12" s="31"/>
      <c r="D12" s="32"/>
      <c r="E12" s="32"/>
      <c r="F12" s="33"/>
      <c r="G12" s="9"/>
    </row>
    <row r="13" spans="1:258" ht="24" customHeight="1">
      <c r="C13" s="31"/>
      <c r="D13" s="33"/>
      <c r="E13" s="32"/>
      <c r="F13" s="32"/>
      <c r="G13" s="9"/>
    </row>
    <row r="14" spans="1:258" ht="24" customHeight="1">
      <c r="C14" s="31"/>
      <c r="D14" s="32"/>
      <c r="E14" s="32"/>
      <c r="F14" s="33"/>
      <c r="G14" s="9"/>
    </row>
    <row r="15" spans="1:258">
      <c r="C15" s="9"/>
      <c r="D15" s="34"/>
      <c r="E15" s="9"/>
      <c r="F15" s="9"/>
      <c r="G15" s="9"/>
    </row>
    <row r="16" spans="1:258">
      <c r="C16" s="9"/>
      <c r="D16" s="33"/>
      <c r="E16" s="35"/>
      <c r="F16" s="9"/>
      <c r="G16" s="9"/>
    </row>
    <row r="17" spans="3:7">
      <c r="C17" s="9"/>
      <c r="D17" s="9"/>
      <c r="E17" s="35"/>
      <c r="F17" s="9"/>
      <c r="G17" s="9"/>
    </row>
    <row r="18" spans="3:7">
      <c r="C18" s="9"/>
      <c r="D18" s="9"/>
      <c r="E18" s="9"/>
      <c r="F18" s="9"/>
      <c r="G18" s="9"/>
    </row>
  </sheetData>
  <mergeCells count="1">
    <mergeCell ref="A3:B3"/>
  </mergeCells>
  <pageMargins left="0.78" right="0.23622047244094491" top="0.15748031496062992" bottom="0.15748031496062992" header="0.15748031496062992" footer="0.15748031496062992"/>
  <pageSetup paperSize="9" orientation="landscape" r:id="rId1"/>
  <colBreaks count="1" manualBreakCount="1">
    <brk id="2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9"/>
  <sheetViews>
    <sheetView workbookViewId="0">
      <selection activeCell="B9" sqref="B9"/>
    </sheetView>
  </sheetViews>
  <sheetFormatPr defaultColWidth="9.140625" defaultRowHeight="17.25"/>
  <cols>
    <col min="1" max="1" width="59.42578125" style="2" customWidth="1"/>
    <col min="2" max="2" width="27" style="2" customWidth="1"/>
    <col min="3" max="5" width="23.7109375" style="2" customWidth="1"/>
    <col min="6" max="6" width="8.28515625" style="2" customWidth="1"/>
    <col min="7" max="9" width="18.7109375" style="2" customWidth="1"/>
    <col min="10" max="10" width="22.140625" style="2" customWidth="1"/>
    <col min="11" max="11" width="11.85546875" style="2" bestFit="1" customWidth="1"/>
    <col min="12" max="12" width="16.28515625" style="2" bestFit="1" customWidth="1"/>
    <col min="13" max="13" width="11.140625" style="2" bestFit="1" customWidth="1"/>
    <col min="14" max="14" width="9.140625" style="2"/>
    <col min="15" max="15" width="14.28515625" style="2" bestFit="1" customWidth="1"/>
    <col min="16" max="16384" width="9.140625" style="2"/>
  </cols>
  <sheetData>
    <row r="1" spans="1:258">
      <c r="D1" s="69" t="s">
        <v>71</v>
      </c>
      <c r="K1" s="5"/>
      <c r="L1" s="5"/>
      <c r="M1" s="5"/>
      <c r="N1" s="5"/>
      <c r="O1" s="5"/>
      <c r="P1" s="5"/>
      <c r="Q1" s="5"/>
      <c r="R1" s="1"/>
      <c r="S1" s="5"/>
      <c r="T1" s="5"/>
      <c r="U1" s="5"/>
      <c r="V1" s="5"/>
      <c r="W1" s="5"/>
      <c r="X1" s="5"/>
      <c r="Y1" s="5"/>
      <c r="Z1" s="1"/>
      <c r="AA1" s="5"/>
      <c r="AB1" s="5"/>
      <c r="AC1" s="5"/>
      <c r="AD1" s="5"/>
      <c r="AE1" s="5"/>
      <c r="AF1" s="5"/>
      <c r="AG1" s="5"/>
      <c r="AH1" s="1"/>
      <c r="AI1" s="5"/>
      <c r="AJ1" s="5"/>
      <c r="AK1" s="5"/>
      <c r="AL1" s="5"/>
      <c r="AM1" s="5"/>
      <c r="AN1" s="5"/>
      <c r="AO1" s="5"/>
      <c r="AP1" s="1"/>
      <c r="AQ1" s="5"/>
      <c r="AR1" s="5"/>
      <c r="AS1" s="5"/>
      <c r="AT1" s="5"/>
      <c r="AU1" s="5"/>
      <c r="AV1" s="5"/>
      <c r="AW1" s="5"/>
      <c r="AX1" s="1"/>
      <c r="AY1" s="5"/>
      <c r="AZ1" s="5"/>
      <c r="BA1" s="5"/>
      <c r="BB1" s="5"/>
      <c r="BC1" s="5"/>
      <c r="BD1" s="5"/>
      <c r="BE1" s="5"/>
      <c r="BF1" s="1"/>
      <c r="BG1" s="5"/>
      <c r="BH1" s="5"/>
      <c r="BI1" s="5"/>
      <c r="BJ1" s="5"/>
      <c r="BK1" s="5"/>
      <c r="BL1" s="5"/>
      <c r="BM1" s="5"/>
      <c r="BN1" s="1"/>
      <c r="BO1" s="5"/>
      <c r="BP1" s="5"/>
      <c r="BQ1" s="5"/>
      <c r="BR1" s="5"/>
      <c r="BS1" s="5"/>
      <c r="BT1" s="5"/>
      <c r="BU1" s="5"/>
      <c r="BV1" s="1"/>
      <c r="BW1" s="5"/>
      <c r="BX1" s="5"/>
      <c r="BY1" s="5"/>
      <c r="BZ1" s="5"/>
      <c r="CA1" s="5"/>
      <c r="CB1" s="5"/>
      <c r="CC1" s="5"/>
      <c r="CD1" s="1"/>
      <c r="CE1" s="5"/>
      <c r="CF1" s="5"/>
      <c r="CG1" s="5"/>
      <c r="CH1" s="5"/>
      <c r="CI1" s="5"/>
      <c r="CJ1" s="5"/>
      <c r="CK1" s="5"/>
      <c r="CL1" s="1"/>
      <c r="CM1" s="5"/>
      <c r="CN1" s="5"/>
      <c r="CO1" s="5"/>
      <c r="CP1" s="5"/>
      <c r="CQ1" s="5"/>
      <c r="CR1" s="5"/>
      <c r="CS1" s="5"/>
      <c r="CT1" s="1"/>
      <c r="CU1" s="5"/>
      <c r="CV1" s="5"/>
      <c r="CW1" s="5"/>
      <c r="CX1" s="5"/>
      <c r="CY1" s="5"/>
      <c r="CZ1" s="5"/>
      <c r="DA1" s="5"/>
      <c r="DB1" s="1"/>
      <c r="DC1" s="5"/>
      <c r="DD1" s="5"/>
      <c r="DE1" s="5"/>
      <c r="DF1" s="5"/>
      <c r="DG1" s="5"/>
      <c r="DH1" s="5"/>
      <c r="DI1" s="5"/>
      <c r="DJ1" s="1"/>
      <c r="DK1" s="5"/>
      <c r="DL1" s="5"/>
      <c r="DM1" s="5"/>
      <c r="DN1" s="5"/>
      <c r="DO1" s="5"/>
      <c r="DP1" s="5"/>
      <c r="DQ1" s="5"/>
      <c r="DR1" s="1"/>
      <c r="DS1" s="5"/>
      <c r="DT1" s="5"/>
      <c r="DU1" s="5"/>
      <c r="DV1" s="5"/>
      <c r="DW1" s="5"/>
      <c r="DX1" s="5"/>
      <c r="DY1" s="5"/>
      <c r="DZ1" s="1"/>
      <c r="EA1" s="5"/>
      <c r="EB1" s="5"/>
      <c r="EC1" s="5"/>
      <c r="ED1" s="5"/>
      <c r="EE1" s="5"/>
      <c r="EF1" s="5"/>
      <c r="EG1" s="5"/>
      <c r="EH1" s="1"/>
      <c r="EI1" s="5"/>
      <c r="EJ1" s="5"/>
      <c r="EK1" s="5"/>
      <c r="EL1" s="5"/>
      <c r="EM1" s="5"/>
      <c r="EN1" s="5"/>
      <c r="EO1" s="5"/>
      <c r="EP1" s="1"/>
      <c r="EQ1" s="5"/>
      <c r="ER1" s="5"/>
      <c r="ES1" s="5"/>
      <c r="ET1" s="5"/>
      <c r="EU1" s="5"/>
      <c r="EV1" s="5"/>
      <c r="EW1" s="5"/>
      <c r="EX1" s="1"/>
      <c r="EY1" s="5"/>
      <c r="EZ1" s="5"/>
      <c r="FA1" s="5"/>
      <c r="FB1" s="5"/>
      <c r="FC1" s="5"/>
      <c r="FD1" s="5"/>
      <c r="FE1" s="5"/>
      <c r="FF1" s="1"/>
      <c r="FG1" s="5"/>
      <c r="FH1" s="5"/>
      <c r="FI1" s="5"/>
      <c r="FJ1" s="5"/>
      <c r="FK1" s="5"/>
      <c r="FL1" s="5"/>
      <c r="FM1" s="5"/>
      <c r="FN1" s="1"/>
      <c r="FO1" s="5"/>
      <c r="FP1" s="5"/>
      <c r="FQ1" s="5"/>
      <c r="FR1" s="5"/>
      <c r="FS1" s="5"/>
      <c r="FT1" s="5"/>
      <c r="FU1" s="5"/>
      <c r="FV1" s="1"/>
      <c r="FW1" s="5"/>
      <c r="FX1" s="5"/>
      <c r="FY1" s="5"/>
      <c r="FZ1" s="5"/>
      <c r="GA1" s="5"/>
      <c r="GB1" s="5"/>
      <c r="GC1" s="5"/>
      <c r="GD1" s="1"/>
      <c r="GE1" s="5"/>
      <c r="GF1" s="5"/>
      <c r="GG1" s="5"/>
      <c r="GH1" s="5"/>
      <c r="GI1" s="5"/>
      <c r="GJ1" s="5"/>
      <c r="GK1" s="5"/>
      <c r="GL1" s="1"/>
      <c r="GM1" s="5"/>
      <c r="GN1" s="5"/>
      <c r="GO1" s="5"/>
      <c r="GP1" s="5"/>
      <c r="GQ1" s="5"/>
      <c r="GR1" s="5"/>
      <c r="GS1" s="5"/>
      <c r="GT1" s="1"/>
      <c r="GU1" s="5"/>
      <c r="GV1" s="5"/>
      <c r="GW1" s="5"/>
      <c r="GX1" s="5"/>
      <c r="GY1" s="5"/>
      <c r="GZ1" s="5"/>
      <c r="HA1" s="5"/>
      <c r="HB1" s="1"/>
      <c r="HC1" s="5"/>
      <c r="HD1" s="5"/>
      <c r="HE1" s="5"/>
      <c r="HF1" s="5"/>
      <c r="HG1" s="5"/>
      <c r="HH1" s="5"/>
      <c r="HI1" s="5"/>
      <c r="HJ1" s="1"/>
      <c r="HK1" s="5"/>
      <c r="HL1" s="5"/>
      <c r="HM1" s="5"/>
      <c r="HN1" s="5"/>
      <c r="HO1" s="5"/>
      <c r="HP1" s="5"/>
      <c r="HQ1" s="5"/>
      <c r="HR1" s="1"/>
      <c r="HS1" s="5"/>
      <c r="HT1" s="5"/>
      <c r="HU1" s="5"/>
      <c r="HV1" s="5"/>
      <c r="HW1" s="5"/>
      <c r="HX1" s="5"/>
      <c r="HY1" s="5"/>
      <c r="HZ1" s="1"/>
      <c r="IA1" s="5"/>
      <c r="IB1" s="5"/>
      <c r="IC1" s="5"/>
      <c r="ID1" s="5"/>
      <c r="IE1" s="5"/>
      <c r="IF1" s="5"/>
      <c r="IG1" s="5"/>
      <c r="IH1" s="1"/>
      <c r="II1" s="5"/>
      <c r="IJ1" s="5"/>
      <c r="IK1" s="5"/>
      <c r="IL1" s="5"/>
      <c r="IM1" s="5"/>
      <c r="IN1" s="5"/>
      <c r="IO1" s="5"/>
      <c r="IP1" s="1"/>
      <c r="IQ1" s="5"/>
      <c r="IR1" s="5"/>
      <c r="IS1" s="5"/>
      <c r="IT1" s="5"/>
      <c r="IU1" s="5"/>
      <c r="IV1" s="5"/>
      <c r="IW1" s="5"/>
      <c r="IX1" s="1"/>
    </row>
    <row r="2" spans="1:258" ht="71.25" customHeight="1">
      <c r="A2" s="114" t="s">
        <v>94</v>
      </c>
      <c r="B2" s="114"/>
      <c r="C2" s="114"/>
      <c r="D2" s="114"/>
      <c r="E2" s="8"/>
      <c r="F2" s="8"/>
      <c r="G2" s="8"/>
      <c r="H2" s="5"/>
      <c r="I2" s="5"/>
      <c r="J2" s="5"/>
      <c r="K2" s="5"/>
      <c r="L2" s="5"/>
      <c r="M2" s="5"/>
      <c r="N2" s="5"/>
      <c r="O2" s="1"/>
      <c r="P2" s="5"/>
      <c r="Q2" s="5"/>
      <c r="R2" s="5"/>
      <c r="S2" s="5"/>
      <c r="T2" s="5"/>
      <c r="U2" s="5"/>
      <c r="V2" s="5"/>
      <c r="W2" s="1"/>
      <c r="X2" s="5"/>
      <c r="Y2" s="5"/>
      <c r="Z2" s="5"/>
      <c r="AA2" s="5"/>
      <c r="AB2" s="5"/>
      <c r="AC2" s="5"/>
      <c r="AD2" s="5"/>
      <c r="AE2" s="1"/>
      <c r="AF2" s="5"/>
      <c r="AG2" s="5"/>
      <c r="AH2" s="5"/>
      <c r="AI2" s="5"/>
      <c r="AJ2" s="5"/>
      <c r="AK2" s="5"/>
      <c r="AL2" s="5"/>
      <c r="AM2" s="1"/>
      <c r="AN2" s="5"/>
      <c r="AO2" s="5"/>
      <c r="AP2" s="5"/>
      <c r="AQ2" s="5"/>
      <c r="AR2" s="5"/>
      <c r="AS2" s="5"/>
      <c r="AT2" s="5"/>
      <c r="AU2" s="1"/>
      <c r="AV2" s="5"/>
      <c r="AW2" s="5"/>
      <c r="AX2" s="5"/>
      <c r="AY2" s="5"/>
      <c r="AZ2" s="5"/>
      <c r="BA2" s="5"/>
      <c r="BB2" s="5"/>
      <c r="BC2" s="1"/>
      <c r="BD2" s="5"/>
      <c r="BE2" s="5"/>
      <c r="BF2" s="5"/>
      <c r="BG2" s="5"/>
      <c r="BH2" s="5"/>
      <c r="BI2" s="5"/>
      <c r="BJ2" s="5"/>
      <c r="BK2" s="1"/>
      <c r="BL2" s="5"/>
      <c r="BM2" s="5"/>
      <c r="BN2" s="5"/>
      <c r="BO2" s="5"/>
      <c r="BP2" s="5"/>
      <c r="BQ2" s="5"/>
      <c r="BR2" s="5"/>
      <c r="BS2" s="1"/>
      <c r="BT2" s="5"/>
      <c r="BU2" s="5"/>
      <c r="BV2" s="5"/>
      <c r="BW2" s="5"/>
      <c r="BX2" s="5"/>
      <c r="BY2" s="5"/>
      <c r="BZ2" s="5"/>
      <c r="CA2" s="1"/>
      <c r="CB2" s="5"/>
      <c r="CC2" s="5"/>
      <c r="CD2" s="5"/>
      <c r="CE2" s="5"/>
      <c r="CF2" s="5"/>
      <c r="CG2" s="5"/>
      <c r="CH2" s="5"/>
      <c r="CI2" s="1"/>
      <c r="CJ2" s="5"/>
      <c r="CK2" s="5"/>
      <c r="CL2" s="5"/>
      <c r="CM2" s="5"/>
      <c r="CN2" s="5"/>
      <c r="CO2" s="5"/>
      <c r="CP2" s="5"/>
      <c r="CQ2" s="1"/>
      <c r="CR2" s="5"/>
      <c r="CS2" s="5"/>
      <c r="CT2" s="5"/>
      <c r="CU2" s="5"/>
      <c r="CV2" s="5"/>
      <c r="CW2" s="5"/>
      <c r="CX2" s="5"/>
      <c r="CY2" s="1"/>
      <c r="CZ2" s="5"/>
      <c r="DA2" s="5"/>
      <c r="DB2" s="5"/>
      <c r="DC2" s="5"/>
      <c r="DD2" s="5"/>
      <c r="DE2" s="5"/>
      <c r="DF2" s="5"/>
      <c r="DG2" s="1"/>
      <c r="DH2" s="5"/>
      <c r="DI2" s="5"/>
      <c r="DJ2" s="5"/>
      <c r="DK2" s="5"/>
      <c r="DL2" s="5"/>
      <c r="DM2" s="5"/>
      <c r="DN2" s="5"/>
      <c r="DO2" s="1"/>
      <c r="DP2" s="5"/>
      <c r="DQ2" s="5"/>
      <c r="DR2" s="5"/>
      <c r="DS2" s="5"/>
      <c r="DT2" s="5"/>
      <c r="DU2" s="5"/>
      <c r="DV2" s="5"/>
      <c r="DW2" s="1"/>
      <c r="DX2" s="5"/>
      <c r="DY2" s="5"/>
      <c r="DZ2" s="5"/>
      <c r="EA2" s="5"/>
      <c r="EB2" s="5"/>
      <c r="EC2" s="5"/>
      <c r="ED2" s="5"/>
      <c r="EE2" s="1"/>
      <c r="EF2" s="5"/>
      <c r="EG2" s="5"/>
      <c r="EH2" s="5"/>
      <c r="EI2" s="5"/>
      <c r="EJ2" s="5"/>
      <c r="EK2" s="5"/>
      <c r="EL2" s="5"/>
      <c r="EM2" s="1"/>
      <c r="EN2" s="5"/>
      <c r="EO2" s="5"/>
      <c r="EP2" s="5"/>
      <c r="EQ2" s="5"/>
      <c r="ER2" s="5"/>
      <c r="ES2" s="5"/>
      <c r="ET2" s="5"/>
      <c r="EU2" s="1"/>
      <c r="EV2" s="5"/>
      <c r="EW2" s="5"/>
      <c r="EX2" s="5"/>
      <c r="EY2" s="5"/>
      <c r="EZ2" s="5"/>
      <c r="FA2" s="5"/>
      <c r="FB2" s="5"/>
      <c r="FC2" s="1"/>
      <c r="FD2" s="5"/>
      <c r="FE2" s="5"/>
      <c r="FF2" s="5"/>
      <c r="FG2" s="5"/>
      <c r="FH2" s="5"/>
      <c r="FI2" s="5"/>
      <c r="FJ2" s="5"/>
      <c r="FK2" s="1"/>
      <c r="FL2" s="5"/>
      <c r="FM2" s="5"/>
      <c r="FN2" s="5"/>
      <c r="FO2" s="5"/>
      <c r="FP2" s="5"/>
      <c r="FQ2" s="5"/>
      <c r="FR2" s="5"/>
      <c r="FS2" s="1"/>
      <c r="FT2" s="5"/>
      <c r="FU2" s="5"/>
      <c r="FV2" s="5"/>
      <c r="FW2" s="5"/>
      <c r="FX2" s="5"/>
      <c r="FY2" s="5"/>
      <c r="FZ2" s="5"/>
      <c r="GA2" s="1"/>
      <c r="GB2" s="5"/>
      <c r="GC2" s="5"/>
      <c r="GD2" s="5"/>
      <c r="GE2" s="5"/>
      <c r="GF2" s="5"/>
      <c r="GG2" s="5"/>
      <c r="GH2" s="5"/>
      <c r="GI2" s="1"/>
      <c r="GJ2" s="5"/>
      <c r="GK2" s="5"/>
      <c r="GL2" s="5"/>
      <c r="GM2" s="5"/>
      <c r="GN2" s="5"/>
      <c r="GO2" s="5"/>
      <c r="GP2" s="5"/>
      <c r="GQ2" s="1"/>
      <c r="GR2" s="5"/>
      <c r="GS2" s="5"/>
      <c r="GT2" s="5"/>
      <c r="GU2" s="5"/>
      <c r="GV2" s="5"/>
      <c r="GW2" s="5"/>
      <c r="GX2" s="5"/>
      <c r="GY2" s="1"/>
      <c r="GZ2" s="5"/>
      <c r="HA2" s="5"/>
      <c r="HB2" s="5"/>
      <c r="HC2" s="5"/>
      <c r="HD2" s="5"/>
      <c r="HE2" s="5"/>
      <c r="HF2" s="5"/>
      <c r="HG2" s="1"/>
      <c r="HH2" s="5"/>
      <c r="HI2" s="5"/>
      <c r="HJ2" s="5"/>
      <c r="HK2" s="5"/>
      <c r="HL2" s="5"/>
      <c r="HM2" s="5"/>
      <c r="HN2" s="5"/>
      <c r="HO2" s="1"/>
      <c r="HP2" s="5"/>
      <c r="HQ2" s="5"/>
      <c r="HR2" s="5"/>
      <c r="HS2" s="5"/>
      <c r="HT2" s="5"/>
      <c r="HU2" s="5"/>
      <c r="HV2" s="5"/>
      <c r="HW2" s="1"/>
      <c r="HX2" s="5"/>
      <c r="HY2" s="5"/>
      <c r="HZ2" s="5"/>
      <c r="IA2" s="5"/>
      <c r="IB2" s="5"/>
      <c r="IC2" s="5"/>
      <c r="ID2" s="5"/>
      <c r="IE2" s="1"/>
      <c r="IF2" s="5"/>
      <c r="IG2" s="5"/>
      <c r="IH2" s="5"/>
      <c r="II2" s="5"/>
      <c r="IJ2" s="5"/>
      <c r="IK2" s="5"/>
      <c r="IL2" s="5"/>
      <c r="IM2" s="1"/>
    </row>
    <row r="3" spans="1:258" ht="24.75" customHeight="1">
      <c r="A3" s="7"/>
      <c r="B3" s="7"/>
      <c r="C3" s="97"/>
      <c r="D3" s="19" t="s">
        <v>98</v>
      </c>
      <c r="F3" s="6"/>
      <c r="G3" s="6"/>
      <c r="H3" s="5"/>
      <c r="I3" s="5"/>
      <c r="J3" s="5"/>
      <c r="K3" s="5"/>
      <c r="L3" s="5"/>
      <c r="M3" s="5"/>
      <c r="N3" s="5"/>
      <c r="O3" s="1"/>
      <c r="P3" s="5"/>
      <c r="Q3" s="5"/>
      <c r="R3" s="5"/>
      <c r="S3" s="5"/>
      <c r="T3" s="5"/>
      <c r="U3" s="5"/>
      <c r="V3" s="5"/>
      <c r="W3" s="1"/>
      <c r="X3" s="5"/>
      <c r="Y3" s="5"/>
      <c r="Z3" s="5"/>
      <c r="AA3" s="5"/>
      <c r="AB3" s="5"/>
      <c r="AC3" s="5"/>
      <c r="AD3" s="5"/>
      <c r="AE3" s="1"/>
      <c r="AF3" s="5"/>
      <c r="AG3" s="5"/>
      <c r="AH3" s="5"/>
      <c r="AI3" s="5"/>
      <c r="AJ3" s="5"/>
      <c r="AK3" s="5"/>
      <c r="AL3" s="5"/>
      <c r="AM3" s="1"/>
      <c r="AN3" s="5"/>
      <c r="AO3" s="5"/>
      <c r="AP3" s="5"/>
      <c r="AQ3" s="5"/>
      <c r="AR3" s="5"/>
      <c r="AS3" s="5"/>
      <c r="AT3" s="5"/>
      <c r="AU3" s="1"/>
      <c r="AV3" s="5"/>
      <c r="AW3" s="5"/>
      <c r="AX3" s="5"/>
      <c r="AY3" s="5"/>
      <c r="AZ3" s="5"/>
      <c r="BA3" s="5"/>
      <c r="BB3" s="5"/>
      <c r="BC3" s="1"/>
      <c r="BD3" s="5"/>
      <c r="BE3" s="5"/>
      <c r="BF3" s="5"/>
      <c r="BG3" s="5"/>
      <c r="BH3" s="5"/>
      <c r="BI3" s="5"/>
      <c r="BJ3" s="5"/>
      <c r="BK3" s="1"/>
      <c r="BL3" s="5"/>
      <c r="BM3" s="5"/>
      <c r="BN3" s="5"/>
      <c r="BO3" s="5"/>
      <c r="BP3" s="5"/>
      <c r="BQ3" s="5"/>
      <c r="BR3" s="5"/>
      <c r="BS3" s="1"/>
      <c r="BT3" s="5"/>
      <c r="BU3" s="5"/>
      <c r="BV3" s="5"/>
      <c r="BW3" s="5"/>
      <c r="BX3" s="5"/>
      <c r="BY3" s="5"/>
      <c r="BZ3" s="5"/>
      <c r="CA3" s="1"/>
      <c r="CB3" s="5"/>
      <c r="CC3" s="5"/>
      <c r="CD3" s="5"/>
      <c r="CE3" s="5"/>
      <c r="CF3" s="5"/>
      <c r="CG3" s="5"/>
      <c r="CH3" s="5"/>
      <c r="CI3" s="1"/>
      <c r="CJ3" s="5"/>
      <c r="CK3" s="5"/>
      <c r="CL3" s="5"/>
      <c r="CM3" s="5"/>
      <c r="CN3" s="5"/>
      <c r="CO3" s="5"/>
      <c r="CP3" s="5"/>
      <c r="CQ3" s="1"/>
      <c r="CR3" s="5"/>
      <c r="CS3" s="5"/>
      <c r="CT3" s="5"/>
      <c r="CU3" s="5"/>
      <c r="CV3" s="5"/>
      <c r="CW3" s="5"/>
      <c r="CX3" s="5"/>
      <c r="CY3" s="1"/>
      <c r="CZ3" s="5"/>
      <c r="DA3" s="5"/>
      <c r="DB3" s="5"/>
      <c r="DC3" s="5"/>
      <c r="DD3" s="5"/>
      <c r="DE3" s="5"/>
      <c r="DF3" s="5"/>
      <c r="DG3" s="1"/>
      <c r="DH3" s="5"/>
      <c r="DI3" s="5"/>
      <c r="DJ3" s="5"/>
      <c r="DK3" s="5"/>
      <c r="DL3" s="5"/>
      <c r="DM3" s="5"/>
      <c r="DN3" s="5"/>
      <c r="DO3" s="1"/>
      <c r="DP3" s="5"/>
      <c r="DQ3" s="5"/>
      <c r="DR3" s="5"/>
      <c r="DS3" s="5"/>
      <c r="DT3" s="5"/>
      <c r="DU3" s="5"/>
      <c r="DV3" s="5"/>
      <c r="DW3" s="1"/>
      <c r="DX3" s="5"/>
      <c r="DY3" s="5"/>
      <c r="DZ3" s="5"/>
      <c r="EA3" s="5"/>
      <c r="EB3" s="5"/>
      <c r="EC3" s="5"/>
      <c r="ED3" s="5"/>
      <c r="EE3" s="1"/>
      <c r="EF3" s="5"/>
      <c r="EG3" s="5"/>
      <c r="EH3" s="5"/>
      <c r="EI3" s="5"/>
      <c r="EJ3" s="5"/>
      <c r="EK3" s="5"/>
      <c r="EL3" s="5"/>
      <c r="EM3" s="1"/>
      <c r="EN3" s="5"/>
      <c r="EO3" s="5"/>
      <c r="EP3" s="5"/>
      <c r="EQ3" s="5"/>
      <c r="ER3" s="5"/>
      <c r="ES3" s="5"/>
      <c r="ET3" s="5"/>
      <c r="EU3" s="1"/>
      <c r="EV3" s="5"/>
      <c r="EW3" s="5"/>
      <c r="EX3" s="5"/>
      <c r="EY3" s="5"/>
      <c r="EZ3" s="5"/>
      <c r="FA3" s="5"/>
      <c r="FB3" s="5"/>
      <c r="FC3" s="1"/>
      <c r="FD3" s="5"/>
      <c r="FE3" s="5"/>
      <c r="FF3" s="5"/>
      <c r="FG3" s="5"/>
      <c r="FH3" s="5"/>
      <c r="FI3" s="5"/>
      <c r="FJ3" s="5"/>
      <c r="FK3" s="1"/>
      <c r="FL3" s="5"/>
      <c r="FM3" s="5"/>
      <c r="FN3" s="5"/>
      <c r="FO3" s="5"/>
      <c r="FP3" s="5"/>
      <c r="FQ3" s="5"/>
      <c r="FR3" s="5"/>
      <c r="FS3" s="1"/>
      <c r="FT3" s="5"/>
      <c r="FU3" s="5"/>
      <c r="FV3" s="5"/>
      <c r="FW3" s="5"/>
      <c r="FX3" s="5"/>
      <c r="FY3" s="5"/>
      <c r="FZ3" s="5"/>
      <c r="GA3" s="1"/>
      <c r="GB3" s="5"/>
      <c r="GC3" s="5"/>
      <c r="GD3" s="5"/>
      <c r="GE3" s="5"/>
      <c r="GF3" s="5"/>
      <c r="GG3" s="5"/>
      <c r="GH3" s="5"/>
      <c r="GI3" s="1"/>
      <c r="GJ3" s="5"/>
      <c r="GK3" s="5"/>
      <c r="GL3" s="5"/>
      <c r="GM3" s="5"/>
      <c r="GN3" s="5"/>
      <c r="GO3" s="5"/>
      <c r="GP3" s="5"/>
      <c r="GQ3" s="1"/>
      <c r="GR3" s="5"/>
      <c r="GS3" s="5"/>
      <c r="GT3" s="5"/>
      <c r="GU3" s="5"/>
      <c r="GV3" s="5"/>
      <c r="GW3" s="5"/>
      <c r="GX3" s="5"/>
      <c r="GY3" s="1"/>
      <c r="GZ3" s="5"/>
      <c r="HA3" s="5"/>
      <c r="HB3" s="5"/>
      <c r="HC3" s="5"/>
      <c r="HD3" s="5"/>
      <c r="HE3" s="5"/>
      <c r="HF3" s="5"/>
      <c r="HG3" s="1"/>
      <c r="HH3" s="5"/>
      <c r="HI3" s="5"/>
      <c r="HJ3" s="5"/>
      <c r="HK3" s="5"/>
      <c r="HL3" s="5"/>
      <c r="HM3" s="5"/>
      <c r="HN3" s="5"/>
      <c r="HO3" s="1"/>
      <c r="HP3" s="5"/>
      <c r="HQ3" s="5"/>
      <c r="HR3" s="5"/>
      <c r="HS3" s="5"/>
      <c r="HT3" s="5"/>
      <c r="HU3" s="5"/>
      <c r="HV3" s="5"/>
      <c r="HW3" s="1"/>
      <c r="HX3" s="5"/>
      <c r="HY3" s="5"/>
      <c r="HZ3" s="5"/>
      <c r="IA3" s="5"/>
      <c r="IB3" s="5"/>
      <c r="IC3" s="5"/>
      <c r="ID3" s="5"/>
      <c r="IE3" s="1"/>
      <c r="IF3" s="5"/>
      <c r="IG3" s="5"/>
      <c r="IH3" s="5"/>
      <c r="II3" s="5"/>
      <c r="IJ3" s="5"/>
      <c r="IK3" s="5"/>
      <c r="IL3" s="5"/>
      <c r="IM3" s="1"/>
    </row>
    <row r="4" spans="1:258" s="13" customFormat="1" ht="49.5" customHeight="1">
      <c r="A4" s="115" t="s">
        <v>42</v>
      </c>
      <c r="B4" s="117" t="s">
        <v>47</v>
      </c>
      <c r="C4" s="118"/>
      <c r="D4" s="119"/>
      <c r="E4" s="60"/>
    </row>
    <row r="5" spans="1:258" s="11" customFormat="1" ht="21" customHeight="1">
      <c r="A5" s="116"/>
      <c r="B5" s="100" t="s">
        <v>26</v>
      </c>
      <c r="C5" s="100" t="s">
        <v>7</v>
      </c>
      <c r="D5" s="100" t="s">
        <v>0</v>
      </c>
    </row>
    <row r="6" spans="1:258" s="11" customFormat="1" ht="30.75" customHeight="1">
      <c r="A6" s="101" t="s">
        <v>43</v>
      </c>
      <c r="B6" s="102">
        <f>SUM(B8:B9)</f>
        <v>37754.400000000001</v>
      </c>
      <c r="C6" s="103">
        <f>+C8+C9</f>
        <v>37754.400000000001</v>
      </c>
      <c r="D6" s="103">
        <f>+D8+D9</f>
        <v>37754.400000000001</v>
      </c>
      <c r="E6" s="12"/>
      <c r="F6" s="12"/>
    </row>
    <row r="7" spans="1:258" s="11" customFormat="1" ht="19.5" customHeight="1">
      <c r="A7" s="101" t="s">
        <v>2</v>
      </c>
      <c r="B7" s="104"/>
      <c r="C7" s="103"/>
      <c r="D7" s="103"/>
      <c r="E7" s="12"/>
      <c r="F7" s="12"/>
    </row>
    <row r="8" spans="1:258" s="11" customFormat="1" ht="34.5" customHeight="1">
      <c r="A8" s="101" t="s">
        <v>44</v>
      </c>
      <c r="B8" s="102">
        <f>B9*0.2</f>
        <v>6292.4000000000005</v>
      </c>
      <c r="C8" s="102">
        <f>B8</f>
        <v>6292.4000000000005</v>
      </c>
      <c r="D8" s="102">
        <f>B8</f>
        <v>6292.4000000000005</v>
      </c>
      <c r="E8" s="12"/>
      <c r="F8" s="12"/>
    </row>
    <row r="9" spans="1:258" s="11" customFormat="1" ht="28.5" customHeight="1">
      <c r="A9" s="101" t="s">
        <v>45</v>
      </c>
      <c r="B9" s="102">
        <f>'Հավելված 5'!E8</f>
        <v>31462</v>
      </c>
      <c r="C9" s="102">
        <f>'Հավելված 5'!H8</f>
        <v>31462</v>
      </c>
      <c r="D9" s="102">
        <f>'Հավելված 5'!K8</f>
        <v>31462</v>
      </c>
      <c r="E9" s="12"/>
      <c r="F9" s="12"/>
    </row>
  </sheetData>
  <mergeCells count="3">
    <mergeCell ref="A4:A5"/>
    <mergeCell ref="B4:D4"/>
    <mergeCell ref="A2:D2"/>
  </mergeCells>
  <pageMargins left="1.0900000000000001" right="0.23622047244094491" top="0.15748031496062992" bottom="0.15748031496062992" header="0.15748031496062992" footer="0.15748031496062992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topLeftCell="A13" workbookViewId="0">
      <selection activeCell="D17" sqref="D17:D22"/>
    </sheetView>
  </sheetViews>
  <sheetFormatPr defaultRowHeight="17.25"/>
  <cols>
    <col min="1" max="1" width="11.85546875" style="36" customWidth="1"/>
    <col min="2" max="2" width="14.42578125" style="36" customWidth="1"/>
    <col min="3" max="3" width="68.5703125" style="36" customWidth="1"/>
    <col min="4" max="6" width="20" style="36" customWidth="1"/>
    <col min="7" max="16384" width="9.140625" style="36"/>
  </cols>
  <sheetData>
    <row r="1" spans="1:256" s="2" customFormat="1">
      <c r="F1" s="69" t="s">
        <v>46</v>
      </c>
      <c r="I1" s="5"/>
      <c r="J1" s="5"/>
      <c r="K1" s="5"/>
      <c r="L1" s="5"/>
      <c r="M1" s="5"/>
      <c r="N1" s="5"/>
      <c r="O1" s="5"/>
      <c r="P1" s="1"/>
      <c r="Q1" s="5"/>
      <c r="R1" s="5"/>
      <c r="S1" s="5"/>
      <c r="T1" s="5"/>
      <c r="U1" s="5"/>
      <c r="V1" s="5"/>
      <c r="W1" s="5"/>
      <c r="X1" s="1"/>
      <c r="Y1" s="5"/>
      <c r="Z1" s="5"/>
      <c r="AA1" s="5"/>
      <c r="AB1" s="5"/>
      <c r="AC1" s="5"/>
      <c r="AD1" s="5"/>
      <c r="AE1" s="5"/>
      <c r="AF1" s="1"/>
      <c r="AG1" s="5"/>
      <c r="AH1" s="5"/>
      <c r="AI1" s="5"/>
      <c r="AJ1" s="5"/>
      <c r="AK1" s="5"/>
      <c r="AL1" s="5"/>
      <c r="AM1" s="5"/>
      <c r="AN1" s="1"/>
      <c r="AO1" s="5"/>
      <c r="AP1" s="5"/>
      <c r="AQ1" s="5"/>
      <c r="AR1" s="5"/>
      <c r="AS1" s="5"/>
      <c r="AT1" s="5"/>
      <c r="AU1" s="5"/>
      <c r="AV1" s="1"/>
      <c r="AW1" s="5"/>
      <c r="AX1" s="5"/>
      <c r="AY1" s="5"/>
      <c r="AZ1" s="5"/>
      <c r="BA1" s="5"/>
      <c r="BB1" s="5"/>
      <c r="BC1" s="5"/>
      <c r="BD1" s="1"/>
      <c r="BE1" s="5"/>
      <c r="BF1" s="5"/>
      <c r="BG1" s="5"/>
      <c r="BH1" s="5"/>
      <c r="BI1" s="5"/>
      <c r="BJ1" s="5"/>
      <c r="BK1" s="5"/>
      <c r="BL1" s="1"/>
      <c r="BM1" s="5"/>
      <c r="BN1" s="5"/>
      <c r="BO1" s="5"/>
      <c r="BP1" s="5"/>
      <c r="BQ1" s="5"/>
      <c r="BR1" s="5"/>
      <c r="BS1" s="5"/>
      <c r="BT1" s="1"/>
      <c r="BU1" s="5"/>
      <c r="BV1" s="5"/>
      <c r="BW1" s="5"/>
      <c r="BX1" s="5"/>
      <c r="BY1" s="5"/>
      <c r="BZ1" s="5"/>
      <c r="CA1" s="5"/>
      <c r="CB1" s="1"/>
      <c r="CC1" s="5"/>
      <c r="CD1" s="5"/>
      <c r="CE1" s="5"/>
      <c r="CF1" s="5"/>
      <c r="CG1" s="5"/>
      <c r="CH1" s="5"/>
      <c r="CI1" s="5"/>
      <c r="CJ1" s="1"/>
      <c r="CK1" s="5"/>
      <c r="CL1" s="5"/>
      <c r="CM1" s="5"/>
      <c r="CN1" s="5"/>
      <c r="CO1" s="5"/>
      <c r="CP1" s="5"/>
      <c r="CQ1" s="5"/>
      <c r="CR1" s="1"/>
      <c r="CS1" s="5"/>
      <c r="CT1" s="5"/>
      <c r="CU1" s="5"/>
      <c r="CV1" s="5"/>
      <c r="CW1" s="5"/>
      <c r="CX1" s="5"/>
      <c r="CY1" s="5"/>
      <c r="CZ1" s="1"/>
      <c r="DA1" s="5"/>
      <c r="DB1" s="5"/>
      <c r="DC1" s="5"/>
      <c r="DD1" s="5"/>
      <c r="DE1" s="5"/>
      <c r="DF1" s="5"/>
      <c r="DG1" s="5"/>
      <c r="DH1" s="1"/>
      <c r="DI1" s="5"/>
      <c r="DJ1" s="5"/>
      <c r="DK1" s="5"/>
      <c r="DL1" s="5"/>
      <c r="DM1" s="5"/>
      <c r="DN1" s="5"/>
      <c r="DO1" s="5"/>
      <c r="DP1" s="1"/>
      <c r="DQ1" s="5"/>
      <c r="DR1" s="5"/>
      <c r="DS1" s="5"/>
      <c r="DT1" s="5"/>
      <c r="DU1" s="5"/>
      <c r="DV1" s="5"/>
      <c r="DW1" s="5"/>
      <c r="DX1" s="1"/>
      <c r="DY1" s="5"/>
      <c r="DZ1" s="5"/>
      <c r="EA1" s="5"/>
      <c r="EB1" s="5"/>
      <c r="EC1" s="5"/>
      <c r="ED1" s="5"/>
      <c r="EE1" s="5"/>
      <c r="EF1" s="1"/>
      <c r="EG1" s="5"/>
      <c r="EH1" s="5"/>
      <c r="EI1" s="5"/>
      <c r="EJ1" s="5"/>
      <c r="EK1" s="5"/>
      <c r="EL1" s="5"/>
      <c r="EM1" s="5"/>
      <c r="EN1" s="1"/>
      <c r="EO1" s="5"/>
      <c r="EP1" s="5"/>
      <c r="EQ1" s="5"/>
      <c r="ER1" s="5"/>
      <c r="ES1" s="5"/>
      <c r="ET1" s="5"/>
      <c r="EU1" s="5"/>
      <c r="EV1" s="1"/>
      <c r="EW1" s="5"/>
      <c r="EX1" s="5"/>
      <c r="EY1" s="5"/>
      <c r="EZ1" s="5"/>
      <c r="FA1" s="5"/>
      <c r="FB1" s="5"/>
      <c r="FC1" s="5"/>
      <c r="FD1" s="1"/>
      <c r="FE1" s="5"/>
      <c r="FF1" s="5"/>
      <c r="FG1" s="5"/>
      <c r="FH1" s="5"/>
      <c r="FI1" s="5"/>
      <c r="FJ1" s="5"/>
      <c r="FK1" s="5"/>
      <c r="FL1" s="1"/>
      <c r="FM1" s="5"/>
      <c r="FN1" s="5"/>
      <c r="FO1" s="5"/>
      <c r="FP1" s="5"/>
      <c r="FQ1" s="5"/>
      <c r="FR1" s="5"/>
      <c r="FS1" s="5"/>
      <c r="FT1" s="1"/>
      <c r="FU1" s="5"/>
      <c r="FV1" s="5"/>
      <c r="FW1" s="5"/>
      <c r="FX1" s="5"/>
      <c r="FY1" s="5"/>
      <c r="FZ1" s="5"/>
      <c r="GA1" s="5"/>
      <c r="GB1" s="1"/>
      <c r="GC1" s="5"/>
      <c r="GD1" s="5"/>
      <c r="GE1" s="5"/>
      <c r="GF1" s="5"/>
      <c r="GG1" s="5"/>
      <c r="GH1" s="5"/>
      <c r="GI1" s="5"/>
      <c r="GJ1" s="1"/>
      <c r="GK1" s="5"/>
      <c r="GL1" s="5"/>
      <c r="GM1" s="5"/>
      <c r="GN1" s="5"/>
      <c r="GO1" s="5"/>
      <c r="GP1" s="5"/>
      <c r="GQ1" s="5"/>
      <c r="GR1" s="1"/>
      <c r="GS1" s="5"/>
      <c r="GT1" s="5"/>
      <c r="GU1" s="5"/>
      <c r="GV1" s="5"/>
      <c r="GW1" s="5"/>
      <c r="GX1" s="5"/>
      <c r="GY1" s="5"/>
      <c r="GZ1" s="1"/>
      <c r="HA1" s="5"/>
      <c r="HB1" s="5"/>
      <c r="HC1" s="5"/>
      <c r="HD1" s="5"/>
      <c r="HE1" s="5"/>
      <c r="HF1" s="5"/>
      <c r="HG1" s="5"/>
      <c r="HH1" s="1"/>
      <c r="HI1" s="5"/>
      <c r="HJ1" s="5"/>
      <c r="HK1" s="5"/>
      <c r="HL1" s="5"/>
      <c r="HM1" s="5"/>
      <c r="HN1" s="5"/>
      <c r="HO1" s="5"/>
      <c r="HP1" s="1"/>
      <c r="HQ1" s="5"/>
      <c r="HR1" s="5"/>
      <c r="HS1" s="5"/>
      <c r="HT1" s="5"/>
      <c r="HU1" s="5"/>
      <c r="HV1" s="5"/>
      <c r="HW1" s="5"/>
      <c r="HX1" s="1"/>
      <c r="HY1" s="5"/>
      <c r="HZ1" s="5"/>
      <c r="IA1" s="5"/>
      <c r="IB1" s="5"/>
      <c r="IC1" s="5"/>
      <c r="ID1" s="5"/>
      <c r="IE1" s="5"/>
      <c r="IF1" s="1"/>
      <c r="IG1" s="5"/>
      <c r="IH1" s="5"/>
      <c r="II1" s="5"/>
      <c r="IJ1" s="5"/>
      <c r="IK1" s="5"/>
      <c r="IL1" s="5"/>
      <c r="IM1" s="5"/>
      <c r="IN1" s="1"/>
      <c r="IO1" s="5"/>
      <c r="IP1" s="5"/>
      <c r="IQ1" s="5"/>
      <c r="IR1" s="5"/>
      <c r="IS1" s="5"/>
      <c r="IT1" s="5"/>
      <c r="IU1" s="5"/>
      <c r="IV1" s="1"/>
    </row>
    <row r="2" spans="1:256" ht="58.5" customHeight="1">
      <c r="A2" s="123" t="s">
        <v>109</v>
      </c>
      <c r="B2" s="123"/>
      <c r="C2" s="123"/>
      <c r="D2" s="123"/>
      <c r="E2" s="123"/>
      <c r="F2" s="123"/>
    </row>
    <row r="4" spans="1:256">
      <c r="F4" s="29" t="s">
        <v>98</v>
      </c>
    </row>
    <row r="5" spans="1:256" ht="42.75" customHeight="1">
      <c r="A5" s="117" t="s">
        <v>24</v>
      </c>
      <c r="B5" s="119"/>
      <c r="C5" s="128" t="s">
        <v>25</v>
      </c>
      <c r="D5" s="132" t="s">
        <v>69</v>
      </c>
      <c r="E5" s="133"/>
      <c r="F5" s="134"/>
    </row>
    <row r="6" spans="1:256" s="37" customFormat="1" ht="27" customHeight="1">
      <c r="A6" s="130"/>
      <c r="B6" s="131"/>
      <c r="C6" s="129"/>
      <c r="D6" s="127" t="s">
        <v>26</v>
      </c>
      <c r="E6" s="127" t="s">
        <v>27</v>
      </c>
      <c r="F6" s="127" t="s">
        <v>28</v>
      </c>
    </row>
    <row r="7" spans="1:256" s="37" customFormat="1" ht="30" customHeight="1">
      <c r="A7" s="92" t="s">
        <v>29</v>
      </c>
      <c r="B7" s="92" t="s">
        <v>5</v>
      </c>
      <c r="C7" s="116"/>
      <c r="D7" s="127"/>
      <c r="E7" s="127"/>
      <c r="F7" s="127"/>
    </row>
    <row r="8" spans="1:256" s="37" customFormat="1">
      <c r="A8" s="38"/>
      <c r="B8" s="92"/>
      <c r="C8" s="39" t="s">
        <v>30</v>
      </c>
      <c r="D8" s="77">
        <f>D9</f>
        <v>37754.400000000001</v>
      </c>
      <c r="E8" s="77">
        <f t="shared" ref="E8:F9" si="0">E9</f>
        <v>37754.400000000001</v>
      </c>
      <c r="F8" s="77">
        <f t="shared" si="0"/>
        <v>37754.400000000001</v>
      </c>
    </row>
    <row r="9" spans="1:256">
      <c r="A9" s="41"/>
      <c r="B9" s="41"/>
      <c r="C9" s="36" t="s">
        <v>96</v>
      </c>
      <c r="D9" s="77">
        <f>D10</f>
        <v>37754.400000000001</v>
      </c>
      <c r="E9" s="77">
        <f t="shared" si="0"/>
        <v>37754.400000000001</v>
      </c>
      <c r="F9" s="77">
        <f t="shared" si="0"/>
        <v>37754.400000000001</v>
      </c>
    </row>
    <row r="10" spans="1:256" s="37" customFormat="1">
      <c r="A10" s="38">
        <v>1023</v>
      </c>
      <c r="B10" s="38"/>
      <c r="C10" s="42" t="s">
        <v>31</v>
      </c>
      <c r="D10" s="120">
        <f>D17+D23</f>
        <v>37754.400000000001</v>
      </c>
      <c r="E10" s="120">
        <f t="shared" ref="E10:F10" si="1">E17+E23</f>
        <v>37754.400000000001</v>
      </c>
      <c r="F10" s="120">
        <f t="shared" si="1"/>
        <v>37754.400000000001</v>
      </c>
    </row>
    <row r="11" spans="1:256" s="37" customFormat="1" ht="24" customHeight="1">
      <c r="A11" s="38"/>
      <c r="B11" s="38"/>
      <c r="C11" s="105" t="s">
        <v>74</v>
      </c>
      <c r="D11" s="121"/>
      <c r="E11" s="121">
        <f>E17+E23</f>
        <v>37754.400000000001</v>
      </c>
      <c r="F11" s="121">
        <f>E11</f>
        <v>37754.400000000001</v>
      </c>
    </row>
    <row r="12" spans="1:256" s="37" customFormat="1">
      <c r="A12" s="38"/>
      <c r="B12" s="38"/>
      <c r="C12" s="42" t="s">
        <v>32</v>
      </c>
      <c r="D12" s="121"/>
      <c r="E12" s="121"/>
      <c r="F12" s="121"/>
    </row>
    <row r="13" spans="1:256" s="37" customFormat="1" ht="54" customHeight="1">
      <c r="A13" s="38"/>
      <c r="B13" s="38"/>
      <c r="C13" s="106" t="s">
        <v>99</v>
      </c>
      <c r="D13" s="121"/>
      <c r="E13" s="121"/>
      <c r="F13" s="121"/>
    </row>
    <row r="14" spans="1:256" s="37" customFormat="1">
      <c r="A14" s="38"/>
      <c r="B14" s="38"/>
      <c r="C14" s="43" t="s">
        <v>33</v>
      </c>
      <c r="D14" s="121"/>
      <c r="E14" s="121"/>
      <c r="F14" s="121"/>
    </row>
    <row r="15" spans="1:256" s="37" customFormat="1" ht="32.25" customHeight="1">
      <c r="A15" s="38"/>
      <c r="B15" s="38"/>
      <c r="C15" s="107" t="s">
        <v>75</v>
      </c>
      <c r="D15" s="122"/>
      <c r="E15" s="122"/>
      <c r="F15" s="122"/>
    </row>
    <row r="16" spans="1:256" s="37" customFormat="1">
      <c r="A16" s="124" t="s">
        <v>34</v>
      </c>
      <c r="B16" s="125"/>
      <c r="C16" s="125"/>
      <c r="D16" s="125"/>
      <c r="E16" s="125"/>
      <c r="F16" s="126"/>
    </row>
    <row r="17" spans="1:6" s="37" customFormat="1">
      <c r="A17" s="38"/>
      <c r="B17" s="38">
        <v>11009</v>
      </c>
      <c r="C17" s="43" t="s">
        <v>35</v>
      </c>
      <c r="D17" s="120">
        <f>'Հավելված 4'!G16</f>
        <v>1510.1759999999999</v>
      </c>
      <c r="E17" s="120">
        <f>'Հավելված 4'!H16</f>
        <v>1510.1759999999999</v>
      </c>
      <c r="F17" s="120">
        <f>'Հավելված 4'!I16</f>
        <v>1510.1759999999999</v>
      </c>
    </row>
    <row r="18" spans="1:6" s="37" customFormat="1" ht="40.5" customHeight="1">
      <c r="A18" s="38"/>
      <c r="B18" s="38"/>
      <c r="C18" s="49" t="s">
        <v>76</v>
      </c>
      <c r="D18" s="121"/>
      <c r="E18" s="121">
        <f>D18</f>
        <v>0</v>
      </c>
      <c r="F18" s="121">
        <f>D18</f>
        <v>0</v>
      </c>
    </row>
    <row r="19" spans="1:6" s="37" customFormat="1" ht="19.5" customHeight="1">
      <c r="A19" s="38"/>
      <c r="B19" s="38"/>
      <c r="C19" s="43" t="s">
        <v>36</v>
      </c>
      <c r="D19" s="121"/>
      <c r="E19" s="121"/>
      <c r="F19" s="121"/>
    </row>
    <row r="20" spans="1:6" s="37" customFormat="1" ht="39" customHeight="1">
      <c r="A20" s="38"/>
      <c r="B20" s="38"/>
      <c r="C20" s="38" t="s">
        <v>91</v>
      </c>
      <c r="D20" s="121"/>
      <c r="E20" s="121"/>
      <c r="F20" s="121"/>
    </row>
    <row r="21" spans="1:6" s="37" customFormat="1">
      <c r="A21" s="38"/>
      <c r="B21" s="38"/>
      <c r="C21" s="43" t="s">
        <v>37</v>
      </c>
      <c r="D21" s="121"/>
      <c r="E21" s="121"/>
      <c r="F21" s="121"/>
    </row>
    <row r="22" spans="1:6" s="37" customFormat="1">
      <c r="A22" s="38"/>
      <c r="B22" s="38"/>
      <c r="C22" s="38" t="s">
        <v>77</v>
      </c>
      <c r="D22" s="122"/>
      <c r="E22" s="122"/>
      <c r="F22" s="122"/>
    </row>
    <row r="23" spans="1:6" ht="23.25" customHeight="1">
      <c r="A23" s="38"/>
      <c r="B23" s="38">
        <v>32001</v>
      </c>
      <c r="C23" s="72" t="s">
        <v>35</v>
      </c>
      <c r="D23" s="120">
        <f>'Հավելված 4'!G25</f>
        <v>36244.224000000002</v>
      </c>
      <c r="E23" s="120">
        <f>'Հավելված 4'!H25</f>
        <v>36244.224000000002</v>
      </c>
      <c r="F23" s="120">
        <f>'Հավելված 4'!I25</f>
        <v>36244.224000000002</v>
      </c>
    </row>
    <row r="24" spans="1:6" ht="39" customHeight="1">
      <c r="A24" s="38"/>
      <c r="B24" s="38"/>
      <c r="C24" s="73" t="s">
        <v>78</v>
      </c>
      <c r="D24" s="121"/>
      <c r="E24" s="121"/>
      <c r="F24" s="121"/>
    </row>
    <row r="25" spans="1:6" ht="24" customHeight="1">
      <c r="A25" s="38"/>
      <c r="B25" s="38"/>
      <c r="C25" s="74" t="s">
        <v>36</v>
      </c>
      <c r="D25" s="121"/>
      <c r="E25" s="121"/>
      <c r="F25" s="121"/>
    </row>
    <row r="26" spans="1:6" ht="51.75">
      <c r="A26" s="38"/>
      <c r="B26" s="38"/>
      <c r="C26" s="75" t="s">
        <v>100</v>
      </c>
      <c r="D26" s="121"/>
      <c r="E26" s="121"/>
      <c r="F26" s="121"/>
    </row>
    <row r="27" spans="1:6">
      <c r="A27" s="38"/>
      <c r="B27" s="38"/>
      <c r="C27" s="74" t="s">
        <v>37</v>
      </c>
      <c r="D27" s="121"/>
      <c r="E27" s="121"/>
      <c r="F27" s="121"/>
    </row>
    <row r="28" spans="1:6" ht="44.25" customHeight="1">
      <c r="A28" s="38"/>
      <c r="B28" s="38"/>
      <c r="C28" s="76" t="s">
        <v>101</v>
      </c>
      <c r="D28" s="122"/>
      <c r="E28" s="122"/>
      <c r="F28" s="122"/>
    </row>
  </sheetData>
  <mergeCells count="17">
    <mergeCell ref="A2:F2"/>
    <mergeCell ref="A16:F16"/>
    <mergeCell ref="D6:D7"/>
    <mergeCell ref="E6:E7"/>
    <mergeCell ref="F6:F7"/>
    <mergeCell ref="C5:C7"/>
    <mergeCell ref="A5:B6"/>
    <mergeCell ref="D5:F5"/>
    <mergeCell ref="D10:D15"/>
    <mergeCell ref="E10:E15"/>
    <mergeCell ref="F10:F15"/>
    <mergeCell ref="D17:D22"/>
    <mergeCell ref="E17:E22"/>
    <mergeCell ref="F17:F22"/>
    <mergeCell ref="D23:D28"/>
    <mergeCell ref="E23:E28"/>
    <mergeCell ref="F23:F28"/>
  </mergeCells>
  <pageMargins left="0.70866141732283472" right="0.70866141732283472" top="0.43" bottom="0.74803149606299213" header="0.31496062992125984" footer="0.31496062992125984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workbookViewId="0">
      <selection activeCell="I1" sqref="I1"/>
    </sheetView>
  </sheetViews>
  <sheetFormatPr defaultRowHeight="17.25"/>
  <cols>
    <col min="1" max="1" width="9" style="36" customWidth="1"/>
    <col min="2" max="2" width="8.42578125" style="36" customWidth="1"/>
    <col min="3" max="3" width="9.140625" style="36"/>
    <col min="4" max="4" width="10.85546875" style="36" customWidth="1"/>
    <col min="5" max="5" width="15.5703125" style="36" customWidth="1"/>
    <col min="6" max="6" width="59.42578125" style="36" customWidth="1"/>
    <col min="7" max="9" width="16" style="36" customWidth="1"/>
    <col min="10" max="16384" width="9.140625" style="36"/>
  </cols>
  <sheetData>
    <row r="1" spans="1:256" s="2" customFormat="1">
      <c r="I1" s="69" t="s">
        <v>48</v>
      </c>
      <c r="J1" s="5"/>
      <c r="K1" s="5"/>
      <c r="L1" s="5"/>
      <c r="M1" s="5"/>
      <c r="N1" s="5"/>
      <c r="O1" s="5"/>
      <c r="P1" s="1"/>
      <c r="Q1" s="5"/>
      <c r="R1" s="5"/>
      <c r="S1" s="5"/>
      <c r="T1" s="5"/>
      <c r="U1" s="5"/>
      <c r="V1" s="5"/>
      <c r="W1" s="5"/>
      <c r="X1" s="1"/>
      <c r="Y1" s="5"/>
      <c r="Z1" s="5"/>
      <c r="AA1" s="5"/>
      <c r="AB1" s="5"/>
      <c r="AC1" s="5"/>
      <c r="AD1" s="5"/>
      <c r="AE1" s="5"/>
      <c r="AF1" s="1"/>
      <c r="AG1" s="5"/>
      <c r="AH1" s="5"/>
      <c r="AI1" s="5"/>
      <c r="AJ1" s="5"/>
      <c r="AK1" s="5"/>
      <c r="AL1" s="5"/>
      <c r="AM1" s="5"/>
      <c r="AN1" s="1"/>
      <c r="AO1" s="5"/>
      <c r="AP1" s="5"/>
      <c r="AQ1" s="5"/>
      <c r="AR1" s="5"/>
      <c r="AS1" s="5"/>
      <c r="AT1" s="5"/>
      <c r="AU1" s="5"/>
      <c r="AV1" s="1"/>
      <c r="AW1" s="5"/>
      <c r="AX1" s="5"/>
      <c r="AY1" s="5"/>
      <c r="AZ1" s="5"/>
      <c r="BA1" s="5"/>
      <c r="BB1" s="5"/>
      <c r="BC1" s="5"/>
      <c r="BD1" s="1"/>
      <c r="BE1" s="5"/>
      <c r="BF1" s="5"/>
      <c r="BG1" s="5"/>
      <c r="BH1" s="5"/>
      <c r="BI1" s="5"/>
      <c r="BJ1" s="5"/>
      <c r="BK1" s="5"/>
      <c r="BL1" s="1"/>
      <c r="BM1" s="5"/>
      <c r="BN1" s="5"/>
      <c r="BO1" s="5"/>
      <c r="BP1" s="5"/>
      <c r="BQ1" s="5"/>
      <c r="BR1" s="5"/>
      <c r="BS1" s="5"/>
      <c r="BT1" s="1"/>
      <c r="BU1" s="5"/>
      <c r="BV1" s="5"/>
      <c r="BW1" s="5"/>
      <c r="BX1" s="5"/>
      <c r="BY1" s="5"/>
      <c r="BZ1" s="5"/>
      <c r="CA1" s="5"/>
      <c r="CB1" s="1"/>
      <c r="CC1" s="5"/>
      <c r="CD1" s="5"/>
      <c r="CE1" s="5"/>
      <c r="CF1" s="5"/>
      <c r="CG1" s="5"/>
      <c r="CH1" s="5"/>
      <c r="CI1" s="5"/>
      <c r="CJ1" s="1"/>
      <c r="CK1" s="5"/>
      <c r="CL1" s="5"/>
      <c r="CM1" s="5"/>
      <c r="CN1" s="5"/>
      <c r="CO1" s="5"/>
      <c r="CP1" s="5"/>
      <c r="CQ1" s="5"/>
      <c r="CR1" s="1"/>
      <c r="CS1" s="5"/>
      <c r="CT1" s="5"/>
      <c r="CU1" s="5"/>
      <c r="CV1" s="5"/>
      <c r="CW1" s="5"/>
      <c r="CX1" s="5"/>
      <c r="CY1" s="5"/>
      <c r="CZ1" s="1"/>
      <c r="DA1" s="5"/>
      <c r="DB1" s="5"/>
      <c r="DC1" s="5"/>
      <c r="DD1" s="5"/>
      <c r="DE1" s="5"/>
      <c r="DF1" s="5"/>
      <c r="DG1" s="5"/>
      <c r="DH1" s="1"/>
      <c r="DI1" s="5"/>
      <c r="DJ1" s="5"/>
      <c r="DK1" s="5"/>
      <c r="DL1" s="5"/>
      <c r="DM1" s="5"/>
      <c r="DN1" s="5"/>
      <c r="DO1" s="5"/>
      <c r="DP1" s="1"/>
      <c r="DQ1" s="5"/>
      <c r="DR1" s="5"/>
      <c r="DS1" s="5"/>
      <c r="DT1" s="5"/>
      <c r="DU1" s="5"/>
      <c r="DV1" s="5"/>
      <c r="DW1" s="5"/>
      <c r="DX1" s="1"/>
      <c r="DY1" s="5"/>
      <c r="DZ1" s="5"/>
      <c r="EA1" s="5"/>
      <c r="EB1" s="5"/>
      <c r="EC1" s="5"/>
      <c r="ED1" s="5"/>
      <c r="EE1" s="5"/>
      <c r="EF1" s="1"/>
      <c r="EG1" s="5"/>
      <c r="EH1" s="5"/>
      <c r="EI1" s="5"/>
      <c r="EJ1" s="5"/>
      <c r="EK1" s="5"/>
      <c r="EL1" s="5"/>
      <c r="EM1" s="5"/>
      <c r="EN1" s="1"/>
      <c r="EO1" s="5"/>
      <c r="EP1" s="5"/>
      <c r="EQ1" s="5"/>
      <c r="ER1" s="5"/>
      <c r="ES1" s="5"/>
      <c r="ET1" s="5"/>
      <c r="EU1" s="5"/>
      <c r="EV1" s="1"/>
      <c r="EW1" s="5"/>
      <c r="EX1" s="5"/>
      <c r="EY1" s="5"/>
      <c r="EZ1" s="5"/>
      <c r="FA1" s="5"/>
      <c r="FB1" s="5"/>
      <c r="FC1" s="5"/>
      <c r="FD1" s="1"/>
      <c r="FE1" s="5"/>
      <c r="FF1" s="5"/>
      <c r="FG1" s="5"/>
      <c r="FH1" s="5"/>
      <c r="FI1" s="5"/>
      <c r="FJ1" s="5"/>
      <c r="FK1" s="5"/>
      <c r="FL1" s="1"/>
      <c r="FM1" s="5"/>
      <c r="FN1" s="5"/>
      <c r="FO1" s="5"/>
      <c r="FP1" s="5"/>
      <c r="FQ1" s="5"/>
      <c r="FR1" s="5"/>
      <c r="FS1" s="5"/>
      <c r="FT1" s="1"/>
      <c r="FU1" s="5"/>
      <c r="FV1" s="5"/>
      <c r="FW1" s="5"/>
      <c r="FX1" s="5"/>
      <c r="FY1" s="5"/>
      <c r="FZ1" s="5"/>
      <c r="GA1" s="5"/>
      <c r="GB1" s="1"/>
      <c r="GC1" s="5"/>
      <c r="GD1" s="5"/>
      <c r="GE1" s="5"/>
      <c r="GF1" s="5"/>
      <c r="GG1" s="5"/>
      <c r="GH1" s="5"/>
      <c r="GI1" s="5"/>
      <c r="GJ1" s="1"/>
      <c r="GK1" s="5"/>
      <c r="GL1" s="5"/>
      <c r="GM1" s="5"/>
      <c r="GN1" s="5"/>
      <c r="GO1" s="5"/>
      <c r="GP1" s="5"/>
      <c r="GQ1" s="5"/>
      <c r="GR1" s="1"/>
      <c r="GS1" s="5"/>
      <c r="GT1" s="5"/>
      <c r="GU1" s="5"/>
      <c r="GV1" s="5"/>
      <c r="GW1" s="5"/>
      <c r="GX1" s="5"/>
      <c r="GY1" s="5"/>
      <c r="GZ1" s="1"/>
      <c r="HA1" s="5"/>
      <c r="HB1" s="5"/>
      <c r="HC1" s="5"/>
      <c r="HD1" s="5"/>
      <c r="HE1" s="5"/>
      <c r="HF1" s="5"/>
      <c r="HG1" s="5"/>
      <c r="HH1" s="1"/>
      <c r="HI1" s="5"/>
      <c r="HJ1" s="5"/>
      <c r="HK1" s="5"/>
      <c r="HL1" s="5"/>
      <c r="HM1" s="5"/>
      <c r="HN1" s="5"/>
      <c r="HO1" s="5"/>
      <c r="HP1" s="1"/>
      <c r="HQ1" s="5"/>
      <c r="HR1" s="5"/>
      <c r="HS1" s="5"/>
      <c r="HT1" s="5"/>
      <c r="HU1" s="5"/>
      <c r="HV1" s="5"/>
      <c r="HW1" s="5"/>
      <c r="HX1" s="1"/>
      <c r="HY1" s="5"/>
      <c r="HZ1" s="5"/>
      <c r="IA1" s="5"/>
      <c r="IB1" s="5"/>
      <c r="IC1" s="5"/>
      <c r="ID1" s="5"/>
      <c r="IE1" s="5"/>
      <c r="IF1" s="1"/>
      <c r="IG1" s="5"/>
      <c r="IH1" s="5"/>
      <c r="II1" s="5"/>
      <c r="IJ1" s="5"/>
      <c r="IK1" s="5"/>
      <c r="IL1" s="5"/>
      <c r="IM1" s="5"/>
      <c r="IN1" s="1"/>
      <c r="IO1" s="5"/>
      <c r="IP1" s="5"/>
      <c r="IQ1" s="5"/>
      <c r="IR1" s="5"/>
      <c r="IS1" s="5"/>
      <c r="IT1" s="5"/>
      <c r="IU1" s="5"/>
      <c r="IV1" s="1"/>
    </row>
    <row r="2" spans="1:256" s="2" customFormat="1" ht="41.25" customHeight="1">
      <c r="A2" s="114" t="s">
        <v>102</v>
      </c>
      <c r="B2" s="114"/>
      <c r="C2" s="114"/>
      <c r="D2" s="114"/>
      <c r="E2" s="114"/>
      <c r="F2" s="114"/>
      <c r="G2" s="114"/>
      <c r="H2" s="114"/>
      <c r="I2" s="114"/>
      <c r="J2" s="5"/>
      <c r="K2" s="5"/>
      <c r="L2" s="5"/>
      <c r="M2" s="1"/>
      <c r="N2" s="5"/>
      <c r="O2" s="5"/>
      <c r="P2" s="5"/>
      <c r="Q2" s="5"/>
      <c r="R2" s="5"/>
      <c r="S2" s="5"/>
      <c r="T2" s="5"/>
      <c r="U2" s="1"/>
      <c r="V2" s="5"/>
      <c r="W2" s="5"/>
      <c r="X2" s="5"/>
      <c r="Y2" s="5"/>
      <c r="Z2" s="5"/>
      <c r="AA2" s="5"/>
      <c r="AB2" s="5"/>
      <c r="AC2" s="1"/>
      <c r="AD2" s="5"/>
      <c r="AE2" s="5"/>
      <c r="AF2" s="5"/>
      <c r="AG2" s="5"/>
      <c r="AH2" s="5"/>
      <c r="AI2" s="5"/>
      <c r="AJ2" s="5"/>
      <c r="AK2" s="1"/>
      <c r="AL2" s="5"/>
      <c r="AM2" s="5"/>
      <c r="AN2" s="5"/>
      <c r="AO2" s="5"/>
      <c r="AP2" s="5"/>
      <c r="AQ2" s="5"/>
      <c r="AR2" s="5"/>
      <c r="AS2" s="1"/>
      <c r="AT2" s="5"/>
      <c r="AU2" s="5"/>
      <c r="AV2" s="5"/>
      <c r="AW2" s="5"/>
      <c r="AX2" s="5"/>
      <c r="AY2" s="5"/>
      <c r="AZ2" s="5"/>
      <c r="BA2" s="1"/>
      <c r="BB2" s="5"/>
      <c r="BC2" s="5"/>
      <c r="BD2" s="5"/>
      <c r="BE2" s="5"/>
      <c r="BF2" s="5"/>
      <c r="BG2" s="5"/>
      <c r="BH2" s="5"/>
      <c r="BI2" s="1"/>
      <c r="BJ2" s="5"/>
      <c r="BK2" s="5"/>
      <c r="BL2" s="5"/>
      <c r="BM2" s="5"/>
      <c r="BN2" s="5"/>
      <c r="BO2" s="5"/>
      <c r="BP2" s="5"/>
      <c r="BQ2" s="1"/>
      <c r="BR2" s="5"/>
      <c r="BS2" s="5"/>
      <c r="BT2" s="5"/>
      <c r="BU2" s="5"/>
      <c r="BV2" s="5"/>
      <c r="BW2" s="5"/>
      <c r="BX2" s="5"/>
      <c r="BY2" s="1"/>
      <c r="BZ2" s="5"/>
      <c r="CA2" s="5"/>
      <c r="CB2" s="5"/>
      <c r="CC2" s="5"/>
      <c r="CD2" s="5"/>
      <c r="CE2" s="5"/>
      <c r="CF2" s="5"/>
      <c r="CG2" s="1"/>
      <c r="CH2" s="5"/>
      <c r="CI2" s="5"/>
      <c r="CJ2" s="5"/>
      <c r="CK2" s="5"/>
      <c r="CL2" s="5"/>
      <c r="CM2" s="5"/>
      <c r="CN2" s="5"/>
      <c r="CO2" s="1"/>
      <c r="CP2" s="5"/>
      <c r="CQ2" s="5"/>
      <c r="CR2" s="5"/>
      <c r="CS2" s="5"/>
      <c r="CT2" s="5"/>
      <c r="CU2" s="5"/>
      <c r="CV2" s="5"/>
      <c r="CW2" s="1"/>
      <c r="CX2" s="5"/>
      <c r="CY2" s="5"/>
      <c r="CZ2" s="5"/>
      <c r="DA2" s="5"/>
      <c r="DB2" s="5"/>
      <c r="DC2" s="5"/>
      <c r="DD2" s="5"/>
      <c r="DE2" s="1"/>
      <c r="DF2" s="5"/>
      <c r="DG2" s="5"/>
      <c r="DH2" s="5"/>
      <c r="DI2" s="5"/>
      <c r="DJ2" s="5"/>
      <c r="DK2" s="5"/>
      <c r="DL2" s="5"/>
      <c r="DM2" s="1"/>
      <c r="DN2" s="5"/>
      <c r="DO2" s="5"/>
      <c r="DP2" s="5"/>
      <c r="DQ2" s="5"/>
      <c r="DR2" s="5"/>
      <c r="DS2" s="5"/>
      <c r="DT2" s="5"/>
      <c r="DU2" s="1"/>
      <c r="DV2" s="5"/>
      <c r="DW2" s="5"/>
      <c r="DX2" s="5"/>
      <c r="DY2" s="5"/>
      <c r="DZ2" s="5"/>
      <c r="EA2" s="5"/>
      <c r="EB2" s="5"/>
      <c r="EC2" s="1"/>
      <c r="ED2" s="5"/>
      <c r="EE2" s="5"/>
      <c r="EF2" s="5"/>
      <c r="EG2" s="5"/>
      <c r="EH2" s="5"/>
      <c r="EI2" s="5"/>
      <c r="EJ2" s="5"/>
      <c r="EK2" s="1"/>
      <c r="EL2" s="5"/>
      <c r="EM2" s="5"/>
      <c r="EN2" s="5"/>
      <c r="EO2" s="5"/>
      <c r="EP2" s="5"/>
      <c r="EQ2" s="5"/>
      <c r="ER2" s="5"/>
      <c r="ES2" s="1"/>
      <c r="ET2" s="5"/>
      <c r="EU2" s="5"/>
      <c r="EV2" s="5"/>
      <c r="EW2" s="5"/>
      <c r="EX2" s="5"/>
      <c r="EY2" s="5"/>
      <c r="EZ2" s="5"/>
      <c r="FA2" s="1"/>
      <c r="FB2" s="5"/>
      <c r="FC2" s="5"/>
      <c r="FD2" s="5"/>
      <c r="FE2" s="5"/>
      <c r="FF2" s="5"/>
      <c r="FG2" s="5"/>
      <c r="FH2" s="5"/>
      <c r="FI2" s="1"/>
      <c r="FJ2" s="5"/>
      <c r="FK2" s="5"/>
      <c r="FL2" s="5"/>
      <c r="FM2" s="5"/>
      <c r="FN2" s="5"/>
      <c r="FO2" s="5"/>
      <c r="FP2" s="5"/>
      <c r="FQ2" s="1"/>
      <c r="FR2" s="5"/>
      <c r="FS2" s="5"/>
      <c r="FT2" s="5"/>
      <c r="FU2" s="5"/>
      <c r="FV2" s="5"/>
      <c r="FW2" s="5"/>
      <c r="FX2" s="5"/>
      <c r="FY2" s="1"/>
      <c r="FZ2" s="5"/>
      <c r="GA2" s="5"/>
      <c r="GB2" s="5"/>
      <c r="GC2" s="5"/>
      <c r="GD2" s="5"/>
      <c r="GE2" s="5"/>
      <c r="GF2" s="5"/>
      <c r="GG2" s="1"/>
      <c r="GH2" s="5"/>
      <c r="GI2" s="5"/>
      <c r="GJ2" s="5"/>
      <c r="GK2" s="5"/>
      <c r="GL2" s="5"/>
      <c r="GM2" s="5"/>
      <c r="GN2" s="5"/>
      <c r="GO2" s="1"/>
      <c r="GP2" s="5"/>
      <c r="GQ2" s="5"/>
      <c r="GR2" s="5"/>
      <c r="GS2" s="5"/>
      <c r="GT2" s="5"/>
      <c r="GU2" s="5"/>
      <c r="GV2" s="5"/>
      <c r="GW2" s="1"/>
      <c r="GX2" s="5"/>
      <c r="GY2" s="5"/>
      <c r="GZ2" s="5"/>
      <c r="HA2" s="5"/>
      <c r="HB2" s="5"/>
      <c r="HC2" s="5"/>
      <c r="HD2" s="5"/>
      <c r="HE2" s="1"/>
      <c r="HF2" s="5"/>
      <c r="HG2" s="5"/>
      <c r="HH2" s="5"/>
      <c r="HI2" s="5"/>
      <c r="HJ2" s="5"/>
      <c r="HK2" s="5"/>
      <c r="HL2" s="5"/>
      <c r="HM2" s="1"/>
      <c r="HN2" s="5"/>
      <c r="HO2" s="5"/>
      <c r="HP2" s="5"/>
      <c r="HQ2" s="5"/>
      <c r="HR2" s="5"/>
      <c r="HS2" s="5"/>
      <c r="HT2" s="5"/>
      <c r="HU2" s="1"/>
      <c r="HV2" s="5"/>
      <c r="HW2" s="5"/>
      <c r="HX2" s="5"/>
      <c r="HY2" s="5"/>
      <c r="HZ2" s="5"/>
      <c r="IA2" s="5"/>
      <c r="IB2" s="5"/>
      <c r="IC2" s="1"/>
      <c r="ID2" s="5"/>
      <c r="IE2" s="5"/>
      <c r="IF2" s="5"/>
      <c r="IG2" s="5"/>
      <c r="IH2" s="5"/>
      <c r="II2" s="5"/>
      <c r="IJ2" s="5"/>
      <c r="IK2" s="1"/>
    </row>
    <row r="3" spans="1:256">
      <c r="I3" s="29" t="s">
        <v>98</v>
      </c>
    </row>
    <row r="4" spans="1:256" ht="55.5" customHeight="1">
      <c r="A4" s="136" t="s">
        <v>51</v>
      </c>
      <c r="B4" s="136"/>
      <c r="C4" s="136"/>
      <c r="D4" s="136" t="s">
        <v>24</v>
      </c>
      <c r="E4" s="136"/>
      <c r="F4" s="136" t="s">
        <v>52</v>
      </c>
      <c r="G4" s="132" t="s">
        <v>69</v>
      </c>
      <c r="H4" s="133"/>
      <c r="I4" s="134"/>
    </row>
    <row r="5" spans="1:256" s="108" customFormat="1" ht="30.75" customHeight="1">
      <c r="A5" s="136"/>
      <c r="B5" s="136"/>
      <c r="C5" s="136"/>
      <c r="D5" s="136"/>
      <c r="E5" s="136"/>
      <c r="F5" s="136"/>
      <c r="G5" s="135" t="s">
        <v>26</v>
      </c>
      <c r="H5" s="135" t="s">
        <v>27</v>
      </c>
      <c r="I5" s="135" t="s">
        <v>28</v>
      </c>
    </row>
    <row r="6" spans="1:256" s="108" customFormat="1" ht="53.25" customHeight="1">
      <c r="A6" s="109" t="s">
        <v>53</v>
      </c>
      <c r="B6" s="109" t="s">
        <v>54</v>
      </c>
      <c r="C6" s="109" t="s">
        <v>55</v>
      </c>
      <c r="D6" s="109" t="s">
        <v>4</v>
      </c>
      <c r="E6" s="109" t="s">
        <v>5</v>
      </c>
      <c r="F6" s="136"/>
      <c r="G6" s="135"/>
      <c r="H6" s="135"/>
      <c r="I6" s="135"/>
    </row>
    <row r="7" spans="1:256" s="37" customFormat="1">
      <c r="A7" s="75"/>
      <c r="B7" s="75"/>
      <c r="C7" s="75"/>
      <c r="D7" s="75"/>
      <c r="E7" s="75"/>
      <c r="F7" s="78" t="s">
        <v>59</v>
      </c>
      <c r="G7" s="44">
        <f>+G9</f>
        <v>37754.400000000001</v>
      </c>
      <c r="H7" s="44">
        <f t="shared" ref="H7:I7" si="0">+H9</f>
        <v>37754.400000000001</v>
      </c>
      <c r="I7" s="44">
        <f t="shared" si="0"/>
        <v>37754.400000000001</v>
      </c>
    </row>
    <row r="8" spans="1:256" s="37" customFormat="1">
      <c r="A8" s="75"/>
      <c r="B8" s="75"/>
      <c r="C8" s="75"/>
      <c r="D8" s="75"/>
      <c r="E8" s="75"/>
      <c r="F8" s="75" t="s">
        <v>56</v>
      </c>
      <c r="G8" s="44"/>
      <c r="H8" s="44"/>
      <c r="I8" s="44"/>
    </row>
    <row r="9" spans="1:256" s="37" customFormat="1" ht="34.5">
      <c r="A9" s="79" t="s">
        <v>79</v>
      </c>
      <c r="B9" s="80"/>
      <c r="C9" s="80"/>
      <c r="D9" s="80"/>
      <c r="E9" s="80"/>
      <c r="F9" s="81" t="s">
        <v>81</v>
      </c>
      <c r="G9" s="44">
        <f>+G11</f>
        <v>37754.400000000001</v>
      </c>
      <c r="H9" s="44">
        <f t="shared" ref="H9:I9" si="1">+H11</f>
        <v>37754.400000000001</v>
      </c>
      <c r="I9" s="44">
        <f t="shared" si="1"/>
        <v>37754.400000000001</v>
      </c>
    </row>
    <row r="10" spans="1:256" s="37" customFormat="1">
      <c r="A10" s="80"/>
      <c r="B10" s="80"/>
      <c r="C10" s="80"/>
      <c r="D10" s="80"/>
      <c r="E10" s="80"/>
      <c r="F10" s="75" t="s">
        <v>56</v>
      </c>
      <c r="G10" s="44"/>
      <c r="H10" s="44"/>
      <c r="I10" s="44"/>
    </row>
    <row r="11" spans="1:256" s="37" customFormat="1" ht="65.25" customHeight="1">
      <c r="A11" s="80"/>
      <c r="B11" s="79" t="s">
        <v>79</v>
      </c>
      <c r="C11" s="80"/>
      <c r="D11" s="80"/>
      <c r="E11" s="80"/>
      <c r="F11" s="81" t="s">
        <v>82</v>
      </c>
      <c r="G11" s="44">
        <f>+G13</f>
        <v>37754.400000000001</v>
      </c>
      <c r="H11" s="44">
        <f t="shared" ref="H11:I11" si="2">+H13</f>
        <v>37754.400000000001</v>
      </c>
      <c r="I11" s="44">
        <f t="shared" si="2"/>
        <v>37754.400000000001</v>
      </c>
    </row>
    <row r="12" spans="1:256" s="37" customFormat="1">
      <c r="A12" s="80"/>
      <c r="B12" s="80"/>
      <c r="C12" s="80"/>
      <c r="D12" s="80"/>
      <c r="E12" s="80"/>
      <c r="F12" s="75" t="s">
        <v>56</v>
      </c>
      <c r="G12" s="44"/>
      <c r="H12" s="44"/>
      <c r="I12" s="44"/>
    </row>
    <row r="13" spans="1:256" s="37" customFormat="1" ht="34.5">
      <c r="A13" s="80"/>
      <c r="B13" s="80"/>
      <c r="C13" s="79" t="s">
        <v>80</v>
      </c>
      <c r="D13" s="80"/>
      <c r="E13" s="80"/>
      <c r="F13" s="81" t="s">
        <v>83</v>
      </c>
      <c r="G13" s="44">
        <f>G15</f>
        <v>37754.400000000001</v>
      </c>
      <c r="H13" s="44">
        <f t="shared" ref="H13:I13" si="3">H15</f>
        <v>37754.400000000001</v>
      </c>
      <c r="I13" s="44">
        <f t="shared" si="3"/>
        <v>37754.400000000001</v>
      </c>
    </row>
    <row r="14" spans="1:256" s="37" customFormat="1">
      <c r="A14" s="80"/>
      <c r="B14" s="80"/>
      <c r="C14" s="80"/>
      <c r="D14" s="80"/>
      <c r="E14" s="80"/>
      <c r="F14" s="75" t="s">
        <v>56</v>
      </c>
      <c r="G14" s="44"/>
      <c r="H14" s="44"/>
      <c r="I14" s="44"/>
    </row>
    <row r="15" spans="1:256" s="37" customFormat="1" ht="21.75" customHeight="1">
      <c r="A15" s="80"/>
      <c r="B15" s="80"/>
      <c r="C15" s="80"/>
      <c r="D15" s="80"/>
      <c r="E15" s="80"/>
      <c r="F15" s="81" t="s">
        <v>84</v>
      </c>
      <c r="G15" s="44">
        <f>G16+G25</f>
        <v>37754.400000000001</v>
      </c>
      <c r="H15" s="44">
        <f>H16+H25</f>
        <v>37754.400000000001</v>
      </c>
      <c r="I15" s="44">
        <f>I16+I25</f>
        <v>37754.400000000001</v>
      </c>
    </row>
    <row r="16" spans="1:256" s="37" customFormat="1" ht="51.75">
      <c r="A16" s="80"/>
      <c r="B16" s="80"/>
      <c r="C16" s="80"/>
      <c r="D16" s="82">
        <v>1023</v>
      </c>
      <c r="E16" s="78">
        <v>11009</v>
      </c>
      <c r="F16" s="83" t="s">
        <v>76</v>
      </c>
      <c r="G16" s="44">
        <f>G18</f>
        <v>1510.1759999999999</v>
      </c>
      <c r="H16" s="44">
        <f>H18</f>
        <v>1510.1759999999999</v>
      </c>
      <c r="I16" s="44">
        <f>G16</f>
        <v>1510.1759999999999</v>
      </c>
    </row>
    <row r="17" spans="1:9" ht="21" customHeight="1">
      <c r="A17" s="63"/>
      <c r="B17" s="63"/>
      <c r="C17" s="63"/>
      <c r="D17" s="63"/>
      <c r="E17" s="63"/>
      <c r="F17" s="110" t="s">
        <v>57</v>
      </c>
      <c r="G17" s="44"/>
      <c r="H17" s="44"/>
      <c r="I17" s="44"/>
    </row>
    <row r="18" spans="1:9" ht="24.75" customHeight="1">
      <c r="A18" s="63"/>
      <c r="B18" s="63"/>
      <c r="C18" s="63"/>
      <c r="D18" s="63"/>
      <c r="E18" s="63"/>
      <c r="F18" s="111" t="s">
        <v>84</v>
      </c>
      <c r="G18" s="44">
        <f>G20</f>
        <v>1510.1759999999999</v>
      </c>
      <c r="H18" s="44">
        <f>H20</f>
        <v>1510.1759999999999</v>
      </c>
      <c r="I18" s="44">
        <f>I20</f>
        <v>1510.1759999999999</v>
      </c>
    </row>
    <row r="19" spans="1:9" ht="33.75" customHeight="1">
      <c r="A19" s="63"/>
      <c r="B19" s="63"/>
      <c r="C19" s="63"/>
      <c r="D19" s="63"/>
      <c r="E19" s="63"/>
      <c r="F19" s="110" t="s">
        <v>58</v>
      </c>
      <c r="G19" s="44"/>
      <c r="H19" s="44"/>
      <c r="I19" s="44"/>
    </row>
    <row r="20" spans="1:9" ht="21.75" customHeight="1">
      <c r="A20" s="63"/>
      <c r="B20" s="63"/>
      <c r="C20" s="63"/>
      <c r="D20" s="63"/>
      <c r="E20" s="63"/>
      <c r="F20" s="110" t="s">
        <v>59</v>
      </c>
      <c r="G20" s="44">
        <f>+G21</f>
        <v>1510.1759999999999</v>
      </c>
      <c r="H20" s="44">
        <f t="shared" ref="H20:I22" si="4">+H21</f>
        <v>1510.1759999999999</v>
      </c>
      <c r="I20" s="44">
        <f t="shared" si="4"/>
        <v>1510.1759999999999</v>
      </c>
    </row>
    <row r="21" spans="1:9" ht="21.75" customHeight="1">
      <c r="A21" s="63"/>
      <c r="B21" s="63"/>
      <c r="C21" s="63"/>
      <c r="D21" s="63"/>
      <c r="E21" s="63"/>
      <c r="F21" s="75" t="s">
        <v>85</v>
      </c>
      <c r="G21" s="44">
        <f>G22</f>
        <v>1510.1759999999999</v>
      </c>
      <c r="H21" s="44">
        <f t="shared" ref="H21:I21" si="5">H22</f>
        <v>1510.1759999999999</v>
      </c>
      <c r="I21" s="44">
        <f t="shared" si="5"/>
        <v>1510.1759999999999</v>
      </c>
    </row>
    <row r="22" spans="1:9" ht="33.75" customHeight="1">
      <c r="A22" s="63"/>
      <c r="B22" s="63"/>
      <c r="C22" s="63"/>
      <c r="D22" s="63"/>
      <c r="E22" s="63"/>
      <c r="F22" s="75" t="s">
        <v>86</v>
      </c>
      <c r="G22" s="44">
        <f>+G23</f>
        <v>1510.1759999999999</v>
      </c>
      <c r="H22" s="44">
        <f t="shared" si="4"/>
        <v>1510.1759999999999</v>
      </c>
      <c r="I22" s="44">
        <f t="shared" si="4"/>
        <v>1510.1759999999999</v>
      </c>
    </row>
    <row r="23" spans="1:9" ht="21.75" customHeight="1">
      <c r="A23" s="63"/>
      <c r="B23" s="63"/>
      <c r="C23" s="63"/>
      <c r="D23" s="63"/>
      <c r="E23" s="63"/>
      <c r="F23" s="75" t="s">
        <v>87</v>
      </c>
      <c r="G23" s="44">
        <f>G24</f>
        <v>1510.1759999999999</v>
      </c>
      <c r="H23" s="44">
        <f>H24</f>
        <v>1510.1759999999999</v>
      </c>
      <c r="I23" s="44">
        <f>I24</f>
        <v>1510.1759999999999</v>
      </c>
    </row>
    <row r="24" spans="1:9" ht="21.75" customHeight="1">
      <c r="A24" s="63"/>
      <c r="B24" s="63"/>
      <c r="C24" s="63"/>
      <c r="D24" s="63"/>
      <c r="E24" s="63"/>
      <c r="F24" s="75" t="s">
        <v>88</v>
      </c>
      <c r="G24" s="44">
        <f>'Հավելված 5'!D19</f>
        <v>1510.1759999999999</v>
      </c>
      <c r="H24" s="44">
        <f>'Հավելված 5'!G19</f>
        <v>1510.1759999999999</v>
      </c>
      <c r="I24" s="44">
        <f>'Հավելված 5'!J19</f>
        <v>1510.1759999999999</v>
      </c>
    </row>
    <row r="25" spans="1:9" s="37" customFormat="1" ht="34.5">
      <c r="A25" s="80"/>
      <c r="B25" s="80"/>
      <c r="C25" s="80"/>
      <c r="D25" s="82">
        <v>1023</v>
      </c>
      <c r="E25" s="78">
        <v>32001</v>
      </c>
      <c r="F25" s="78" t="s">
        <v>78</v>
      </c>
      <c r="G25" s="44">
        <f>G27</f>
        <v>36244.224000000002</v>
      </c>
      <c r="H25" s="44">
        <f t="shared" ref="H25:I25" si="6">H27</f>
        <v>36244.224000000002</v>
      </c>
      <c r="I25" s="44">
        <f t="shared" si="6"/>
        <v>36244.224000000002</v>
      </c>
    </row>
    <row r="26" spans="1:9" ht="21" customHeight="1">
      <c r="A26" s="63"/>
      <c r="B26" s="63"/>
      <c r="C26" s="63"/>
      <c r="D26" s="63"/>
      <c r="E26" s="63"/>
      <c r="F26" s="110" t="s">
        <v>57</v>
      </c>
      <c r="G26" s="44"/>
      <c r="H26" s="44"/>
      <c r="I26" s="44"/>
    </row>
    <row r="27" spans="1:9" ht="24.75" customHeight="1">
      <c r="A27" s="63"/>
      <c r="B27" s="63"/>
      <c r="C27" s="63"/>
      <c r="D27" s="63"/>
      <c r="E27" s="63"/>
      <c r="F27" s="111" t="s">
        <v>84</v>
      </c>
      <c r="G27" s="44">
        <f>G29</f>
        <v>36244.224000000002</v>
      </c>
      <c r="H27" s="44">
        <f t="shared" ref="H27:I27" si="7">H29</f>
        <v>36244.224000000002</v>
      </c>
      <c r="I27" s="44">
        <f t="shared" si="7"/>
        <v>36244.224000000002</v>
      </c>
    </row>
    <row r="28" spans="1:9" ht="33.75" customHeight="1">
      <c r="A28" s="63"/>
      <c r="B28" s="63"/>
      <c r="C28" s="63"/>
      <c r="D28" s="63"/>
      <c r="E28" s="63"/>
      <c r="F28" s="110" t="s">
        <v>58</v>
      </c>
      <c r="G28" s="44"/>
      <c r="H28" s="44"/>
      <c r="I28" s="44"/>
    </row>
    <row r="29" spans="1:9" ht="21.75" customHeight="1">
      <c r="A29" s="63"/>
      <c r="B29" s="63"/>
      <c r="C29" s="63"/>
      <c r="D29" s="63"/>
      <c r="E29" s="63"/>
      <c r="F29" s="110" t="s">
        <v>59</v>
      </c>
      <c r="G29" s="44">
        <f>G30</f>
        <v>36244.224000000002</v>
      </c>
      <c r="H29" s="44">
        <f t="shared" ref="H29:I31" si="8">H30</f>
        <v>36244.224000000002</v>
      </c>
      <c r="I29" s="44">
        <f t="shared" si="8"/>
        <v>36244.224000000002</v>
      </c>
    </row>
    <row r="30" spans="1:9" ht="21.75" customHeight="1">
      <c r="A30" s="63"/>
      <c r="B30" s="63"/>
      <c r="C30" s="63"/>
      <c r="D30" s="63"/>
      <c r="E30" s="63"/>
      <c r="F30" s="75" t="s">
        <v>60</v>
      </c>
      <c r="G30" s="44">
        <f>G31</f>
        <v>36244.224000000002</v>
      </c>
      <c r="H30" s="44">
        <f t="shared" si="8"/>
        <v>36244.224000000002</v>
      </c>
      <c r="I30" s="44">
        <f t="shared" si="8"/>
        <v>36244.224000000002</v>
      </c>
    </row>
    <row r="31" spans="1:9" ht="21.75" customHeight="1">
      <c r="A31" s="63"/>
      <c r="B31" s="63"/>
      <c r="C31" s="63"/>
      <c r="D31" s="63"/>
      <c r="E31" s="63"/>
      <c r="F31" s="75" t="s">
        <v>89</v>
      </c>
      <c r="G31" s="44">
        <f>G32</f>
        <v>36244.224000000002</v>
      </c>
      <c r="H31" s="44">
        <f t="shared" si="8"/>
        <v>36244.224000000002</v>
      </c>
      <c r="I31" s="44">
        <f t="shared" si="8"/>
        <v>36244.224000000002</v>
      </c>
    </row>
    <row r="32" spans="1:9" ht="21.75" customHeight="1">
      <c r="A32" s="63"/>
      <c r="B32" s="63"/>
      <c r="C32" s="63"/>
      <c r="D32" s="63"/>
      <c r="E32" s="63"/>
      <c r="F32" s="75" t="s">
        <v>90</v>
      </c>
      <c r="G32" s="44">
        <f>'Հավելված 5'!D25</f>
        <v>36244.224000000002</v>
      </c>
      <c r="H32" s="44">
        <f>'Հավելված 5'!G25</f>
        <v>36244.224000000002</v>
      </c>
      <c r="I32" s="44">
        <f>'Հավելված 5'!J25</f>
        <v>36244.224000000002</v>
      </c>
    </row>
  </sheetData>
  <mergeCells count="8">
    <mergeCell ref="I5:I6"/>
    <mergeCell ref="A2:I2"/>
    <mergeCell ref="G5:G6"/>
    <mergeCell ref="H5:H6"/>
    <mergeCell ref="F4:F6"/>
    <mergeCell ref="D4:E5"/>
    <mergeCell ref="A4:C5"/>
    <mergeCell ref="G4:I4"/>
  </mergeCells>
  <pageMargins left="0.70866141732283472" right="0.70866141732283472" top="0.74803149606299213" bottom="0.74803149606299213" header="0.31496062992125984" footer="0.31496062992125984"/>
  <pageSetup scale="67" orientation="landscape" r:id="rId1"/>
  <ignoredErrors>
    <ignoredError sqref="C13 B11 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L3" sqref="L3"/>
    </sheetView>
  </sheetViews>
  <sheetFormatPr defaultRowHeight="13.5"/>
  <cols>
    <col min="1" max="1" width="11" style="46" customWidth="1"/>
    <col min="2" max="2" width="10.42578125" style="46" customWidth="1"/>
    <col min="3" max="3" width="53.140625" style="46" customWidth="1"/>
    <col min="4" max="5" width="16.42578125" style="46" customWidth="1"/>
    <col min="6" max="6" width="17.7109375" style="46" customWidth="1"/>
    <col min="7" max="8" width="16.42578125" style="46" customWidth="1"/>
    <col min="9" max="9" width="20.28515625" style="46" customWidth="1"/>
    <col min="10" max="11" width="16.42578125" style="46" customWidth="1"/>
    <col min="12" max="12" width="18.28515625" style="46" customWidth="1"/>
    <col min="13" max="13" width="14.42578125" style="46" bestFit="1" customWidth="1"/>
    <col min="14" max="16384" width="9.140625" style="46"/>
  </cols>
  <sheetData>
    <row r="1" spans="1:12" ht="17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69" t="s">
        <v>68</v>
      </c>
    </row>
    <row r="2" spans="1:12" s="48" customFormat="1" ht="63.75" customHeight="1">
      <c r="A2" s="137" t="s">
        <v>103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48" customFormat="1" ht="17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29" t="s">
        <v>98</v>
      </c>
    </row>
    <row r="4" spans="1:12" s="47" customFormat="1" ht="31.5" customHeight="1">
      <c r="A4" s="141" t="s">
        <v>1</v>
      </c>
      <c r="B4" s="141"/>
      <c r="C4" s="140" t="s">
        <v>3</v>
      </c>
      <c r="D4" s="143" t="s">
        <v>38</v>
      </c>
      <c r="E4" s="144"/>
      <c r="F4" s="144"/>
      <c r="G4" s="144"/>
      <c r="H4" s="144"/>
      <c r="I4" s="144"/>
      <c r="J4" s="144"/>
      <c r="K4" s="144"/>
      <c r="L4" s="145"/>
    </row>
    <row r="5" spans="1:12" s="14" customFormat="1" ht="60" customHeight="1">
      <c r="A5" s="141"/>
      <c r="B5" s="141"/>
      <c r="C5" s="140"/>
      <c r="D5" s="138" t="s">
        <v>6</v>
      </c>
      <c r="E5" s="138"/>
      <c r="F5" s="138"/>
      <c r="G5" s="138" t="s">
        <v>7</v>
      </c>
      <c r="H5" s="138"/>
      <c r="I5" s="138"/>
      <c r="J5" s="138" t="s">
        <v>0</v>
      </c>
      <c r="K5" s="138"/>
      <c r="L5" s="138"/>
    </row>
    <row r="6" spans="1:12" s="14" customFormat="1" ht="19.5" customHeight="1">
      <c r="A6" s="141" t="s">
        <v>4</v>
      </c>
      <c r="B6" s="146" t="s">
        <v>61</v>
      </c>
      <c r="C6" s="140"/>
      <c r="D6" s="139" t="s">
        <v>49</v>
      </c>
      <c r="E6" s="139" t="s">
        <v>50</v>
      </c>
      <c r="F6" s="139"/>
      <c r="G6" s="139" t="s">
        <v>49</v>
      </c>
      <c r="H6" s="139" t="s">
        <v>50</v>
      </c>
      <c r="I6" s="139"/>
      <c r="J6" s="139" t="s">
        <v>49</v>
      </c>
      <c r="K6" s="139" t="s">
        <v>50</v>
      </c>
      <c r="L6" s="139"/>
    </row>
    <row r="7" spans="1:12" s="14" customFormat="1" ht="78.75" customHeight="1">
      <c r="A7" s="141"/>
      <c r="B7" s="146"/>
      <c r="C7" s="140"/>
      <c r="D7" s="142"/>
      <c r="E7" s="112" t="s">
        <v>62</v>
      </c>
      <c r="F7" s="112" t="s">
        <v>63</v>
      </c>
      <c r="G7" s="142"/>
      <c r="H7" s="112" t="s">
        <v>62</v>
      </c>
      <c r="I7" s="112" t="s">
        <v>63</v>
      </c>
      <c r="J7" s="142"/>
      <c r="K7" s="112" t="s">
        <v>62</v>
      </c>
      <c r="L7" s="112" t="s">
        <v>63</v>
      </c>
    </row>
    <row r="8" spans="1:12" s="14" customFormat="1" ht="34.5">
      <c r="A8" s="146"/>
      <c r="B8" s="146"/>
      <c r="C8" s="20" t="s">
        <v>64</v>
      </c>
      <c r="D8" s="15">
        <f>D9+D10</f>
        <v>37754.400000000001</v>
      </c>
      <c r="E8" s="15">
        <f t="shared" ref="E8:L8" si="0">E9+E10</f>
        <v>31462</v>
      </c>
      <c r="F8" s="15">
        <f t="shared" si="0"/>
        <v>6292.4000000000005</v>
      </c>
      <c r="G8" s="15">
        <f t="shared" si="0"/>
        <v>37754.400000000001</v>
      </c>
      <c r="H8" s="15">
        <f t="shared" si="0"/>
        <v>31462</v>
      </c>
      <c r="I8" s="15">
        <f t="shared" si="0"/>
        <v>6292.4000000000005</v>
      </c>
      <c r="J8" s="15">
        <f t="shared" si="0"/>
        <v>37754.400000000001</v>
      </c>
      <c r="K8" s="15">
        <f t="shared" si="0"/>
        <v>31462</v>
      </c>
      <c r="L8" s="15">
        <f t="shared" si="0"/>
        <v>6292.4000000000005</v>
      </c>
    </row>
    <row r="9" spans="1:12" s="14" customFormat="1" ht="26.25" customHeight="1">
      <c r="A9" s="146"/>
      <c r="B9" s="146"/>
      <c r="C9" s="21" t="s">
        <v>65</v>
      </c>
      <c r="D9" s="15">
        <f>D18</f>
        <v>1510.1759999999999</v>
      </c>
      <c r="E9" s="15">
        <f t="shared" ref="E9:L9" si="1">E18</f>
        <v>1258.48</v>
      </c>
      <c r="F9" s="15">
        <f t="shared" si="1"/>
        <v>251.69600000000003</v>
      </c>
      <c r="G9" s="15">
        <f t="shared" si="1"/>
        <v>1510.1759999999999</v>
      </c>
      <c r="H9" s="15">
        <f t="shared" si="1"/>
        <v>1258.48</v>
      </c>
      <c r="I9" s="15">
        <f t="shared" si="1"/>
        <v>251.69600000000003</v>
      </c>
      <c r="J9" s="15">
        <f t="shared" si="1"/>
        <v>1510.1759999999999</v>
      </c>
      <c r="K9" s="15">
        <f t="shared" si="1"/>
        <v>1258.48</v>
      </c>
      <c r="L9" s="15">
        <f t="shared" si="1"/>
        <v>251.69600000000003</v>
      </c>
    </row>
    <row r="10" spans="1:12" s="14" customFormat="1" ht="34.5">
      <c r="A10" s="146"/>
      <c r="B10" s="146"/>
      <c r="C10" s="21" t="s">
        <v>66</v>
      </c>
      <c r="D10" s="15">
        <f>D25</f>
        <v>36244.224000000002</v>
      </c>
      <c r="E10" s="15">
        <f t="shared" ref="E10:L10" si="2">E25</f>
        <v>30203.52</v>
      </c>
      <c r="F10" s="15">
        <f t="shared" si="2"/>
        <v>6040.7040000000006</v>
      </c>
      <c r="G10" s="15">
        <f t="shared" si="2"/>
        <v>36244.224000000002</v>
      </c>
      <c r="H10" s="15">
        <f t="shared" si="2"/>
        <v>30203.52</v>
      </c>
      <c r="I10" s="15">
        <f t="shared" si="2"/>
        <v>6040.7040000000006</v>
      </c>
      <c r="J10" s="15">
        <f t="shared" si="2"/>
        <v>36244.224000000002</v>
      </c>
      <c r="K10" s="15">
        <f t="shared" si="2"/>
        <v>30203.52</v>
      </c>
      <c r="L10" s="15">
        <f t="shared" si="2"/>
        <v>6040.7040000000006</v>
      </c>
    </row>
    <row r="11" spans="1:12" s="14" customFormat="1" ht="53.25" customHeight="1">
      <c r="A11" s="22"/>
      <c r="B11" s="94"/>
      <c r="C11" s="23" t="s">
        <v>105</v>
      </c>
      <c r="D11" s="15">
        <f>D12</f>
        <v>37754.400000000001</v>
      </c>
      <c r="E11" s="15">
        <f t="shared" ref="E11:L11" si="3">E12</f>
        <v>31462</v>
      </c>
      <c r="F11" s="15">
        <f t="shared" si="3"/>
        <v>6292.4000000000005</v>
      </c>
      <c r="G11" s="15">
        <f t="shared" si="3"/>
        <v>37754.400000000001</v>
      </c>
      <c r="H11" s="15">
        <f t="shared" si="3"/>
        <v>31462</v>
      </c>
      <c r="I11" s="15">
        <f t="shared" si="3"/>
        <v>6292.4000000000005</v>
      </c>
      <c r="J11" s="15">
        <f t="shared" si="3"/>
        <v>37754.400000000001</v>
      </c>
      <c r="K11" s="15">
        <f t="shared" si="3"/>
        <v>31462</v>
      </c>
      <c r="L11" s="15">
        <f t="shared" si="3"/>
        <v>6292.4000000000005</v>
      </c>
    </row>
    <row r="12" spans="1:12" s="14" customFormat="1" ht="39" customHeight="1">
      <c r="A12" s="84">
        <v>1023</v>
      </c>
      <c r="B12" s="61"/>
      <c r="C12" s="23" t="s">
        <v>74</v>
      </c>
      <c r="D12" s="85">
        <f t="shared" ref="D12:L12" si="4">D14+D20</f>
        <v>37754.400000000001</v>
      </c>
      <c r="E12" s="85">
        <f t="shared" si="4"/>
        <v>31462</v>
      </c>
      <c r="F12" s="85">
        <f t="shared" si="4"/>
        <v>6292.4000000000005</v>
      </c>
      <c r="G12" s="85">
        <f t="shared" si="4"/>
        <v>37754.400000000001</v>
      </c>
      <c r="H12" s="85">
        <f t="shared" si="4"/>
        <v>31462</v>
      </c>
      <c r="I12" s="85">
        <f t="shared" si="4"/>
        <v>6292.4000000000005</v>
      </c>
      <c r="J12" s="85">
        <f t="shared" si="4"/>
        <v>37754.400000000001</v>
      </c>
      <c r="K12" s="85">
        <f t="shared" si="4"/>
        <v>31462</v>
      </c>
      <c r="L12" s="85">
        <f t="shared" si="4"/>
        <v>6292.4000000000005</v>
      </c>
    </row>
    <row r="13" spans="1:12" s="14" customFormat="1" ht="26.25" customHeight="1">
      <c r="A13" s="84"/>
      <c r="B13" s="61"/>
      <c r="C13" s="23" t="s">
        <v>104</v>
      </c>
      <c r="D13" s="85"/>
      <c r="E13" s="85"/>
      <c r="F13" s="85"/>
      <c r="G13" s="85"/>
      <c r="H13" s="85"/>
      <c r="I13" s="85"/>
      <c r="J13" s="85"/>
      <c r="K13" s="85"/>
      <c r="L13" s="85"/>
    </row>
    <row r="14" spans="1:12" s="16" customFormat="1" ht="61.5" customHeight="1">
      <c r="A14" s="24"/>
      <c r="B14" s="94">
        <v>11009</v>
      </c>
      <c r="C14" s="25" t="s">
        <v>76</v>
      </c>
      <c r="D14" s="15">
        <f>D16</f>
        <v>1510.1759999999999</v>
      </c>
      <c r="E14" s="15">
        <f t="shared" ref="E14:L14" si="5">E16</f>
        <v>1258.48</v>
      </c>
      <c r="F14" s="15">
        <f t="shared" si="5"/>
        <v>251.69600000000003</v>
      </c>
      <c r="G14" s="15">
        <f t="shared" si="5"/>
        <v>1510.1759999999999</v>
      </c>
      <c r="H14" s="15">
        <f t="shared" si="5"/>
        <v>1258.48</v>
      </c>
      <c r="I14" s="15">
        <f t="shared" si="5"/>
        <v>251.69600000000003</v>
      </c>
      <c r="J14" s="15">
        <f t="shared" si="5"/>
        <v>1510.1759999999999</v>
      </c>
      <c r="K14" s="15">
        <f t="shared" si="5"/>
        <v>1258.48</v>
      </c>
      <c r="L14" s="15">
        <f t="shared" si="5"/>
        <v>251.69600000000003</v>
      </c>
    </row>
    <row r="15" spans="1:12" s="16" customFormat="1" ht="28.5" customHeight="1">
      <c r="A15" s="86"/>
      <c r="B15" s="61"/>
      <c r="C15" s="27" t="s">
        <v>23</v>
      </c>
      <c r="D15" s="85"/>
      <c r="E15" s="85"/>
      <c r="F15" s="85"/>
      <c r="G15" s="85"/>
      <c r="H15" s="85"/>
      <c r="I15" s="85"/>
      <c r="J15" s="113"/>
      <c r="K15" s="113"/>
      <c r="L15" s="113"/>
    </row>
    <row r="16" spans="1:12" s="16" customFormat="1" ht="26.25" customHeight="1">
      <c r="A16" s="62"/>
      <c r="B16" s="61"/>
      <c r="C16" s="25" t="s">
        <v>96</v>
      </c>
      <c r="D16" s="64">
        <f>D18</f>
        <v>1510.1759999999999</v>
      </c>
      <c r="E16" s="64">
        <f t="shared" ref="E16:L16" si="6">E18</f>
        <v>1258.48</v>
      </c>
      <c r="F16" s="64">
        <f t="shared" si="6"/>
        <v>251.69600000000003</v>
      </c>
      <c r="G16" s="64">
        <f t="shared" si="6"/>
        <v>1510.1759999999999</v>
      </c>
      <c r="H16" s="64">
        <f t="shared" si="6"/>
        <v>1258.48</v>
      </c>
      <c r="I16" s="64">
        <f t="shared" si="6"/>
        <v>251.69600000000003</v>
      </c>
      <c r="J16" s="64">
        <f t="shared" si="6"/>
        <v>1510.1759999999999</v>
      </c>
      <c r="K16" s="64">
        <f t="shared" si="6"/>
        <v>1258.48</v>
      </c>
      <c r="L16" s="64">
        <f t="shared" si="6"/>
        <v>251.69600000000003</v>
      </c>
    </row>
    <row r="17" spans="1:12" s="16" customFormat="1" ht="38.25" customHeight="1">
      <c r="A17" s="26"/>
      <c r="B17" s="94"/>
      <c r="C17" s="49" t="s">
        <v>67</v>
      </c>
      <c r="D17" s="17"/>
      <c r="E17" s="17"/>
      <c r="F17" s="17"/>
      <c r="G17" s="17"/>
      <c r="H17" s="17"/>
      <c r="I17" s="17"/>
      <c r="J17" s="17"/>
      <c r="K17" s="17"/>
      <c r="L17" s="17"/>
    </row>
    <row r="18" spans="1:12" s="16" customFormat="1" ht="20.25" customHeight="1">
      <c r="A18" s="62"/>
      <c r="B18" s="61"/>
      <c r="C18" s="49" t="s">
        <v>85</v>
      </c>
      <c r="D18" s="64">
        <f>D19</f>
        <v>1510.1759999999999</v>
      </c>
      <c r="E18" s="64">
        <f t="shared" ref="E18:L18" si="7">E19</f>
        <v>1258.48</v>
      </c>
      <c r="F18" s="64">
        <f t="shared" si="7"/>
        <v>251.69600000000003</v>
      </c>
      <c r="G18" s="64">
        <f t="shared" si="7"/>
        <v>1510.1759999999999</v>
      </c>
      <c r="H18" s="64">
        <f t="shared" si="7"/>
        <v>1258.48</v>
      </c>
      <c r="I18" s="64">
        <f t="shared" si="7"/>
        <v>251.69600000000003</v>
      </c>
      <c r="J18" s="64">
        <f t="shared" si="7"/>
        <v>1510.1759999999999</v>
      </c>
      <c r="K18" s="64">
        <f t="shared" si="7"/>
        <v>1258.48</v>
      </c>
      <c r="L18" s="64">
        <f t="shared" si="7"/>
        <v>251.69600000000003</v>
      </c>
    </row>
    <row r="19" spans="1:12" s="16" customFormat="1" ht="23.25" customHeight="1">
      <c r="A19" s="62"/>
      <c r="B19" s="61"/>
      <c r="C19" s="49" t="s">
        <v>88</v>
      </c>
      <c r="D19" s="64">
        <f>E19+F19</f>
        <v>1510.1759999999999</v>
      </c>
      <c r="E19" s="64">
        <f>(2000*629.24)/1000</f>
        <v>1258.48</v>
      </c>
      <c r="F19" s="64">
        <f>E19*0.2</f>
        <v>251.69600000000003</v>
      </c>
      <c r="G19" s="64">
        <f>H19+I19</f>
        <v>1510.1759999999999</v>
      </c>
      <c r="H19" s="64">
        <f>E19</f>
        <v>1258.48</v>
      </c>
      <c r="I19" s="64">
        <f>H19*0.2</f>
        <v>251.69600000000003</v>
      </c>
      <c r="J19" s="64">
        <f>K19+L19</f>
        <v>1510.1759999999999</v>
      </c>
      <c r="K19" s="64">
        <f>E19</f>
        <v>1258.48</v>
      </c>
      <c r="L19" s="64">
        <f>K19*0.2</f>
        <v>251.69600000000003</v>
      </c>
    </row>
    <row r="20" spans="1:12" s="16" customFormat="1" ht="40.5" customHeight="1">
      <c r="A20" s="62"/>
      <c r="B20" s="61">
        <v>32001</v>
      </c>
      <c r="C20" s="25" t="s">
        <v>78</v>
      </c>
      <c r="D20" s="65">
        <f>D22</f>
        <v>36244.224000000002</v>
      </c>
      <c r="E20" s="65">
        <f t="shared" ref="E20:L20" si="8">E22</f>
        <v>30203.52</v>
      </c>
      <c r="F20" s="65">
        <f t="shared" si="8"/>
        <v>6040.7040000000006</v>
      </c>
      <c r="G20" s="65">
        <f t="shared" si="8"/>
        <v>36244.224000000002</v>
      </c>
      <c r="H20" s="65">
        <f t="shared" si="8"/>
        <v>30203.52</v>
      </c>
      <c r="I20" s="65">
        <f t="shared" si="8"/>
        <v>6040.7040000000006</v>
      </c>
      <c r="J20" s="65">
        <f t="shared" si="8"/>
        <v>36244.224000000002</v>
      </c>
      <c r="K20" s="65">
        <f t="shared" si="8"/>
        <v>30203.52</v>
      </c>
      <c r="L20" s="65">
        <f t="shared" si="8"/>
        <v>6040.7040000000006</v>
      </c>
    </row>
    <row r="21" spans="1:12" s="16" customFormat="1" ht="28.5" customHeight="1">
      <c r="A21" s="86"/>
      <c r="B21" s="61"/>
      <c r="C21" s="27" t="s">
        <v>23</v>
      </c>
      <c r="D21" s="85"/>
      <c r="E21" s="85"/>
      <c r="F21" s="85"/>
      <c r="G21" s="85"/>
      <c r="H21" s="85"/>
      <c r="I21" s="85"/>
      <c r="J21" s="85"/>
      <c r="K21" s="85"/>
      <c r="L21" s="85"/>
    </row>
    <row r="22" spans="1:12" s="16" customFormat="1" ht="26.25" customHeight="1">
      <c r="A22" s="62"/>
      <c r="B22" s="61"/>
      <c r="C22" s="25" t="s">
        <v>96</v>
      </c>
      <c r="D22" s="64">
        <f>D24</f>
        <v>36244.224000000002</v>
      </c>
      <c r="E22" s="64">
        <f t="shared" ref="E22:L22" si="9">E24</f>
        <v>30203.52</v>
      </c>
      <c r="F22" s="64">
        <f t="shared" si="9"/>
        <v>6040.7040000000006</v>
      </c>
      <c r="G22" s="64">
        <f t="shared" si="9"/>
        <v>36244.224000000002</v>
      </c>
      <c r="H22" s="64">
        <f t="shared" si="9"/>
        <v>30203.52</v>
      </c>
      <c r="I22" s="64">
        <f t="shared" si="9"/>
        <v>6040.7040000000006</v>
      </c>
      <c r="J22" s="64">
        <f t="shared" si="9"/>
        <v>36244.224000000002</v>
      </c>
      <c r="K22" s="64">
        <f t="shared" si="9"/>
        <v>30203.52</v>
      </c>
      <c r="L22" s="64">
        <f t="shared" si="9"/>
        <v>6040.7040000000006</v>
      </c>
    </row>
    <row r="23" spans="1:12" s="16" customFormat="1" ht="37.5" customHeight="1">
      <c r="A23" s="26"/>
      <c r="B23" s="94"/>
      <c r="C23" s="49" t="s">
        <v>67</v>
      </c>
      <c r="D23" s="17"/>
      <c r="E23" s="17"/>
      <c r="F23" s="17"/>
      <c r="G23" s="17"/>
      <c r="H23" s="17"/>
      <c r="I23" s="17"/>
      <c r="J23" s="17"/>
      <c r="K23" s="17"/>
      <c r="L23" s="17"/>
    </row>
    <row r="24" spans="1:12" s="50" customFormat="1" ht="34.5">
      <c r="A24" s="45"/>
      <c r="B24" s="45"/>
      <c r="C24" s="45" t="s">
        <v>60</v>
      </c>
      <c r="D24" s="40">
        <f>D25</f>
        <v>36244.224000000002</v>
      </c>
      <c r="E24" s="40">
        <f t="shared" ref="E24:L24" si="10">E25</f>
        <v>30203.52</v>
      </c>
      <c r="F24" s="40">
        <f t="shared" si="10"/>
        <v>6040.7040000000006</v>
      </c>
      <c r="G24" s="40">
        <f t="shared" si="10"/>
        <v>36244.224000000002</v>
      </c>
      <c r="H24" s="40">
        <f t="shared" si="10"/>
        <v>30203.52</v>
      </c>
      <c r="I24" s="40">
        <f t="shared" si="10"/>
        <v>6040.7040000000006</v>
      </c>
      <c r="J24" s="40">
        <f t="shared" si="10"/>
        <v>36244.224000000002</v>
      </c>
      <c r="K24" s="40">
        <f t="shared" si="10"/>
        <v>30203.52</v>
      </c>
      <c r="L24" s="40">
        <f t="shared" si="10"/>
        <v>6040.7040000000006</v>
      </c>
    </row>
    <row r="25" spans="1:12" s="50" customFormat="1" ht="25.5" customHeight="1">
      <c r="A25" s="45"/>
      <c r="B25" s="45"/>
      <c r="C25" s="45" t="s">
        <v>90</v>
      </c>
      <c r="D25" s="40">
        <f>+E25+F25</f>
        <v>36244.224000000002</v>
      </c>
      <c r="E25" s="40">
        <f>(48000*629.24)/1000</f>
        <v>30203.52</v>
      </c>
      <c r="F25" s="40">
        <f>E25*0.2</f>
        <v>6040.7040000000006</v>
      </c>
      <c r="G25" s="40">
        <f>+H25+I25</f>
        <v>36244.224000000002</v>
      </c>
      <c r="H25" s="40">
        <f>+E25</f>
        <v>30203.52</v>
      </c>
      <c r="I25" s="40">
        <f>+F25</f>
        <v>6040.7040000000006</v>
      </c>
      <c r="J25" s="40">
        <f>+K25+L25</f>
        <v>36244.224000000002</v>
      </c>
      <c r="K25" s="40">
        <f>+H25</f>
        <v>30203.52</v>
      </c>
      <c r="L25" s="40">
        <f>+I25</f>
        <v>6040.7040000000006</v>
      </c>
    </row>
    <row r="27" spans="1:12">
      <c r="D27" s="87"/>
    </row>
  </sheetData>
  <mergeCells count="17">
    <mergeCell ref="A8:A10"/>
    <mergeCell ref="B8:B10"/>
    <mergeCell ref="A6:A7"/>
    <mergeCell ref="B6:B7"/>
    <mergeCell ref="J6:J7"/>
    <mergeCell ref="A2:L2"/>
    <mergeCell ref="D5:F5"/>
    <mergeCell ref="G5:I5"/>
    <mergeCell ref="J5:L5"/>
    <mergeCell ref="K6:L6"/>
    <mergeCell ref="C4:C7"/>
    <mergeCell ref="A4:B5"/>
    <mergeCell ref="E6:F6"/>
    <mergeCell ref="G6:G7"/>
    <mergeCell ref="H6:I6"/>
    <mergeCell ref="D6:D7"/>
    <mergeCell ref="D4:L4"/>
  </mergeCells>
  <pageMargins left="0.2" right="0.2" top="0.31" bottom="0.3" header="0.2" footer="0.2"/>
  <pageSetup paperSize="9" scale="57" orientation="landscape" r:id="rId1"/>
  <ignoredErrors>
    <ignoredError sqref="J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6"/>
  <sheetViews>
    <sheetView topLeftCell="A22" workbookViewId="0">
      <selection activeCell="C56" sqref="C56"/>
    </sheetView>
  </sheetViews>
  <sheetFormatPr defaultRowHeight="17.25"/>
  <cols>
    <col min="1" max="1" width="32.5703125" style="51" customWidth="1"/>
    <col min="2" max="2" width="68.85546875" style="51" customWidth="1"/>
    <col min="3" max="4" width="15.28515625" style="52" customWidth="1"/>
    <col min="5" max="5" width="17.140625" style="52" customWidth="1"/>
    <col min="6" max="6" width="9.140625" style="51"/>
    <col min="7" max="7" width="10.85546875" style="51" bestFit="1" customWidth="1"/>
    <col min="8" max="9" width="13.42578125" style="51" customWidth="1"/>
    <col min="10" max="255" width="9.140625" style="51"/>
    <col min="256" max="256" width="28.5703125" style="51" customWidth="1"/>
    <col min="257" max="257" width="47.5703125" style="51" customWidth="1"/>
    <col min="258" max="261" width="15.28515625" style="51" customWidth="1"/>
    <col min="262" max="511" width="9.140625" style="51"/>
    <col min="512" max="512" width="28.5703125" style="51" customWidth="1"/>
    <col min="513" max="513" width="47.5703125" style="51" customWidth="1"/>
    <col min="514" max="517" width="15.28515625" style="51" customWidth="1"/>
    <col min="518" max="767" width="9.140625" style="51"/>
    <col min="768" max="768" width="28.5703125" style="51" customWidth="1"/>
    <col min="769" max="769" width="47.5703125" style="51" customWidth="1"/>
    <col min="770" max="773" width="15.28515625" style="51" customWidth="1"/>
    <col min="774" max="1023" width="9.140625" style="51"/>
    <col min="1024" max="1024" width="28.5703125" style="51" customWidth="1"/>
    <col min="1025" max="1025" width="47.5703125" style="51" customWidth="1"/>
    <col min="1026" max="1029" width="15.28515625" style="51" customWidth="1"/>
    <col min="1030" max="1279" width="9.140625" style="51"/>
    <col min="1280" max="1280" width="28.5703125" style="51" customWidth="1"/>
    <col min="1281" max="1281" width="47.5703125" style="51" customWidth="1"/>
    <col min="1282" max="1285" width="15.28515625" style="51" customWidth="1"/>
    <col min="1286" max="1535" width="9.140625" style="51"/>
    <col min="1536" max="1536" width="28.5703125" style="51" customWidth="1"/>
    <col min="1537" max="1537" width="47.5703125" style="51" customWidth="1"/>
    <col min="1538" max="1541" width="15.28515625" style="51" customWidth="1"/>
    <col min="1542" max="1791" width="9.140625" style="51"/>
    <col min="1792" max="1792" width="28.5703125" style="51" customWidth="1"/>
    <col min="1793" max="1793" width="47.5703125" style="51" customWidth="1"/>
    <col min="1794" max="1797" width="15.28515625" style="51" customWidth="1"/>
    <col min="1798" max="2047" width="9.140625" style="51"/>
    <col min="2048" max="2048" width="28.5703125" style="51" customWidth="1"/>
    <col min="2049" max="2049" width="47.5703125" style="51" customWidth="1"/>
    <col min="2050" max="2053" width="15.28515625" style="51" customWidth="1"/>
    <col min="2054" max="2303" width="9.140625" style="51"/>
    <col min="2304" max="2304" width="28.5703125" style="51" customWidth="1"/>
    <col min="2305" max="2305" width="47.5703125" style="51" customWidth="1"/>
    <col min="2306" max="2309" width="15.28515625" style="51" customWidth="1"/>
    <col min="2310" max="2559" width="9.140625" style="51"/>
    <col min="2560" max="2560" width="28.5703125" style="51" customWidth="1"/>
    <col min="2561" max="2561" width="47.5703125" style="51" customWidth="1"/>
    <col min="2562" max="2565" width="15.28515625" style="51" customWidth="1"/>
    <col min="2566" max="2815" width="9.140625" style="51"/>
    <col min="2816" max="2816" width="28.5703125" style="51" customWidth="1"/>
    <col min="2817" max="2817" width="47.5703125" style="51" customWidth="1"/>
    <col min="2818" max="2821" width="15.28515625" style="51" customWidth="1"/>
    <col min="2822" max="3071" width="9.140625" style="51"/>
    <col min="3072" max="3072" width="28.5703125" style="51" customWidth="1"/>
    <col min="3073" max="3073" width="47.5703125" style="51" customWidth="1"/>
    <col min="3074" max="3077" width="15.28515625" style="51" customWidth="1"/>
    <col min="3078" max="3327" width="9.140625" style="51"/>
    <col min="3328" max="3328" width="28.5703125" style="51" customWidth="1"/>
    <col min="3329" max="3329" width="47.5703125" style="51" customWidth="1"/>
    <col min="3330" max="3333" width="15.28515625" style="51" customWidth="1"/>
    <col min="3334" max="3583" width="9.140625" style="51"/>
    <col min="3584" max="3584" width="28.5703125" style="51" customWidth="1"/>
    <col min="3585" max="3585" width="47.5703125" style="51" customWidth="1"/>
    <col min="3586" max="3589" width="15.28515625" style="51" customWidth="1"/>
    <col min="3590" max="3839" width="9.140625" style="51"/>
    <col min="3840" max="3840" width="28.5703125" style="51" customWidth="1"/>
    <col min="3841" max="3841" width="47.5703125" style="51" customWidth="1"/>
    <col min="3842" max="3845" width="15.28515625" style="51" customWidth="1"/>
    <col min="3846" max="4095" width="9.140625" style="51"/>
    <col min="4096" max="4096" width="28.5703125" style="51" customWidth="1"/>
    <col min="4097" max="4097" width="47.5703125" style="51" customWidth="1"/>
    <col min="4098" max="4101" width="15.28515625" style="51" customWidth="1"/>
    <col min="4102" max="4351" width="9.140625" style="51"/>
    <col min="4352" max="4352" width="28.5703125" style="51" customWidth="1"/>
    <col min="4353" max="4353" width="47.5703125" style="51" customWidth="1"/>
    <col min="4354" max="4357" width="15.28515625" style="51" customWidth="1"/>
    <col min="4358" max="4607" width="9.140625" style="51"/>
    <col min="4608" max="4608" width="28.5703125" style="51" customWidth="1"/>
    <col min="4609" max="4609" width="47.5703125" style="51" customWidth="1"/>
    <col min="4610" max="4613" width="15.28515625" style="51" customWidth="1"/>
    <col min="4614" max="4863" width="9.140625" style="51"/>
    <col min="4864" max="4864" width="28.5703125" style="51" customWidth="1"/>
    <col min="4865" max="4865" width="47.5703125" style="51" customWidth="1"/>
    <col min="4866" max="4869" width="15.28515625" style="51" customWidth="1"/>
    <col min="4870" max="5119" width="9.140625" style="51"/>
    <col min="5120" max="5120" width="28.5703125" style="51" customWidth="1"/>
    <col min="5121" max="5121" width="47.5703125" style="51" customWidth="1"/>
    <col min="5122" max="5125" width="15.28515625" style="51" customWidth="1"/>
    <col min="5126" max="5375" width="9.140625" style="51"/>
    <col min="5376" max="5376" width="28.5703125" style="51" customWidth="1"/>
    <col min="5377" max="5377" width="47.5703125" style="51" customWidth="1"/>
    <col min="5378" max="5381" width="15.28515625" style="51" customWidth="1"/>
    <col min="5382" max="5631" width="9.140625" style="51"/>
    <col min="5632" max="5632" width="28.5703125" style="51" customWidth="1"/>
    <col min="5633" max="5633" width="47.5703125" style="51" customWidth="1"/>
    <col min="5634" max="5637" width="15.28515625" style="51" customWidth="1"/>
    <col min="5638" max="5887" width="9.140625" style="51"/>
    <col min="5888" max="5888" width="28.5703125" style="51" customWidth="1"/>
    <col min="5889" max="5889" width="47.5703125" style="51" customWidth="1"/>
    <col min="5890" max="5893" width="15.28515625" style="51" customWidth="1"/>
    <col min="5894" max="6143" width="9.140625" style="51"/>
    <col min="6144" max="6144" width="28.5703125" style="51" customWidth="1"/>
    <col min="6145" max="6145" width="47.5703125" style="51" customWidth="1"/>
    <col min="6146" max="6149" width="15.28515625" style="51" customWidth="1"/>
    <col min="6150" max="6399" width="9.140625" style="51"/>
    <col min="6400" max="6400" width="28.5703125" style="51" customWidth="1"/>
    <col min="6401" max="6401" width="47.5703125" style="51" customWidth="1"/>
    <col min="6402" max="6405" width="15.28515625" style="51" customWidth="1"/>
    <col min="6406" max="6655" width="9.140625" style="51"/>
    <col min="6656" max="6656" width="28.5703125" style="51" customWidth="1"/>
    <col min="6657" max="6657" width="47.5703125" style="51" customWidth="1"/>
    <col min="6658" max="6661" width="15.28515625" style="51" customWidth="1"/>
    <col min="6662" max="6911" width="9.140625" style="51"/>
    <col min="6912" max="6912" width="28.5703125" style="51" customWidth="1"/>
    <col min="6913" max="6913" width="47.5703125" style="51" customWidth="1"/>
    <col min="6914" max="6917" width="15.28515625" style="51" customWidth="1"/>
    <col min="6918" max="7167" width="9.140625" style="51"/>
    <col min="7168" max="7168" width="28.5703125" style="51" customWidth="1"/>
    <col min="7169" max="7169" width="47.5703125" style="51" customWidth="1"/>
    <col min="7170" max="7173" width="15.28515625" style="51" customWidth="1"/>
    <col min="7174" max="7423" width="9.140625" style="51"/>
    <col min="7424" max="7424" width="28.5703125" style="51" customWidth="1"/>
    <col min="7425" max="7425" width="47.5703125" style="51" customWidth="1"/>
    <col min="7426" max="7429" width="15.28515625" style="51" customWidth="1"/>
    <col min="7430" max="7679" width="9.140625" style="51"/>
    <col min="7680" max="7680" width="28.5703125" style="51" customWidth="1"/>
    <col min="7681" max="7681" width="47.5703125" style="51" customWidth="1"/>
    <col min="7682" max="7685" width="15.28515625" style="51" customWidth="1"/>
    <col min="7686" max="7935" width="9.140625" style="51"/>
    <col min="7936" max="7936" width="28.5703125" style="51" customWidth="1"/>
    <col min="7937" max="7937" width="47.5703125" style="51" customWidth="1"/>
    <col min="7938" max="7941" width="15.28515625" style="51" customWidth="1"/>
    <col min="7942" max="8191" width="9.140625" style="51"/>
    <col min="8192" max="8192" width="28.5703125" style="51" customWidth="1"/>
    <col min="8193" max="8193" width="47.5703125" style="51" customWidth="1"/>
    <col min="8194" max="8197" width="15.28515625" style="51" customWidth="1"/>
    <col min="8198" max="8447" width="9.140625" style="51"/>
    <col min="8448" max="8448" width="28.5703125" style="51" customWidth="1"/>
    <col min="8449" max="8449" width="47.5703125" style="51" customWidth="1"/>
    <col min="8450" max="8453" width="15.28515625" style="51" customWidth="1"/>
    <col min="8454" max="8703" width="9.140625" style="51"/>
    <col min="8704" max="8704" width="28.5703125" style="51" customWidth="1"/>
    <col min="8705" max="8705" width="47.5703125" style="51" customWidth="1"/>
    <col min="8706" max="8709" width="15.28515625" style="51" customWidth="1"/>
    <col min="8710" max="8959" width="9.140625" style="51"/>
    <col min="8960" max="8960" width="28.5703125" style="51" customWidth="1"/>
    <col min="8961" max="8961" width="47.5703125" style="51" customWidth="1"/>
    <col min="8962" max="8965" width="15.28515625" style="51" customWidth="1"/>
    <col min="8966" max="9215" width="9.140625" style="51"/>
    <col min="9216" max="9216" width="28.5703125" style="51" customWidth="1"/>
    <col min="9217" max="9217" width="47.5703125" style="51" customWidth="1"/>
    <col min="9218" max="9221" width="15.28515625" style="51" customWidth="1"/>
    <col min="9222" max="9471" width="9.140625" style="51"/>
    <col min="9472" max="9472" width="28.5703125" style="51" customWidth="1"/>
    <col min="9473" max="9473" width="47.5703125" style="51" customWidth="1"/>
    <col min="9474" max="9477" width="15.28515625" style="51" customWidth="1"/>
    <col min="9478" max="9727" width="9.140625" style="51"/>
    <col min="9728" max="9728" width="28.5703125" style="51" customWidth="1"/>
    <col min="9729" max="9729" width="47.5703125" style="51" customWidth="1"/>
    <col min="9730" max="9733" width="15.28515625" style="51" customWidth="1"/>
    <col min="9734" max="9983" width="9.140625" style="51"/>
    <col min="9984" max="9984" width="28.5703125" style="51" customWidth="1"/>
    <col min="9985" max="9985" width="47.5703125" style="51" customWidth="1"/>
    <col min="9986" max="9989" width="15.28515625" style="51" customWidth="1"/>
    <col min="9990" max="10239" width="9.140625" style="51"/>
    <col min="10240" max="10240" width="28.5703125" style="51" customWidth="1"/>
    <col min="10241" max="10241" width="47.5703125" style="51" customWidth="1"/>
    <col min="10242" max="10245" width="15.28515625" style="51" customWidth="1"/>
    <col min="10246" max="10495" width="9.140625" style="51"/>
    <col min="10496" max="10496" width="28.5703125" style="51" customWidth="1"/>
    <col min="10497" max="10497" width="47.5703125" style="51" customWidth="1"/>
    <col min="10498" max="10501" width="15.28515625" style="51" customWidth="1"/>
    <col min="10502" max="10751" width="9.140625" style="51"/>
    <col min="10752" max="10752" width="28.5703125" style="51" customWidth="1"/>
    <col min="10753" max="10753" width="47.5703125" style="51" customWidth="1"/>
    <col min="10754" max="10757" width="15.28515625" style="51" customWidth="1"/>
    <col min="10758" max="11007" width="9.140625" style="51"/>
    <col min="11008" max="11008" width="28.5703125" style="51" customWidth="1"/>
    <col min="11009" max="11009" width="47.5703125" style="51" customWidth="1"/>
    <col min="11010" max="11013" width="15.28515625" style="51" customWidth="1"/>
    <col min="11014" max="11263" width="9.140625" style="51"/>
    <col min="11264" max="11264" width="28.5703125" style="51" customWidth="1"/>
    <col min="11265" max="11265" width="47.5703125" style="51" customWidth="1"/>
    <col min="11266" max="11269" width="15.28515625" style="51" customWidth="1"/>
    <col min="11270" max="11519" width="9.140625" style="51"/>
    <col min="11520" max="11520" width="28.5703125" style="51" customWidth="1"/>
    <col min="11521" max="11521" width="47.5703125" style="51" customWidth="1"/>
    <col min="11522" max="11525" width="15.28515625" style="51" customWidth="1"/>
    <col min="11526" max="11775" width="9.140625" style="51"/>
    <col min="11776" max="11776" width="28.5703125" style="51" customWidth="1"/>
    <col min="11777" max="11777" width="47.5703125" style="51" customWidth="1"/>
    <col min="11778" max="11781" width="15.28515625" style="51" customWidth="1"/>
    <col min="11782" max="12031" width="9.140625" style="51"/>
    <col min="12032" max="12032" width="28.5703125" style="51" customWidth="1"/>
    <col min="12033" max="12033" width="47.5703125" style="51" customWidth="1"/>
    <col min="12034" max="12037" width="15.28515625" style="51" customWidth="1"/>
    <col min="12038" max="12287" width="9.140625" style="51"/>
    <col min="12288" max="12288" width="28.5703125" style="51" customWidth="1"/>
    <col min="12289" max="12289" width="47.5703125" style="51" customWidth="1"/>
    <col min="12290" max="12293" width="15.28515625" style="51" customWidth="1"/>
    <col min="12294" max="12543" width="9.140625" style="51"/>
    <col min="12544" max="12544" width="28.5703125" style="51" customWidth="1"/>
    <col min="12545" max="12545" width="47.5703125" style="51" customWidth="1"/>
    <col min="12546" max="12549" width="15.28515625" style="51" customWidth="1"/>
    <col min="12550" max="12799" width="9.140625" style="51"/>
    <col min="12800" max="12800" width="28.5703125" style="51" customWidth="1"/>
    <col min="12801" max="12801" width="47.5703125" style="51" customWidth="1"/>
    <col min="12802" max="12805" width="15.28515625" style="51" customWidth="1"/>
    <col min="12806" max="13055" width="9.140625" style="51"/>
    <col min="13056" max="13056" width="28.5703125" style="51" customWidth="1"/>
    <col min="13057" max="13057" width="47.5703125" style="51" customWidth="1"/>
    <col min="13058" max="13061" width="15.28515625" style="51" customWidth="1"/>
    <col min="13062" max="13311" width="9.140625" style="51"/>
    <col min="13312" max="13312" width="28.5703125" style="51" customWidth="1"/>
    <col min="13313" max="13313" width="47.5703125" style="51" customWidth="1"/>
    <col min="13314" max="13317" width="15.28515625" style="51" customWidth="1"/>
    <col min="13318" max="13567" width="9.140625" style="51"/>
    <col min="13568" max="13568" width="28.5703125" style="51" customWidth="1"/>
    <col min="13569" max="13569" width="47.5703125" style="51" customWidth="1"/>
    <col min="13570" max="13573" width="15.28515625" style="51" customWidth="1"/>
    <col min="13574" max="13823" width="9.140625" style="51"/>
    <col min="13824" max="13824" width="28.5703125" style="51" customWidth="1"/>
    <col min="13825" max="13825" width="47.5703125" style="51" customWidth="1"/>
    <col min="13826" max="13829" width="15.28515625" style="51" customWidth="1"/>
    <col min="13830" max="14079" width="9.140625" style="51"/>
    <col min="14080" max="14080" width="28.5703125" style="51" customWidth="1"/>
    <col min="14081" max="14081" width="47.5703125" style="51" customWidth="1"/>
    <col min="14082" max="14085" width="15.28515625" style="51" customWidth="1"/>
    <col min="14086" max="14335" width="9.140625" style="51"/>
    <col min="14336" max="14336" width="28.5703125" style="51" customWidth="1"/>
    <col min="14337" max="14337" width="47.5703125" style="51" customWidth="1"/>
    <col min="14338" max="14341" width="15.28515625" style="51" customWidth="1"/>
    <col min="14342" max="14591" width="9.140625" style="51"/>
    <col min="14592" max="14592" width="28.5703125" style="51" customWidth="1"/>
    <col min="14593" max="14593" width="47.5703125" style="51" customWidth="1"/>
    <col min="14594" max="14597" width="15.28515625" style="51" customWidth="1"/>
    <col min="14598" max="14847" width="9.140625" style="51"/>
    <col min="14848" max="14848" width="28.5703125" style="51" customWidth="1"/>
    <col min="14849" max="14849" width="47.5703125" style="51" customWidth="1"/>
    <col min="14850" max="14853" width="15.28515625" style="51" customWidth="1"/>
    <col min="14854" max="15103" width="9.140625" style="51"/>
    <col min="15104" max="15104" width="28.5703125" style="51" customWidth="1"/>
    <col min="15105" max="15105" width="47.5703125" style="51" customWidth="1"/>
    <col min="15106" max="15109" width="15.28515625" style="51" customWidth="1"/>
    <col min="15110" max="15359" width="9.140625" style="51"/>
    <col min="15360" max="15360" width="28.5703125" style="51" customWidth="1"/>
    <col min="15361" max="15361" width="47.5703125" style="51" customWidth="1"/>
    <col min="15362" max="15365" width="15.28515625" style="51" customWidth="1"/>
    <col min="15366" max="15615" width="9.140625" style="51"/>
    <col min="15616" max="15616" width="28.5703125" style="51" customWidth="1"/>
    <col min="15617" max="15617" width="47.5703125" style="51" customWidth="1"/>
    <col min="15618" max="15621" width="15.28515625" style="51" customWidth="1"/>
    <col min="15622" max="15871" width="9.140625" style="51"/>
    <col min="15872" max="15872" width="28.5703125" style="51" customWidth="1"/>
    <col min="15873" max="15873" width="47.5703125" style="51" customWidth="1"/>
    <col min="15874" max="15877" width="15.28515625" style="51" customWidth="1"/>
    <col min="15878" max="16127" width="9.140625" style="51"/>
    <col min="16128" max="16128" width="28.5703125" style="51" customWidth="1"/>
    <col min="16129" max="16129" width="47.5703125" style="51" customWidth="1"/>
    <col min="16130" max="16133" width="15.28515625" style="51" customWidth="1"/>
    <col min="16134" max="16384" width="9.140625" style="51"/>
  </cols>
  <sheetData>
    <row r="1" spans="1:257" s="2" customFormat="1">
      <c r="E1" s="69" t="s">
        <v>72</v>
      </c>
      <c r="J1" s="5"/>
      <c r="K1" s="5"/>
      <c r="L1" s="5"/>
      <c r="M1" s="5"/>
      <c r="N1" s="5"/>
      <c r="O1" s="5"/>
      <c r="P1" s="5"/>
      <c r="Q1" s="1"/>
      <c r="R1" s="5"/>
      <c r="S1" s="5"/>
      <c r="T1" s="5"/>
      <c r="U1" s="5"/>
      <c r="V1" s="5"/>
      <c r="W1" s="5"/>
      <c r="X1" s="5"/>
      <c r="Y1" s="1"/>
      <c r="Z1" s="5"/>
      <c r="AA1" s="5"/>
      <c r="AB1" s="5"/>
      <c r="AC1" s="5"/>
      <c r="AD1" s="5"/>
      <c r="AE1" s="5"/>
      <c r="AF1" s="5"/>
      <c r="AG1" s="1"/>
      <c r="AH1" s="5"/>
      <c r="AI1" s="5"/>
      <c r="AJ1" s="5"/>
      <c r="AK1" s="5"/>
      <c r="AL1" s="5"/>
      <c r="AM1" s="5"/>
      <c r="AN1" s="5"/>
      <c r="AO1" s="1"/>
      <c r="AP1" s="5"/>
      <c r="AQ1" s="5"/>
      <c r="AR1" s="5"/>
      <c r="AS1" s="5"/>
      <c r="AT1" s="5"/>
      <c r="AU1" s="5"/>
      <c r="AV1" s="5"/>
      <c r="AW1" s="1"/>
      <c r="AX1" s="5"/>
      <c r="AY1" s="5"/>
      <c r="AZ1" s="5"/>
      <c r="BA1" s="5"/>
      <c r="BB1" s="5"/>
      <c r="BC1" s="5"/>
      <c r="BD1" s="5"/>
      <c r="BE1" s="1"/>
      <c r="BF1" s="5"/>
      <c r="BG1" s="5"/>
      <c r="BH1" s="5"/>
      <c r="BI1" s="5"/>
      <c r="BJ1" s="5"/>
      <c r="BK1" s="5"/>
      <c r="BL1" s="5"/>
      <c r="BM1" s="1"/>
      <c r="BN1" s="5"/>
      <c r="BO1" s="5"/>
      <c r="BP1" s="5"/>
      <c r="BQ1" s="5"/>
      <c r="BR1" s="5"/>
      <c r="BS1" s="5"/>
      <c r="BT1" s="5"/>
      <c r="BU1" s="1"/>
      <c r="BV1" s="5"/>
      <c r="BW1" s="5"/>
      <c r="BX1" s="5"/>
      <c r="BY1" s="5"/>
      <c r="BZ1" s="5"/>
      <c r="CA1" s="5"/>
      <c r="CB1" s="5"/>
      <c r="CC1" s="1"/>
      <c r="CD1" s="5"/>
      <c r="CE1" s="5"/>
      <c r="CF1" s="5"/>
      <c r="CG1" s="5"/>
      <c r="CH1" s="5"/>
      <c r="CI1" s="5"/>
      <c r="CJ1" s="5"/>
      <c r="CK1" s="1"/>
      <c r="CL1" s="5"/>
      <c r="CM1" s="5"/>
      <c r="CN1" s="5"/>
      <c r="CO1" s="5"/>
      <c r="CP1" s="5"/>
      <c r="CQ1" s="5"/>
      <c r="CR1" s="5"/>
      <c r="CS1" s="1"/>
      <c r="CT1" s="5"/>
      <c r="CU1" s="5"/>
      <c r="CV1" s="5"/>
      <c r="CW1" s="5"/>
      <c r="CX1" s="5"/>
      <c r="CY1" s="5"/>
      <c r="CZ1" s="5"/>
      <c r="DA1" s="1"/>
      <c r="DB1" s="5"/>
      <c r="DC1" s="5"/>
      <c r="DD1" s="5"/>
      <c r="DE1" s="5"/>
      <c r="DF1" s="5"/>
      <c r="DG1" s="5"/>
      <c r="DH1" s="5"/>
      <c r="DI1" s="1"/>
      <c r="DJ1" s="5"/>
      <c r="DK1" s="5"/>
      <c r="DL1" s="5"/>
      <c r="DM1" s="5"/>
      <c r="DN1" s="5"/>
      <c r="DO1" s="5"/>
      <c r="DP1" s="5"/>
      <c r="DQ1" s="1"/>
      <c r="DR1" s="5"/>
      <c r="DS1" s="5"/>
      <c r="DT1" s="5"/>
      <c r="DU1" s="5"/>
      <c r="DV1" s="5"/>
      <c r="DW1" s="5"/>
      <c r="DX1" s="5"/>
      <c r="DY1" s="1"/>
      <c r="DZ1" s="5"/>
      <c r="EA1" s="5"/>
      <c r="EB1" s="5"/>
      <c r="EC1" s="5"/>
      <c r="ED1" s="5"/>
      <c r="EE1" s="5"/>
      <c r="EF1" s="5"/>
      <c r="EG1" s="1"/>
      <c r="EH1" s="5"/>
      <c r="EI1" s="5"/>
      <c r="EJ1" s="5"/>
      <c r="EK1" s="5"/>
      <c r="EL1" s="5"/>
      <c r="EM1" s="5"/>
      <c r="EN1" s="5"/>
      <c r="EO1" s="1"/>
      <c r="EP1" s="5"/>
      <c r="EQ1" s="5"/>
      <c r="ER1" s="5"/>
      <c r="ES1" s="5"/>
      <c r="ET1" s="5"/>
      <c r="EU1" s="5"/>
      <c r="EV1" s="5"/>
      <c r="EW1" s="1"/>
      <c r="EX1" s="5"/>
      <c r="EY1" s="5"/>
      <c r="EZ1" s="5"/>
      <c r="FA1" s="5"/>
      <c r="FB1" s="5"/>
      <c r="FC1" s="5"/>
      <c r="FD1" s="5"/>
      <c r="FE1" s="1"/>
      <c r="FF1" s="5"/>
      <c r="FG1" s="5"/>
      <c r="FH1" s="5"/>
      <c r="FI1" s="5"/>
      <c r="FJ1" s="5"/>
      <c r="FK1" s="5"/>
      <c r="FL1" s="5"/>
      <c r="FM1" s="1"/>
      <c r="FN1" s="5"/>
      <c r="FO1" s="5"/>
      <c r="FP1" s="5"/>
      <c r="FQ1" s="5"/>
      <c r="FR1" s="5"/>
      <c r="FS1" s="5"/>
      <c r="FT1" s="5"/>
      <c r="FU1" s="1"/>
      <c r="FV1" s="5"/>
      <c r="FW1" s="5"/>
      <c r="FX1" s="5"/>
      <c r="FY1" s="5"/>
      <c r="FZ1" s="5"/>
      <c r="GA1" s="5"/>
      <c r="GB1" s="5"/>
      <c r="GC1" s="1"/>
      <c r="GD1" s="5"/>
      <c r="GE1" s="5"/>
      <c r="GF1" s="5"/>
      <c r="GG1" s="5"/>
      <c r="GH1" s="5"/>
      <c r="GI1" s="5"/>
      <c r="GJ1" s="5"/>
      <c r="GK1" s="1"/>
      <c r="GL1" s="5"/>
      <c r="GM1" s="5"/>
      <c r="GN1" s="5"/>
      <c r="GO1" s="5"/>
      <c r="GP1" s="5"/>
      <c r="GQ1" s="5"/>
      <c r="GR1" s="5"/>
      <c r="GS1" s="1"/>
      <c r="GT1" s="5"/>
      <c r="GU1" s="5"/>
      <c r="GV1" s="5"/>
      <c r="GW1" s="5"/>
      <c r="GX1" s="5"/>
      <c r="GY1" s="5"/>
      <c r="GZ1" s="5"/>
      <c r="HA1" s="1"/>
      <c r="HB1" s="5"/>
      <c r="HC1" s="5"/>
      <c r="HD1" s="5"/>
      <c r="HE1" s="5"/>
      <c r="HF1" s="5"/>
      <c r="HG1" s="5"/>
      <c r="HH1" s="5"/>
      <c r="HI1" s="1"/>
      <c r="HJ1" s="5"/>
      <c r="HK1" s="5"/>
      <c r="HL1" s="5"/>
      <c r="HM1" s="5"/>
      <c r="HN1" s="5"/>
      <c r="HO1" s="5"/>
      <c r="HP1" s="5"/>
      <c r="HQ1" s="1"/>
      <c r="HR1" s="5"/>
      <c r="HS1" s="5"/>
      <c r="HT1" s="5"/>
      <c r="HU1" s="5"/>
      <c r="HV1" s="5"/>
      <c r="HW1" s="5"/>
      <c r="HX1" s="5"/>
      <c r="HY1" s="1"/>
      <c r="HZ1" s="5"/>
      <c r="IA1" s="5"/>
      <c r="IB1" s="5"/>
      <c r="IC1" s="5"/>
      <c r="ID1" s="5"/>
      <c r="IE1" s="5"/>
      <c r="IF1" s="5"/>
      <c r="IG1" s="1"/>
      <c r="IH1" s="5"/>
      <c r="II1" s="5"/>
      <c r="IJ1" s="5"/>
      <c r="IK1" s="5"/>
      <c r="IL1" s="5"/>
      <c r="IM1" s="5"/>
      <c r="IN1" s="5"/>
      <c r="IO1" s="1"/>
      <c r="IP1" s="5"/>
      <c r="IQ1" s="5"/>
      <c r="IR1" s="5"/>
      <c r="IS1" s="5"/>
      <c r="IT1" s="5"/>
      <c r="IU1" s="5"/>
      <c r="IV1" s="5"/>
      <c r="IW1" s="1"/>
    </row>
    <row r="2" spans="1:257" s="2" customFormat="1">
      <c r="E2" s="69" t="s">
        <v>106</v>
      </c>
      <c r="J2" s="5"/>
      <c r="K2" s="5"/>
      <c r="L2" s="5"/>
      <c r="M2" s="5"/>
      <c r="N2" s="5"/>
      <c r="O2" s="5"/>
      <c r="P2" s="5"/>
      <c r="Q2" s="1"/>
      <c r="R2" s="5"/>
      <c r="S2" s="5"/>
      <c r="T2" s="5"/>
      <c r="U2" s="5"/>
      <c r="V2" s="5"/>
      <c r="W2" s="5"/>
      <c r="X2" s="5"/>
      <c r="Y2" s="1"/>
      <c r="Z2" s="5"/>
      <c r="AA2" s="5"/>
      <c r="AB2" s="5"/>
      <c r="AC2" s="5"/>
      <c r="AD2" s="5"/>
      <c r="AE2" s="5"/>
      <c r="AF2" s="5"/>
      <c r="AG2" s="1"/>
      <c r="AH2" s="5"/>
      <c r="AI2" s="5"/>
      <c r="AJ2" s="5"/>
      <c r="AK2" s="5"/>
      <c r="AL2" s="5"/>
      <c r="AM2" s="5"/>
      <c r="AN2" s="5"/>
      <c r="AO2" s="1"/>
      <c r="AP2" s="5"/>
      <c r="AQ2" s="5"/>
      <c r="AR2" s="5"/>
      <c r="AS2" s="5"/>
      <c r="AT2" s="5"/>
      <c r="AU2" s="5"/>
      <c r="AV2" s="5"/>
      <c r="AW2" s="1"/>
      <c r="AX2" s="5"/>
      <c r="AY2" s="5"/>
      <c r="AZ2" s="5"/>
      <c r="BA2" s="5"/>
      <c r="BB2" s="5"/>
      <c r="BC2" s="5"/>
      <c r="BD2" s="5"/>
      <c r="BE2" s="1"/>
      <c r="BF2" s="5"/>
      <c r="BG2" s="5"/>
      <c r="BH2" s="5"/>
      <c r="BI2" s="5"/>
      <c r="BJ2" s="5"/>
      <c r="BK2" s="5"/>
      <c r="BL2" s="5"/>
      <c r="BM2" s="1"/>
      <c r="BN2" s="5"/>
      <c r="BO2" s="5"/>
      <c r="BP2" s="5"/>
      <c r="BQ2" s="5"/>
      <c r="BR2" s="5"/>
      <c r="BS2" s="5"/>
      <c r="BT2" s="5"/>
      <c r="BU2" s="1"/>
      <c r="BV2" s="5"/>
      <c r="BW2" s="5"/>
      <c r="BX2" s="5"/>
      <c r="BY2" s="5"/>
      <c r="BZ2" s="5"/>
      <c r="CA2" s="5"/>
      <c r="CB2" s="5"/>
      <c r="CC2" s="1"/>
      <c r="CD2" s="5"/>
      <c r="CE2" s="5"/>
      <c r="CF2" s="5"/>
      <c r="CG2" s="5"/>
      <c r="CH2" s="5"/>
      <c r="CI2" s="5"/>
      <c r="CJ2" s="5"/>
      <c r="CK2" s="1"/>
      <c r="CL2" s="5"/>
      <c r="CM2" s="5"/>
      <c r="CN2" s="5"/>
      <c r="CO2" s="5"/>
      <c r="CP2" s="5"/>
      <c r="CQ2" s="5"/>
      <c r="CR2" s="5"/>
      <c r="CS2" s="1"/>
      <c r="CT2" s="5"/>
      <c r="CU2" s="5"/>
      <c r="CV2" s="5"/>
      <c r="CW2" s="5"/>
      <c r="CX2" s="5"/>
      <c r="CY2" s="5"/>
      <c r="CZ2" s="5"/>
      <c r="DA2" s="1"/>
      <c r="DB2" s="5"/>
      <c r="DC2" s="5"/>
      <c r="DD2" s="5"/>
      <c r="DE2" s="5"/>
      <c r="DF2" s="5"/>
      <c r="DG2" s="5"/>
      <c r="DH2" s="5"/>
      <c r="DI2" s="1"/>
      <c r="DJ2" s="5"/>
      <c r="DK2" s="5"/>
      <c r="DL2" s="5"/>
      <c r="DM2" s="5"/>
      <c r="DN2" s="5"/>
      <c r="DO2" s="5"/>
      <c r="DP2" s="5"/>
      <c r="DQ2" s="1"/>
      <c r="DR2" s="5"/>
      <c r="DS2" s="5"/>
      <c r="DT2" s="5"/>
      <c r="DU2" s="5"/>
      <c r="DV2" s="5"/>
      <c r="DW2" s="5"/>
      <c r="DX2" s="5"/>
      <c r="DY2" s="1"/>
      <c r="DZ2" s="5"/>
      <c r="EA2" s="5"/>
      <c r="EB2" s="5"/>
      <c r="EC2" s="5"/>
      <c r="ED2" s="5"/>
      <c r="EE2" s="5"/>
      <c r="EF2" s="5"/>
      <c r="EG2" s="1"/>
      <c r="EH2" s="5"/>
      <c r="EI2" s="5"/>
      <c r="EJ2" s="5"/>
      <c r="EK2" s="5"/>
      <c r="EL2" s="5"/>
      <c r="EM2" s="5"/>
      <c r="EN2" s="5"/>
      <c r="EO2" s="1"/>
      <c r="EP2" s="5"/>
      <c r="EQ2" s="5"/>
      <c r="ER2" s="5"/>
      <c r="ES2" s="5"/>
      <c r="ET2" s="5"/>
      <c r="EU2" s="5"/>
      <c r="EV2" s="5"/>
      <c r="EW2" s="1"/>
      <c r="EX2" s="5"/>
      <c r="EY2" s="5"/>
      <c r="EZ2" s="5"/>
      <c r="FA2" s="5"/>
      <c r="FB2" s="5"/>
      <c r="FC2" s="5"/>
      <c r="FD2" s="5"/>
      <c r="FE2" s="1"/>
      <c r="FF2" s="5"/>
      <c r="FG2" s="5"/>
      <c r="FH2" s="5"/>
      <c r="FI2" s="5"/>
      <c r="FJ2" s="5"/>
      <c r="FK2" s="5"/>
      <c r="FL2" s="5"/>
      <c r="FM2" s="1"/>
      <c r="FN2" s="5"/>
      <c r="FO2" s="5"/>
      <c r="FP2" s="5"/>
      <c r="FQ2" s="5"/>
      <c r="FR2" s="5"/>
      <c r="FS2" s="5"/>
      <c r="FT2" s="5"/>
      <c r="FU2" s="1"/>
      <c r="FV2" s="5"/>
      <c r="FW2" s="5"/>
      <c r="FX2" s="5"/>
      <c r="FY2" s="5"/>
      <c r="FZ2" s="5"/>
      <c r="GA2" s="5"/>
      <c r="GB2" s="5"/>
      <c r="GC2" s="1"/>
      <c r="GD2" s="5"/>
      <c r="GE2" s="5"/>
      <c r="GF2" s="5"/>
      <c r="GG2" s="5"/>
      <c r="GH2" s="5"/>
      <c r="GI2" s="5"/>
      <c r="GJ2" s="5"/>
      <c r="GK2" s="1"/>
      <c r="GL2" s="5"/>
      <c r="GM2" s="5"/>
      <c r="GN2" s="5"/>
      <c r="GO2" s="5"/>
      <c r="GP2" s="5"/>
      <c r="GQ2" s="5"/>
      <c r="GR2" s="5"/>
      <c r="GS2" s="1"/>
      <c r="GT2" s="5"/>
      <c r="GU2" s="5"/>
      <c r="GV2" s="5"/>
      <c r="GW2" s="5"/>
      <c r="GX2" s="5"/>
      <c r="GY2" s="5"/>
      <c r="GZ2" s="5"/>
      <c r="HA2" s="1"/>
      <c r="HB2" s="5"/>
      <c r="HC2" s="5"/>
      <c r="HD2" s="5"/>
      <c r="HE2" s="5"/>
      <c r="HF2" s="5"/>
      <c r="HG2" s="5"/>
      <c r="HH2" s="5"/>
      <c r="HI2" s="1"/>
      <c r="HJ2" s="5"/>
      <c r="HK2" s="5"/>
      <c r="HL2" s="5"/>
      <c r="HM2" s="5"/>
      <c r="HN2" s="5"/>
      <c r="HO2" s="5"/>
      <c r="HP2" s="5"/>
      <c r="HQ2" s="1"/>
      <c r="HR2" s="5"/>
      <c r="HS2" s="5"/>
      <c r="HT2" s="5"/>
      <c r="HU2" s="5"/>
      <c r="HV2" s="5"/>
      <c r="HW2" s="5"/>
      <c r="HX2" s="5"/>
      <c r="HY2" s="1"/>
      <c r="HZ2" s="5"/>
      <c r="IA2" s="5"/>
      <c r="IB2" s="5"/>
      <c r="IC2" s="5"/>
      <c r="ID2" s="5"/>
      <c r="IE2" s="5"/>
      <c r="IF2" s="5"/>
      <c r="IG2" s="1"/>
      <c r="IH2" s="5"/>
      <c r="II2" s="5"/>
      <c r="IJ2" s="5"/>
      <c r="IK2" s="5"/>
      <c r="IL2" s="5"/>
      <c r="IM2" s="5"/>
      <c r="IN2" s="5"/>
      <c r="IO2" s="1"/>
      <c r="IP2" s="5"/>
      <c r="IQ2" s="5"/>
      <c r="IR2" s="5"/>
      <c r="IS2" s="5"/>
      <c r="IT2" s="5"/>
      <c r="IU2" s="5"/>
      <c r="IV2" s="5"/>
      <c r="IW2" s="1"/>
    </row>
    <row r="3" spans="1:257" ht="51.75" customHeight="1">
      <c r="A3" s="114" t="s">
        <v>95</v>
      </c>
      <c r="B3" s="114"/>
      <c r="C3" s="114"/>
      <c r="D3" s="114"/>
      <c r="E3" s="114"/>
    </row>
    <row r="4" spans="1:257">
      <c r="A4" s="162" t="s">
        <v>96</v>
      </c>
      <c r="B4" s="162"/>
      <c r="C4" s="162"/>
      <c r="D4" s="162"/>
      <c r="E4" s="162"/>
    </row>
    <row r="5" spans="1:257" ht="15" customHeight="1">
      <c r="A5" s="98"/>
      <c r="B5" s="98"/>
      <c r="C5" s="98"/>
      <c r="D5" s="98"/>
      <c r="E5" s="98"/>
    </row>
    <row r="6" spans="1:257" ht="20.25" customHeight="1">
      <c r="A6" s="160" t="s">
        <v>8</v>
      </c>
      <c r="B6" s="160"/>
      <c r="C6" s="160"/>
      <c r="D6" s="160"/>
      <c r="E6" s="160"/>
    </row>
    <row r="8" spans="1:257">
      <c r="A8" s="99" t="s">
        <v>9</v>
      </c>
      <c r="B8" s="164" t="s">
        <v>10</v>
      </c>
      <c r="C8" s="164"/>
      <c r="D8" s="164"/>
      <c r="E8" s="164"/>
    </row>
    <row r="9" spans="1:257" ht="21.75" customHeight="1">
      <c r="A9" s="96">
        <v>1023</v>
      </c>
      <c r="B9" s="159" t="s">
        <v>74</v>
      </c>
      <c r="C9" s="159"/>
      <c r="D9" s="159"/>
      <c r="E9" s="159"/>
    </row>
    <row r="11" spans="1:257">
      <c r="A11" s="160" t="s">
        <v>11</v>
      </c>
      <c r="B11" s="160"/>
      <c r="C11" s="160"/>
      <c r="D11" s="160"/>
      <c r="E11" s="160"/>
    </row>
    <row r="12" spans="1:257" ht="54.75" customHeight="1">
      <c r="A12" s="54" t="s">
        <v>12</v>
      </c>
      <c r="B12" s="53">
        <v>1023</v>
      </c>
      <c r="C12" s="156" t="s">
        <v>73</v>
      </c>
      <c r="D12" s="157"/>
      <c r="E12" s="158"/>
    </row>
    <row r="13" spans="1:257" ht="44.25" customHeight="1">
      <c r="A13" s="54" t="s">
        <v>13</v>
      </c>
      <c r="B13" s="55">
        <v>11009</v>
      </c>
      <c r="C13" s="68" t="s">
        <v>14</v>
      </c>
      <c r="D13" s="68" t="s">
        <v>15</v>
      </c>
      <c r="E13" s="68" t="s">
        <v>16</v>
      </c>
      <c r="F13" s="28"/>
      <c r="G13" s="28"/>
    </row>
    <row r="14" spans="1:257" ht="41.25" customHeight="1">
      <c r="A14" s="95" t="s">
        <v>17</v>
      </c>
      <c r="B14" s="88" t="s">
        <v>76</v>
      </c>
      <c r="C14" s="148"/>
      <c r="D14" s="148"/>
      <c r="E14" s="148"/>
      <c r="F14" s="28"/>
      <c r="G14" s="28"/>
    </row>
    <row r="15" spans="1:257" ht="44.25" customHeight="1">
      <c r="A15" s="95" t="s">
        <v>18</v>
      </c>
      <c r="B15" s="38" t="s">
        <v>91</v>
      </c>
      <c r="C15" s="149"/>
      <c r="D15" s="149"/>
      <c r="E15" s="149"/>
      <c r="F15" s="28"/>
      <c r="G15" s="28"/>
    </row>
    <row r="16" spans="1:257">
      <c r="A16" s="95" t="s">
        <v>19</v>
      </c>
      <c r="B16" s="38" t="s">
        <v>77</v>
      </c>
      <c r="C16" s="150"/>
      <c r="D16" s="150"/>
      <c r="E16" s="150"/>
      <c r="F16" s="28"/>
      <c r="G16" s="28"/>
    </row>
    <row r="17" spans="1:7" ht="20.25" customHeight="1">
      <c r="A17" s="151" t="s">
        <v>20</v>
      </c>
      <c r="B17" s="152"/>
      <c r="C17" s="152"/>
      <c r="D17" s="152"/>
      <c r="E17" s="153"/>
      <c r="F17" s="28"/>
      <c r="G17" s="28"/>
    </row>
    <row r="18" spans="1:7" ht="30" customHeight="1">
      <c r="A18" s="154" t="s">
        <v>92</v>
      </c>
      <c r="B18" s="155"/>
      <c r="C18" s="68">
        <v>1</v>
      </c>
      <c r="D18" s="68">
        <v>1</v>
      </c>
      <c r="E18" s="68">
        <v>1</v>
      </c>
      <c r="F18" s="28"/>
      <c r="G18" s="28"/>
    </row>
    <row r="19" spans="1:7">
      <c r="A19" s="147" t="s">
        <v>21</v>
      </c>
      <c r="B19" s="147"/>
      <c r="C19" s="18">
        <f>'Հավելված 4'!G16</f>
        <v>1510.1759999999999</v>
      </c>
      <c r="D19" s="18">
        <f>'Հավելված 4'!H16</f>
        <v>1510.1759999999999</v>
      </c>
      <c r="E19" s="18">
        <f>'Հավելված 4'!I16</f>
        <v>1510.1759999999999</v>
      </c>
      <c r="F19" s="28"/>
      <c r="G19" s="28"/>
    </row>
    <row r="20" spans="1:7">
      <c r="A20" s="28"/>
      <c r="B20" s="28"/>
      <c r="C20" s="56"/>
      <c r="D20" s="56"/>
      <c r="E20" s="56"/>
      <c r="F20" s="28"/>
      <c r="G20" s="28"/>
    </row>
    <row r="21" spans="1:7" ht="57" customHeight="1">
      <c r="A21" s="54" t="s">
        <v>12</v>
      </c>
      <c r="B21" s="53">
        <v>1023</v>
      </c>
      <c r="C21" s="156" t="s">
        <v>73</v>
      </c>
      <c r="D21" s="157"/>
      <c r="E21" s="158"/>
      <c r="F21" s="28"/>
      <c r="G21" s="28"/>
    </row>
    <row r="22" spans="1:7" ht="34.5">
      <c r="A22" s="54" t="s">
        <v>13</v>
      </c>
      <c r="B22" s="55">
        <v>32001</v>
      </c>
      <c r="C22" s="68" t="s">
        <v>14</v>
      </c>
      <c r="D22" s="68" t="s">
        <v>15</v>
      </c>
      <c r="E22" s="68" t="s">
        <v>16</v>
      </c>
    </row>
    <row r="23" spans="1:7" ht="34.5">
      <c r="A23" s="95" t="s">
        <v>17</v>
      </c>
      <c r="B23" s="70" t="s">
        <v>78</v>
      </c>
      <c r="C23" s="148"/>
      <c r="D23" s="148"/>
      <c r="E23" s="148"/>
    </row>
    <row r="24" spans="1:7" ht="51.75">
      <c r="A24" s="95" t="s">
        <v>18</v>
      </c>
      <c r="B24" s="71" t="s">
        <v>100</v>
      </c>
      <c r="C24" s="149"/>
      <c r="D24" s="149"/>
      <c r="E24" s="149"/>
    </row>
    <row r="25" spans="1:7" ht="51.75">
      <c r="A25" s="95" t="s">
        <v>19</v>
      </c>
      <c r="B25" s="38" t="s">
        <v>101</v>
      </c>
      <c r="C25" s="150"/>
      <c r="D25" s="150"/>
      <c r="E25" s="150"/>
    </row>
    <row r="26" spans="1:7">
      <c r="A26" s="151" t="s">
        <v>20</v>
      </c>
      <c r="B26" s="152"/>
      <c r="C26" s="152"/>
      <c r="D26" s="152"/>
      <c r="E26" s="153"/>
    </row>
    <row r="27" spans="1:7">
      <c r="A27" s="154" t="s">
        <v>93</v>
      </c>
      <c r="B27" s="155"/>
      <c r="C27" s="68">
        <v>2</v>
      </c>
      <c r="D27" s="68">
        <v>2</v>
      </c>
      <c r="E27" s="68">
        <v>2</v>
      </c>
    </row>
    <row r="28" spans="1:7">
      <c r="A28" s="147" t="s">
        <v>21</v>
      </c>
      <c r="B28" s="147"/>
      <c r="C28" s="18">
        <f>'Հավելված 4'!G25</f>
        <v>36244.224000000002</v>
      </c>
      <c r="D28" s="18">
        <f>'Հավելված 4'!H25</f>
        <v>36244.224000000002</v>
      </c>
      <c r="E28" s="18">
        <f>'Հավելված 4'!I25</f>
        <v>36244.224000000002</v>
      </c>
    </row>
    <row r="29" spans="1:7">
      <c r="A29" s="89"/>
      <c r="B29" s="89"/>
      <c r="C29" s="90"/>
      <c r="D29" s="90"/>
      <c r="E29" s="90"/>
    </row>
    <row r="30" spans="1:7" ht="22.5" customHeight="1">
      <c r="E30" s="97" t="s">
        <v>108</v>
      </c>
    </row>
    <row r="31" spans="1:7" ht="54" customHeight="1">
      <c r="A31" s="161" t="s">
        <v>107</v>
      </c>
      <c r="B31" s="161"/>
      <c r="C31" s="161"/>
      <c r="D31" s="161"/>
      <c r="E31" s="161"/>
    </row>
    <row r="32" spans="1:7">
      <c r="A32" s="162" t="s">
        <v>96</v>
      </c>
      <c r="B32" s="162"/>
      <c r="C32" s="162"/>
      <c r="D32" s="162"/>
      <c r="E32" s="162"/>
    </row>
    <row r="33" spans="1:9" ht="15" customHeight="1">
      <c r="A33" s="98"/>
      <c r="B33" s="98"/>
      <c r="C33" s="98"/>
      <c r="D33" s="98"/>
      <c r="E33" s="98"/>
    </row>
    <row r="34" spans="1:9" s="28" customFormat="1" ht="20.25" customHeight="1">
      <c r="A34" s="163" t="s">
        <v>22</v>
      </c>
      <c r="B34" s="163"/>
      <c r="C34" s="163"/>
      <c r="D34" s="163"/>
      <c r="E34" s="163"/>
    </row>
    <row r="36" spans="1:9">
      <c r="A36" s="99" t="s">
        <v>9</v>
      </c>
      <c r="B36" s="164" t="s">
        <v>10</v>
      </c>
      <c r="C36" s="164"/>
      <c r="D36" s="164"/>
      <c r="E36" s="164"/>
    </row>
    <row r="37" spans="1:9">
      <c r="A37" s="96">
        <v>1023</v>
      </c>
      <c r="B37" s="159" t="s">
        <v>74</v>
      </c>
      <c r="C37" s="159"/>
      <c r="D37" s="159"/>
      <c r="E37" s="159"/>
    </row>
    <row r="39" spans="1:9">
      <c r="A39" s="160" t="s">
        <v>11</v>
      </c>
      <c r="B39" s="160"/>
      <c r="C39" s="160"/>
      <c r="D39" s="160"/>
      <c r="E39" s="160"/>
    </row>
    <row r="40" spans="1:9" ht="54.75" customHeight="1">
      <c r="A40" s="54" t="s">
        <v>12</v>
      </c>
      <c r="B40" s="53">
        <v>1023</v>
      </c>
      <c r="C40" s="156" t="s">
        <v>73</v>
      </c>
      <c r="D40" s="157"/>
      <c r="E40" s="158"/>
    </row>
    <row r="41" spans="1:9" ht="44.25" customHeight="1">
      <c r="A41" s="54" t="s">
        <v>13</v>
      </c>
      <c r="B41" s="55">
        <v>11009</v>
      </c>
      <c r="C41" s="68" t="s">
        <v>14</v>
      </c>
      <c r="D41" s="68" t="s">
        <v>15</v>
      </c>
      <c r="E41" s="68" t="s">
        <v>16</v>
      </c>
      <c r="F41" s="28"/>
      <c r="G41" s="28"/>
    </row>
    <row r="42" spans="1:9" ht="41.25" customHeight="1">
      <c r="A42" s="95" t="s">
        <v>17</v>
      </c>
      <c r="B42" s="88" t="s">
        <v>76</v>
      </c>
      <c r="C42" s="148"/>
      <c r="D42" s="148"/>
      <c r="E42" s="148"/>
      <c r="F42" s="28"/>
      <c r="G42" s="28"/>
    </row>
    <row r="43" spans="1:9" ht="44.25" customHeight="1">
      <c r="A43" s="95" t="s">
        <v>18</v>
      </c>
      <c r="B43" s="38" t="s">
        <v>91</v>
      </c>
      <c r="C43" s="149"/>
      <c r="D43" s="149"/>
      <c r="E43" s="149"/>
      <c r="F43" s="28"/>
      <c r="G43" s="28"/>
    </row>
    <row r="44" spans="1:9">
      <c r="A44" s="95" t="s">
        <v>19</v>
      </c>
      <c r="B44" s="38" t="s">
        <v>77</v>
      </c>
      <c r="C44" s="150"/>
      <c r="D44" s="150"/>
      <c r="E44" s="150"/>
      <c r="F44" s="28"/>
      <c r="G44" s="28"/>
    </row>
    <row r="45" spans="1:9" ht="20.25" customHeight="1">
      <c r="A45" s="151" t="s">
        <v>20</v>
      </c>
      <c r="B45" s="152"/>
      <c r="C45" s="152"/>
      <c r="D45" s="152"/>
      <c r="E45" s="153"/>
      <c r="F45" s="28"/>
      <c r="G45" s="28"/>
    </row>
    <row r="46" spans="1:9" ht="30" customHeight="1">
      <c r="A46" s="154" t="s">
        <v>92</v>
      </c>
      <c r="B46" s="155"/>
      <c r="C46" s="68">
        <v>1</v>
      </c>
      <c r="D46" s="68">
        <v>1</v>
      </c>
      <c r="E46" s="68">
        <v>1</v>
      </c>
      <c r="F46" s="28"/>
      <c r="G46" s="28"/>
    </row>
    <row r="47" spans="1:9">
      <c r="A47" s="147" t="s">
        <v>21</v>
      </c>
      <c r="B47" s="147"/>
      <c r="C47" s="18">
        <f>'Հավելված 4'!G16</f>
        <v>1510.1759999999999</v>
      </c>
      <c r="D47" s="18">
        <f>'Հավելված 4'!H16</f>
        <v>1510.1759999999999</v>
      </c>
      <c r="E47" s="18">
        <f>'Հավելված 4'!I16</f>
        <v>1510.1759999999999</v>
      </c>
      <c r="F47" s="28"/>
      <c r="G47" s="91"/>
      <c r="H47" s="91"/>
      <c r="I47" s="91"/>
    </row>
    <row r="48" spans="1:9">
      <c r="A48" s="28"/>
      <c r="B48" s="28"/>
      <c r="C48" s="56"/>
      <c r="D48" s="56"/>
      <c r="E48" s="56"/>
      <c r="F48" s="28"/>
      <c r="G48" s="28"/>
    </row>
    <row r="49" spans="1:7" ht="57" customHeight="1">
      <c r="A49" s="54" t="s">
        <v>12</v>
      </c>
      <c r="B49" s="53">
        <v>1023</v>
      </c>
      <c r="C49" s="156" t="s">
        <v>73</v>
      </c>
      <c r="D49" s="157"/>
      <c r="E49" s="158"/>
      <c r="F49" s="28"/>
      <c r="G49" s="28"/>
    </row>
    <row r="50" spans="1:7" ht="34.5">
      <c r="A50" s="54" t="s">
        <v>13</v>
      </c>
      <c r="B50" s="55">
        <v>32001</v>
      </c>
      <c r="C50" s="68" t="s">
        <v>14</v>
      </c>
      <c r="D50" s="68" t="s">
        <v>15</v>
      </c>
      <c r="E50" s="68" t="s">
        <v>16</v>
      </c>
    </row>
    <row r="51" spans="1:7" ht="34.5">
      <c r="A51" s="95" t="s">
        <v>17</v>
      </c>
      <c r="B51" s="70" t="s">
        <v>78</v>
      </c>
      <c r="C51" s="148"/>
      <c r="D51" s="148"/>
      <c r="E51" s="148"/>
    </row>
    <row r="52" spans="1:7" ht="51.75">
      <c r="A52" s="95" t="s">
        <v>18</v>
      </c>
      <c r="B52" s="71" t="s">
        <v>100</v>
      </c>
      <c r="C52" s="149"/>
      <c r="D52" s="149"/>
      <c r="E52" s="149"/>
    </row>
    <row r="53" spans="1:7" ht="45" customHeight="1">
      <c r="A53" s="95" t="s">
        <v>19</v>
      </c>
      <c r="B53" s="38" t="s">
        <v>101</v>
      </c>
      <c r="C53" s="150"/>
      <c r="D53" s="150"/>
      <c r="E53" s="150"/>
    </row>
    <row r="54" spans="1:7">
      <c r="A54" s="151" t="s">
        <v>20</v>
      </c>
      <c r="B54" s="152"/>
      <c r="C54" s="152"/>
      <c r="D54" s="152"/>
      <c r="E54" s="153"/>
    </row>
    <row r="55" spans="1:7">
      <c r="A55" s="154" t="s">
        <v>93</v>
      </c>
      <c r="B55" s="155"/>
      <c r="C55" s="68">
        <v>2</v>
      </c>
      <c r="D55" s="68">
        <v>2</v>
      </c>
      <c r="E55" s="68">
        <v>2</v>
      </c>
    </row>
    <row r="56" spans="1:7">
      <c r="A56" s="147" t="s">
        <v>21</v>
      </c>
      <c r="B56" s="147"/>
      <c r="C56" s="18">
        <f>'Հավելված 4'!G25</f>
        <v>36244.224000000002</v>
      </c>
      <c r="D56" s="18">
        <f>'Հավելված 4'!H25</f>
        <v>36244.224000000002</v>
      </c>
      <c r="E56" s="18">
        <f>'Հավելված 4'!I25</f>
        <v>36244.224000000002</v>
      </c>
    </row>
  </sheetData>
  <mergeCells count="40">
    <mergeCell ref="A3:E3"/>
    <mergeCell ref="C12:E12"/>
    <mergeCell ref="A18:B18"/>
    <mergeCell ref="A19:B19"/>
    <mergeCell ref="A11:E11"/>
    <mergeCell ref="A4:E4"/>
    <mergeCell ref="A6:E6"/>
    <mergeCell ref="B8:E8"/>
    <mergeCell ref="B9:E9"/>
    <mergeCell ref="C14:C16"/>
    <mergeCell ref="D14:D16"/>
    <mergeCell ref="E14:E16"/>
    <mergeCell ref="A17:E17"/>
    <mergeCell ref="C23:C25"/>
    <mergeCell ref="D23:D25"/>
    <mergeCell ref="E23:E25"/>
    <mergeCell ref="C21:E21"/>
    <mergeCell ref="A26:E26"/>
    <mergeCell ref="A31:E31"/>
    <mergeCell ref="A32:E32"/>
    <mergeCell ref="A34:E34"/>
    <mergeCell ref="B36:E36"/>
    <mergeCell ref="A27:B27"/>
    <mergeCell ref="A28:B28"/>
    <mergeCell ref="A45:E45"/>
    <mergeCell ref="A46:B46"/>
    <mergeCell ref="A47:B47"/>
    <mergeCell ref="C49:E49"/>
    <mergeCell ref="B37:E37"/>
    <mergeCell ref="A39:E39"/>
    <mergeCell ref="C40:E40"/>
    <mergeCell ref="C42:C44"/>
    <mergeCell ref="D42:D44"/>
    <mergeCell ref="E42:E44"/>
    <mergeCell ref="A56:B56"/>
    <mergeCell ref="C51:C53"/>
    <mergeCell ref="D51:D53"/>
    <mergeCell ref="E51:E53"/>
    <mergeCell ref="A54:E54"/>
    <mergeCell ref="A55:B55"/>
  </mergeCells>
  <pageMargins left="0.32" right="0.2" top="0.2" bottom="0.33" header="0.36" footer="0.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 աղյուսակներ 1,2</vt:lpstr>
      <vt:lpstr>'Հավելված 1'!Print_Area</vt:lpstr>
      <vt:lpstr>'Հավելված 2'!Print_Area</vt:lpstr>
      <vt:lpstr>'Հավելված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https:/mul2-taxservice.gov.am/tasks/1053652/oneclick/4. Havelvacner.xlsx?token=2b68af619e768dbe8cfbb361e9a6edc5</cp:keywords>
  <cp:lastModifiedBy>Sergey Paturyan</cp:lastModifiedBy>
  <cp:lastPrinted>2021-04-13T06:02:42Z</cp:lastPrinted>
  <dcterms:created xsi:type="dcterms:W3CDTF">1996-10-14T23:33:28Z</dcterms:created>
  <dcterms:modified xsi:type="dcterms:W3CDTF">2021-04-27T05:02:58Z</dcterms:modified>
</cp:coreProperties>
</file>