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elenap\Desktop\տարածքային նախ\"/>
    </mc:Choice>
  </mc:AlternateContent>
  <bookViews>
    <workbookView xWindow="0" yWindow="0" windowWidth="20325" windowHeight="9600" activeTab="4"/>
  </bookViews>
  <sheets>
    <sheet name="Հավելված 1" sheetId="7" r:id="rId1"/>
    <sheet name="Հավելված 2" sheetId="15" r:id="rId2"/>
    <sheet name="Հավելված  3" sheetId="16" r:id="rId3"/>
    <sheet name="Հավելված 4" sheetId="9" r:id="rId4"/>
    <sheet name="Հավելված  5" sheetId="10" r:id="rId5"/>
    <sheet name="Հավելված  6" sheetId="17" r:id="rId6"/>
  </sheets>
  <externalReferences>
    <externalReference r:id="rId7"/>
  </externalReferences>
  <definedNames>
    <definedName name="_xlnm.Print_Area" localSheetId="1">'Հավելված 2'!$A$1:$H$77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0" l="1"/>
  <c r="B42" i="9"/>
  <c r="B44" i="9" l="1"/>
  <c r="F48" i="15"/>
  <c r="B51" i="9" l="1"/>
  <c r="E55" i="7"/>
  <c r="E53" i="7" s="1"/>
  <c r="D55" i="7"/>
  <c r="D53" i="7" s="1"/>
  <c r="H95" i="15"/>
  <c r="H94" i="15" s="1"/>
  <c r="H93" i="15" s="1"/>
  <c r="H91" i="15" s="1"/>
  <c r="H89" i="15" s="1"/>
  <c r="G95" i="15"/>
  <c r="G94" i="15" s="1"/>
  <c r="G93" i="15" s="1"/>
  <c r="G91" i="15" s="1"/>
  <c r="G89" i="15" s="1"/>
  <c r="H78" i="15"/>
  <c r="G101" i="15"/>
  <c r="G100" i="15" s="1"/>
  <c r="G99" i="15" s="1"/>
  <c r="G97" i="15" s="1"/>
  <c r="G87" i="15" s="1"/>
  <c r="G78" i="15"/>
  <c r="G82" i="15" l="1"/>
  <c r="G80" i="15" s="1"/>
  <c r="G86" i="15"/>
  <c r="H101" i="15"/>
  <c r="H100" i="15" s="1"/>
  <c r="H99" i="15" s="1"/>
  <c r="H97" i="15" s="1"/>
  <c r="H87" i="15" s="1"/>
  <c r="H80" i="15" l="1"/>
  <c r="H82" i="15"/>
  <c r="H86" i="15"/>
  <c r="B25" i="10"/>
  <c r="B24" i="10"/>
  <c r="B22" i="9"/>
  <c r="B23" i="10" s="1"/>
  <c r="B21" i="9"/>
  <c r="B22" i="10" s="1"/>
  <c r="B20" i="9"/>
  <c r="H30" i="15"/>
  <c r="H29" i="15" s="1"/>
  <c r="G30" i="15"/>
  <c r="G29" i="15" s="1"/>
  <c r="G31" i="15"/>
  <c r="H32" i="15"/>
  <c r="H31" i="15" s="1"/>
  <c r="F22" i="15"/>
  <c r="D22" i="7"/>
  <c r="D15" i="7" s="1"/>
  <c r="E22" i="7"/>
  <c r="E15" i="7" s="1"/>
  <c r="D27" i="9" l="1"/>
  <c r="D28" i="10" s="1"/>
  <c r="C27" i="9"/>
  <c r="C28" i="10" s="1"/>
  <c r="G28" i="15"/>
  <c r="G22" i="15" s="1"/>
  <c r="G18" i="15" s="1"/>
  <c r="H28" i="15"/>
  <c r="G24" i="15" l="1"/>
  <c r="G27" i="15"/>
  <c r="G26" i="15" s="1"/>
  <c r="H22" i="15"/>
  <c r="H18" i="15" s="1"/>
  <c r="H27" i="15"/>
  <c r="H26" i="15" s="1"/>
  <c r="H24" i="15"/>
  <c r="C48" i="10" l="1"/>
  <c r="D48" i="10"/>
  <c r="C48" i="9"/>
  <c r="D48" i="9"/>
  <c r="D38" i="10"/>
  <c r="C38" i="10"/>
  <c r="B33" i="10"/>
  <c r="B32" i="10"/>
  <c r="B31" i="10"/>
  <c r="B43" i="10"/>
  <c r="B42" i="10"/>
  <c r="B41" i="10"/>
  <c r="B43" i="9" l="1"/>
  <c r="B41" i="9"/>
  <c r="E14" i="16" l="1"/>
  <c r="E13" i="16" s="1"/>
  <c r="C13" i="16"/>
  <c r="G56" i="15"/>
  <c r="G55" i="15" s="1"/>
  <c r="H56" i="15"/>
  <c r="H55" i="15" s="1"/>
  <c r="H77" i="15"/>
  <c r="G77" i="15"/>
  <c r="G76" i="15" l="1"/>
  <c r="H76" i="15"/>
  <c r="H16" i="15"/>
  <c r="H14" i="15" s="1"/>
  <c r="H67" i="15"/>
  <c r="H65" i="15" s="1"/>
  <c r="G59" i="15"/>
  <c r="G16" i="15"/>
  <c r="G14" i="15" s="1"/>
  <c r="G54" i="15"/>
  <c r="G67" i="15"/>
  <c r="G65" i="15" s="1"/>
  <c r="H59" i="15"/>
  <c r="G75" i="15"/>
  <c r="G74" i="15" s="1"/>
  <c r="G73" i="15" s="1"/>
  <c r="G71" i="15" s="1"/>
  <c r="H75" i="15"/>
  <c r="H74" i="15" s="1"/>
  <c r="H73" i="15" s="1"/>
  <c r="H71" i="15" s="1"/>
  <c r="D40" i="7"/>
  <c r="D13" i="7" s="1"/>
  <c r="E40" i="7"/>
  <c r="E13" i="7" s="1"/>
  <c r="H69" i="15" l="1"/>
  <c r="H63" i="15" s="1"/>
  <c r="H61" i="15" s="1"/>
  <c r="G69" i="15"/>
  <c r="G63" i="15" s="1"/>
  <c r="G61" i="15" s="1"/>
  <c r="E14" i="7"/>
  <c r="D14" i="7"/>
  <c r="B32" i="9" l="1"/>
  <c r="C38" i="9" l="1"/>
  <c r="D38" i="9"/>
  <c r="B33" i="9"/>
  <c r="B31" i="9"/>
  <c r="G47" i="15"/>
  <c r="H47" i="15"/>
  <c r="F39" i="15"/>
  <c r="C15" i="16" s="1"/>
  <c r="G45" i="15" l="1"/>
  <c r="G44" i="15" s="1"/>
  <c r="G43" i="15" s="1"/>
  <c r="G41" i="15" s="1"/>
  <c r="G39" i="15" s="1"/>
  <c r="G46" i="15"/>
  <c r="H45" i="15"/>
  <c r="H44" i="15" s="1"/>
  <c r="H43" i="15" s="1"/>
  <c r="H41" i="15" s="1"/>
  <c r="H39" i="15" s="1"/>
  <c r="H46" i="15"/>
  <c r="E16" i="16"/>
  <c r="E15" i="16" l="1"/>
  <c r="E12" i="16" l="1"/>
  <c r="E11" i="16" s="1"/>
  <c r="G53" i="15"/>
  <c r="G52" i="15" s="1"/>
  <c r="G50" i="15" s="1"/>
  <c r="G48" i="15" s="1"/>
  <c r="G37" i="15" s="1"/>
  <c r="G35" i="15" s="1"/>
  <c r="H54" i="15"/>
  <c r="H53" i="15" s="1"/>
  <c r="H52" i="15" s="1"/>
  <c r="H50" i="15" s="1"/>
  <c r="H48" i="15" s="1"/>
  <c r="H37" i="15" s="1"/>
  <c r="H35" i="15" s="1"/>
  <c r="H33" i="15" l="1"/>
  <c r="H20" i="15" s="1"/>
  <c r="H11" i="15" s="1"/>
  <c r="G33" i="15"/>
  <c r="G20" i="15" s="1"/>
  <c r="G11" i="15" s="1"/>
  <c r="G12" i="15" l="1"/>
  <c r="H12" i="15"/>
</calcChain>
</file>

<file path=xl/sharedStrings.xml><?xml version="1.0" encoding="utf-8"?>
<sst xmlns="http://schemas.openxmlformats.org/spreadsheetml/2006/main" count="440" uniqueCount="189">
  <si>
    <t>ՄԱՍ 2. ՊԵՏԱԿԱՆ ՄԱՐՄՆԻ ԳԾՈՎ ԱՐԴՅՈՒՆՔԱՅԻՆ (ԿԱՏԱՐՈՂԱԿԱՆ) ՑՈՒՑԱՆԻՇՆԵՐԸ</t>
  </si>
  <si>
    <t>Ծրագրի դասիչը</t>
  </si>
  <si>
    <t>Ծրագրի անվանումը</t>
  </si>
  <si>
    <t>Ծրագրի միջոցառումները</t>
  </si>
  <si>
    <t>Ծրագրի դասիչը՝</t>
  </si>
  <si>
    <t>Միջոցառման դասիչը՝</t>
  </si>
  <si>
    <t xml:space="preserve"> Տարի </t>
  </si>
  <si>
    <t>Միջոցառման անվանումը՝</t>
  </si>
  <si>
    <t>Նկարագրությունը՝</t>
  </si>
  <si>
    <t>Միջոցառման տեսակը՝</t>
  </si>
  <si>
    <t>Արդյունքի չափորոշիչներ</t>
  </si>
  <si>
    <t>Միջոցառման վրա կատարվող ծախսը (հազար դրամ)</t>
  </si>
  <si>
    <t>___________  ___-ի N _______ -Ն    որոշման</t>
  </si>
  <si>
    <t>Ծրագրի միջոցառումներ</t>
  </si>
  <si>
    <t>Ծրագիր</t>
  </si>
  <si>
    <t xml:space="preserve"> Գործառական դասիչը</t>
  </si>
  <si>
    <t xml:space="preserve"> Ծրագրային դասիչը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</si>
  <si>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</si>
  <si>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Տարի</t>
  </si>
  <si>
    <t xml:space="preserve"> Բաժին</t>
  </si>
  <si>
    <t xml:space="preserve"> Խումբ</t>
  </si>
  <si>
    <t xml:space="preserve"> Ծրագիր</t>
  </si>
  <si>
    <t xml:space="preserve"> Միջոցա ռում</t>
  </si>
  <si>
    <t xml:space="preserve"> այդ թվում`</t>
  </si>
  <si>
    <t xml:space="preserve"> 01</t>
  </si>
  <si>
    <t xml:space="preserve"> ԸՆԴԱՄԵՆԸ ԾԱԽՍԵՐ</t>
  </si>
  <si>
    <t xml:space="preserve"> այդ թվում` բյուջետային ծախսերի տնտեսագիտական դասակարգման հոդվածներ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</si>
  <si>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</si>
  <si>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</si>
  <si>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</si>
  <si>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>Պետական գույքի կառավարում</t>
  </si>
  <si>
    <t>ՄԱՍ 1. ՊԵՏԱԿԱՆ ՄԱՐՄՆԻ ԳԾՈՎ ԱՐԴՅՈՒՆՔԱՅԻՆ (ԿԱՏԱՐՈՂԱԿԱՆ) ՑՈՒՑԱՆԻՇՆԵՐԸ</t>
  </si>
  <si>
    <t xml:space="preserve"> ԸՆԴՀԱՆՈՒՐ ԲՆՈՒՅԹԻ ՀԱՆՐԱՅԻՆ ԾԱՌԱՅՈՒԹՅՈՒՆՆԵՐ</t>
  </si>
  <si>
    <t>Պետական  գույքի կառավարում</t>
  </si>
  <si>
    <t>այդ թվում` ըստ կատարողների</t>
  </si>
  <si>
    <t>Միջոցառում</t>
  </si>
  <si>
    <t>Դաս</t>
  </si>
  <si>
    <t xml:space="preserve"> ՀՀ տարածքային կառավարման և ենթակառուցվածքների նախարարություն </t>
  </si>
  <si>
    <t xml:space="preserve">ՀՀ  տարածքային կառավարման և ենթակառուցվածքների նախարարություն </t>
  </si>
  <si>
    <t>ՀՀ տարածքային կառավարման և ենթակառուցվածքների նախարարության պետական գույքի կառավարման կոմիտե</t>
  </si>
  <si>
    <t xml:space="preserve">ՀՀ  տարածքային կառավարման և ենթակառուցվածքների նախարարության պետական գույքի կառավարման կոմիտե </t>
  </si>
  <si>
    <t>ՀՀ տարածքային կառավարման և ենթակառուցվածքների նախարարություն</t>
  </si>
  <si>
    <t>Ինն ամիս</t>
  </si>
  <si>
    <t>__________-ի N____-Ն որոշման</t>
  </si>
  <si>
    <t>(հազ. դրամ)</t>
  </si>
  <si>
    <t xml:space="preserve"> Բյուջետային հատկացումների գլխավոր կարգադրիչների, ծրագրերի, միջոցառումների, ծախսային ուղղությունների անվանումները</t>
  </si>
  <si>
    <t>Միջոցառումները կատարող պետական մարմինների և դրամաշնորհ ստացող տնտեսավարող սուբյեկտների անվանումները</t>
  </si>
  <si>
    <t>ծրագիրը</t>
  </si>
  <si>
    <t>միջոցառումը</t>
  </si>
  <si>
    <t>տարի</t>
  </si>
  <si>
    <t xml:space="preserve">ՀՀ տարածքային կառավարման և ենթակառուցվածքների նախարարություն </t>
  </si>
  <si>
    <t>«Գույքի գնահատման և աճուրդի կենտրոն ՊՈԱԿ</t>
  </si>
  <si>
    <t>01</t>
  </si>
  <si>
    <t>Մասնագիտացված կազմակերպություններ</t>
  </si>
  <si>
    <t>Հավելված N1</t>
  </si>
  <si>
    <t xml:space="preserve"> Բյուջետային հատկացումների գլխավոր կարգադրիչների, ծրագրերի և միջոցառումների անվանումները</t>
  </si>
  <si>
    <t>ԸՆԴԱՄԵՆԸ</t>
  </si>
  <si>
    <t>06</t>
  </si>
  <si>
    <t>ԸՆԹԱՑԻԿ ԾԱԽՍԵՐ</t>
  </si>
  <si>
    <t>ԴՐԱՄԱՇՆՈՐՀՆԵՐ</t>
  </si>
  <si>
    <t>Ընթացիկ դրամաշնորհներ պետական և համայնքայն ոչ առևտրային կազմակերպություններին</t>
  </si>
  <si>
    <t xml:space="preserve"> Ծառայությունների մատուցում</t>
  </si>
  <si>
    <t xml:space="preserve"> Ընդհանուր բնույթի հանրային ծառայություններ (այլ դասերին չպատկանող) </t>
  </si>
  <si>
    <t>Ընթացիկ դրամաշնորհներ պետական հատվածի այլ մակարդակներին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</si>
  <si>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</si>
  <si>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</si>
  <si>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</si>
  <si>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Ավիացիայի բնագավառում վերահսկողության և կանոնակարգման ապահովում</t>
  </si>
  <si>
    <t xml:space="preserve"> ՀՀ քաղաքացիական ավիացիայի համակարգի ենթակառուցվածքների գործունեության կանոնակարգում  և զարգացում</t>
  </si>
  <si>
    <t xml:space="preserve"> ՀՀ օդային տարածքով քաղաքացիների և բեռների անվտանգ և արագ տեղափոխման գործընթացների պատշաճ կանոնակարգում և դրանց պահանջների ապահովում</t>
  </si>
  <si>
    <t xml:space="preserve"> Ավիացիոն և այլ սարքավորումների պահպանում</t>
  </si>
  <si>
    <t xml:space="preserve"> Ավիացիոն և այլ սարքավորումների նորոգում և պահպանում</t>
  </si>
  <si>
    <t xml:space="preserve"> Պետական գույքի կառավարում</t>
  </si>
  <si>
    <t xml:space="preserve"> Պետական գույքի համալիր և արդյունավետ կառավարման ապահովում</t>
  </si>
  <si>
    <t xml:space="preserve"> Պետական գույքի կառավարման արդյունավետության բարձրացում</t>
  </si>
  <si>
    <t xml:space="preserve"> Պետական գույքի հաշվառման, գույքագրման, գնահատման, անշարժ գույքի պահառության, սպասարկման աշխատանքների և աճուրդների իրականացման  ծառայություններ</t>
  </si>
  <si>
    <t xml:space="preserve"> Պետական գույքի հաշվառում, գույքագրում, գնահատում, անշարժ գույքի պահառություն, աճուրդների իրականացում և Կառավարական N 2 և N 3, ք. Երևան Վ.Սարգսյան 3/3 շենքերի սպասարկում</t>
  </si>
  <si>
    <t>ԸՆԹԱՑԻԿ  ԾԱԽՍԵՐ</t>
  </si>
  <si>
    <t>Կապիտալ դրամաշնորհներ պետական հատվածի այլ մակարդակներին</t>
  </si>
  <si>
    <t xml:space="preserve"> - Կապիտալ դրամաշնորհներ պետական և համայնքային ոչ առևտրային կազմակերպություններին</t>
  </si>
  <si>
    <t xml:space="preserve"> ՏՆՏԵՍԱԿԱՆ ՀԱՐԱԲԵՐՈՒԹՅՈՒՆՆԵՐ</t>
  </si>
  <si>
    <t>04</t>
  </si>
  <si>
    <t>05</t>
  </si>
  <si>
    <t xml:space="preserve"> Տրանսպորտ</t>
  </si>
  <si>
    <t xml:space="preserve"> Օդային տրանսպորտ</t>
  </si>
  <si>
    <t xml:space="preserve"> այդ թվում` ըստ կատարողների</t>
  </si>
  <si>
    <t xml:space="preserve"> ՀՀ տարածքային կառավարման և ենթակառուցվածքների նախարարության քաղաքացիական ավիացիայի կոմիտե</t>
  </si>
  <si>
    <t xml:space="preserve"> ԸՆԹԱՑԻԿ ԾԱԽՍԵՐ</t>
  </si>
  <si>
    <t xml:space="preserve"> ԾԱՌԱՅՈՒԹՅՈՒՆՆԵՐԻ  ԵՎ   ԱՊՐԱՆՔՆԵՐԻ  ՁԵՌՔԲԵՐՈՒՄ</t>
  </si>
  <si>
    <t xml:space="preserve"> Ընթացիկ նորոգում և պահպանում (ծառայություններ և նյութեր)</t>
  </si>
  <si>
    <t xml:space="preserve"> - Մեքենաների և սարքավորումների ընթացիկ նորոգում և պահպանում</t>
  </si>
  <si>
    <t>ՀԱՅԱՍՏԱՆԻ ՀԱՆՐԱՊԵՏՈՒԹՅԱՆ ԿԱՌԱՎԱՐՈՒԹՅԱՆ 2020 ԹՎԱԿԱՆԻ ԴԵԿՏԵՄԲԵՐԻ 30-Ի N 2215-Ն ՈՐՈՇՄԱՆ N 3 ԵՎ 4 ՀԱՎԵԼՎԱԾՆԵՐՈՒՄ  ԿԱՏԱՐՎՈՂ  ՓՈՓՈԽՈՒԹՅՈՒՆՆԵՐԸ ԵՎ ԼՐԱՑՈՒՄՆԵՐԸ</t>
  </si>
  <si>
    <t>ՀԱՅԱՍՏԱՆԻ ՀԱՆՐԱՊԵՏՈՒԹՅԱՆ ԿԱՌԱՎԱՐՈՒԹՅԱՆ 2020 ԹՎԱԿԱՆԻ ԴԵԿՏԵՄԲԵՐԻ 30-Ի N 2215-Ն ՈՐՈՇՄԱՆ</t>
  </si>
  <si>
    <t xml:space="preserve"> Ծրագրի դասիչը` </t>
  </si>
  <si>
    <t xml:space="preserve"> 1176 </t>
  </si>
  <si>
    <t xml:space="preserve"> Միջոցառման դասիչը` </t>
  </si>
  <si>
    <t xml:space="preserve"> 11003 </t>
  </si>
  <si>
    <t xml:space="preserve"> Միջոցառման անվանումը` </t>
  </si>
  <si>
    <t xml:space="preserve"> Ավիացիոն և այլ սարքավորումների պահպանում </t>
  </si>
  <si>
    <t xml:space="preserve"> Նկարագրությունը` </t>
  </si>
  <si>
    <t xml:space="preserve"> Ավիացիոն և այլ սարքավորումների նորոգում և պահպանում </t>
  </si>
  <si>
    <t xml:space="preserve"> Միջոցառման տեսակը` </t>
  </si>
  <si>
    <t xml:space="preserve"> Ծառայությունների մատուցում </t>
  </si>
  <si>
    <t xml:space="preserve"> Միջոցառումն իրականացնողի անվանումը </t>
  </si>
  <si>
    <t xml:space="preserve"> ՀՀ տարածքային կառավարման և ենթակառուցվածքների նախարարության քաղաքացիական ավիացիայի կոմիտե </t>
  </si>
  <si>
    <t xml:space="preserve"> Արդյունքի չափորոշիչներ </t>
  </si>
  <si>
    <t xml:space="preserve">  </t>
  </si>
  <si>
    <t xml:space="preserve"> Միջոցառման վրա կատարվող ծախսը (հազար դրամ) </t>
  </si>
  <si>
    <t>Այլ պետական կազմակերպությունների կողմից օգտագործվող ոչ ֆինանսական ակտիվների հետ գործառնություններ</t>
  </si>
  <si>
    <t xml:space="preserve"> Անշարժ գույքի պահառություն, հատ </t>
  </si>
  <si>
    <t xml:space="preserve"> Պետական գույքի գնահատում, ուսումնասիրություն, տեղեկատվության տրամադրում, հատ </t>
  </si>
  <si>
    <t xml:space="preserve">Ցուցանիշների փոփոխությունը (նվազեցումները նշված են փակագծերում)  </t>
  </si>
  <si>
    <t>Ցուցանիշների փոփոխությունը (ավելացումները նշված են դրական նշանով, իսկ նվազեցումները՝ փակագծերում)</t>
  </si>
  <si>
    <t xml:space="preserve"> ՄԱՍ 1. ՊԵՏԱԿԱՆ ՄԱՐՄՆԻ ԳԾՈՎ ԱՐԴՅՈՒՆՔԱՅԻՆ (ԿԱՏԱՐՈՂԱԿԱՆ) ՑՈՒՑԱՆԻՇՆԵՐԸ </t>
  </si>
  <si>
    <t>Հավելված  N 2</t>
  </si>
  <si>
    <r>
      <t xml:space="preserve"> ԸՆԴԱՄԵՆԸ ԾԱԽՍԵՐ                                                                            </t>
    </r>
    <r>
      <rPr>
        <sz val="10"/>
        <rFont val="GHEA Grapalat"/>
        <family val="3"/>
      </rPr>
      <t>այդ թվում`</t>
    </r>
  </si>
  <si>
    <t>Հավելված N3</t>
  </si>
  <si>
    <t>Հավելված  N 4</t>
  </si>
  <si>
    <t>Հավելված  N 5</t>
  </si>
  <si>
    <t xml:space="preserve">Հավելված  N6 </t>
  </si>
  <si>
    <t xml:space="preserve"> Պետական սեփականություն հանդիսացող շենքային  պայմանների բարելավում</t>
  </si>
  <si>
    <t>Կոդը</t>
  </si>
  <si>
    <t>Անվանումը</t>
  </si>
  <si>
    <t>Գնման
ձևը</t>
  </si>
  <si>
    <t xml:space="preserve"> Չափման
միավորը</t>
  </si>
  <si>
    <t>Միավորի գինը</t>
  </si>
  <si>
    <t>Քանակը</t>
  </si>
  <si>
    <t>Գումարը, (հազ. դրամ)</t>
  </si>
  <si>
    <t xml:space="preserve"> ՄԱՍ III. ԾԱՌԱՅՈՒԹՅՈՒՆՆԵՐ</t>
  </si>
  <si>
    <t>ՄԱ</t>
  </si>
  <si>
    <t>դրամ</t>
  </si>
  <si>
    <t xml:space="preserve">Ցուցանիշների փոփոխությունը (ավելացումները նշված են դրական նշանով,նվազեցումները` փակագծերում)  </t>
  </si>
  <si>
    <r>
      <t>N 5  ՀԱՎԵԼՎԱԾԻ  N 7  ԱՂՅՈՒՍԱԿՈՒՄ ԿԱՏԱՐՎՈՂ</t>
    </r>
    <r>
      <rPr>
        <b/>
        <sz val="10"/>
        <color rgb="FFFF0000"/>
        <rFont val="GHEA Grapalat"/>
        <family val="3"/>
      </rPr>
      <t xml:space="preserve"> </t>
    </r>
    <r>
      <rPr>
        <b/>
        <sz val="10"/>
        <color theme="1"/>
        <rFont val="GHEA Grapalat"/>
        <family val="3"/>
      </rPr>
      <t xml:space="preserve"> ԼՐԱՑՈՒՄՆԵՐԸ  </t>
    </r>
  </si>
  <si>
    <t xml:space="preserve"> Պետական գույքի կառավարման համակարգման, խորհրդատվության և մոնիտորինգի ծառայություններ</t>
  </si>
  <si>
    <t>Պետական գույքի հաշվառում, գույքագրում, աճուրդների կազմակերպում, մասնավորեցվող գույքի վերաբերյալ տեղեկատվության հրապարակում</t>
  </si>
  <si>
    <t>03</t>
  </si>
  <si>
    <t xml:space="preserve"> Ընդհանուր բնույթի ծառայություններ</t>
  </si>
  <si>
    <t xml:space="preserve"> Ընդհանուր բնույթի այլ ծառայություններ</t>
  </si>
  <si>
    <t xml:space="preserve"> - Գույքի և սարքավորումների վարձակալություն</t>
  </si>
  <si>
    <t>Պայմանագրային այլ ծառայությունների ձեռքբերում</t>
  </si>
  <si>
    <t xml:space="preserve"> - Կառավարչական ծառայություններ</t>
  </si>
  <si>
    <t xml:space="preserve"> Շարունակական ծախսեր</t>
  </si>
  <si>
    <t xml:space="preserve"> ՀՀ տարածքային  կառավարման և ենթակառուցվածքների նախարարության պետական գույքի կառավարման կոմիտե </t>
  </si>
  <si>
    <t xml:space="preserve">ՀՀ կառավարության 2021 թվականի </t>
  </si>
  <si>
    <t>ՀՀ տարածքային կառավարման և ենթակառուցվածքների  նախարարության  պետական գույքի կառավարման կոմիտե</t>
  </si>
  <si>
    <t xml:space="preserve">Բաժին N 01 </t>
  </si>
  <si>
    <t>Խումբ N 03</t>
  </si>
  <si>
    <t>Դաս N 03</t>
  </si>
  <si>
    <t>1079        11001</t>
  </si>
  <si>
    <t>70221100-1</t>
  </si>
  <si>
    <t xml:space="preserve"> ոչ բնակելի անշարժ գույքի վարձակալության կամ լիզինգի ծառայություններ</t>
  </si>
  <si>
    <t>ՀՀ  կառավարության 2021 թվականի</t>
  </si>
  <si>
    <t xml:space="preserve">___________  ___-ի N _______ -Ն որոշման    </t>
  </si>
  <si>
    <t>ՀԱՅԱՍՏԱՆԻ ՀԱՆՐԱՊԵՏՈՒԹՅԱՆ ԿԱՌԱՎԱՐՈՒԹՅԱՆ 2020 ԹՎԱԿԱՆԻ ԴԵԿՏԵՄԲԵՐԻ 30-Ի N 2215-Ն ՈՐՈՇՄԱՆ N10 ՀԱՎԵԼՎԱԾՈՒՄ ԿԱՏԱՐՎՈՂ ՓՈՓՈԽՈՒԹՅՈՒՆԸ</t>
  </si>
  <si>
    <t xml:space="preserve"> ՀՀ տարածքային կառավարման և ենթակառուցվածքների նախարարություն</t>
  </si>
  <si>
    <t xml:space="preserve"> ՀՀ կառավարություն</t>
  </si>
  <si>
    <t xml:space="preserve"> 1139</t>
  </si>
  <si>
    <t xml:space="preserve"> ՀՀ կառավարության պահուստային ֆոնդ</t>
  </si>
  <si>
    <t xml:space="preserve"> Պետական բյուջեում չկանխատեսված, ինչպես նաեւ բյուջետային երաշխիքների ապահովման ծախսերի ֆինանսավորման ապահովում</t>
  </si>
  <si>
    <t xml:space="preserve"> Պահուստային ֆոնդի կառավարման արդյունավետության և թափանցիկության ապահովում</t>
  </si>
  <si>
    <t xml:space="preserve"> Ծրագրի միջոցառումներ</t>
  </si>
  <si>
    <t xml:space="preserve"> 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</t>
  </si>
  <si>
    <t>11</t>
  </si>
  <si>
    <t xml:space="preserve"> ՀԻՄՆԱԿԱՆ ԲԱԺԻՆՆԵՐԻՆ ՉԴԱՍՎՈՂ ՊԱՀՈՒՍՏԱՅԻՆ ՖՈՆԴԵՐ</t>
  </si>
  <si>
    <t xml:space="preserve"> ՀՀ կառավարության և համայնքների պահուստային ֆոնդ</t>
  </si>
  <si>
    <t xml:space="preserve"> ԱՅԼ  ԾԱԽՍԵՐ</t>
  </si>
  <si>
    <t xml:space="preserve"> Պահուստային միջոցներ</t>
  </si>
  <si>
    <t xml:space="preserve"> ՀՀ կառավարություն </t>
  </si>
  <si>
    <t xml:space="preserve"> ՄԱՍ 2. ՊԵՏԱԿԱՆ ՄԱՐՄՆԻ ԳԾՈՎ ԱՐԴՅՈՒՆՔԱՅԻՆ (ԿԱՏԱՐՈՂԱԿԱՆ) ՑՈՒՑԱՆԻՇՆԵՐԸ </t>
  </si>
  <si>
    <t xml:space="preserve"> Ծրագրի դասիչը </t>
  </si>
  <si>
    <t xml:space="preserve"> Ծրագրի անվանումը </t>
  </si>
  <si>
    <t xml:space="preserve"> 1139 </t>
  </si>
  <si>
    <t xml:space="preserve"> ՀՀ կառավարության պահուստային ֆոնդ </t>
  </si>
  <si>
    <t xml:space="preserve"> Ծրագրի միջոցառումները </t>
  </si>
  <si>
    <t xml:space="preserve"> 11001 </t>
  </si>
  <si>
    <t xml:space="preserve"> Ինն ամիս </t>
  </si>
  <si>
    <t xml:space="preserve"> 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 </t>
  </si>
  <si>
    <t xml:space="preserve"> Ավիացիայի բնագավառում վերահսկողության և կանոնակարգման ապահովում </t>
  </si>
  <si>
    <t>ՀԱՅԱՍՏԱՆԻ ՀԱՆՐԱՊԵՏՈՒԹՅԱՆ ԿԱՌԱՎԱՐՈՒԹՅԱՆ 2020 ԹՎԱԿԱՆԻ ԴԵԿՏԵՄԲԵՐԻ 30-Ի N 2215-Ն ՈՐՈՇՄԱՆ N9.1 ՀԱՎԵԼՎԱԾԻ  9.1.34, 9.1.30 ԵՎ 9.1.58 ԱՂՅՈՒՍԱԿՆԵՐՈՒՄ ԿԱՏԱՐՎՈՂ ՓՈՓՈԽՈՒԹՅՈՒՆՆԵՐԸ ԵՎ  ԼՐԱՑՈՒՄՆԵՐԸ</t>
  </si>
  <si>
    <t>ՀԱՅԱՍՏԱՆԻ ՀԱՆՐԱՊԵՏՈՒԹՅԱՆ ԿԱՌԱՎԱՐՈՒԹՅԱՆ 2020 ԹՎԱԿԱՆԻ ԴԵԿՏԵՄԲԵՐԻ 30-Ի N 2215-Ն ՈՐՈՇՄԱՆ N9 ՀԱՎԵԼՎԱԾԻ  9.8 ԵՎ  9.47 ԱՂՅՈՒՍԱԿՆԵՐՈՒՄ ԿԱՏԱՐՎՈՂ ՓՈՓՈԽՈՒԹՅՈՒՆՆԵՐԸ ԵՎ ԼՐԱՑՈՒՄՆԵՐԸ</t>
  </si>
  <si>
    <t xml:space="preserve"> Ծառայությունը մատուցող կազմակերպության(ների) անվանում(ներ)ը </t>
  </si>
  <si>
    <t xml:space="preserve">Ընդհանուր բնույթի հանրային ծառայություններ (այլ դասերին չպատկանող)                                                                                             </t>
  </si>
  <si>
    <t>այդ թվում`</t>
  </si>
  <si>
    <t>ՀՀ Երևան քաղաքի Նալբանդյան փողոցի թիվ 28 հասցեում գտնվող շենքի ծածկի և տանիքի վերանորոգման աշխատանքներ</t>
  </si>
  <si>
    <t xml:space="preserve">Ակտիվն օգտագործող կազմակերպությունների անվանումը </t>
  </si>
  <si>
    <t>ՀՀ ք. Երևան, Նալբանդյան 28 շեքի էլեկտրասնուցման համակարգերի փոխարինում և էլեկտրամատակարարման ապահովում, նկուղի, սանհանգույցների ջրամատակարարման և ջրահեռացման խողովակների և տանիքի ջրհորդանների վերանորոգման և անձրևաջրերի հեռացման խողովակների փոխարինում,  շենքի ծածկի և տանիքի վերանորոգում</t>
  </si>
  <si>
    <t xml:space="preserve">ՀՀ ք. Երևան, Նալբանդյան 28 շեքի էլեկտրասնուցման համակարգերի փոխարինում և  էլեկտրամատակարարման ապահովում, նկուղի, սանհանգույցների ջրամատակարարման և ջրահեռացման խողովակների և տանիքի ջրհորդանների վերանորոգման և անձրևաջրերի հեռացման խողովակների փոխարինում, </t>
  </si>
  <si>
    <t>Ցուցանիշների փոփոխությունը (ավելացումները նշված են դրական նշանով)</t>
  </si>
  <si>
    <t>«ՀԱՅԱՍՏԱՆԻ ՀԱՆՐԱՊԵՏՈՒԹՅԱՆ 2021 ԹՎԱԿԱՆԻ ՊԵՏԱԿԱՆ ԲՅՈՒՋԵԻ ՄԱՍԻՆ» ՀԱՅԱՍՏԱՆԻ ՀԱՆՐԱՊԵՏՈՒԹՅԱՆ ՕՐԵՆՔԻ N 1 ՀԱՎԵԼՎԱԾԻ N  2 ԱՂՅՈՒՍԱԿՈՒՄ ՎԵՐԱԲԱՇԽՈՒՄ, ՀԱՅԱՍՏԱՆԻ ՀԱՆՐԱՊԵՏՈՒԹՅԱՆ ԿԱՌԱՎԱՐՈՒԹՅԱՆ 2020 ԹՎԱԿԱՆԻ ԴԵԿՏԵՄԲԵՐԻ 30-Ի N 2215-Ն ՈՐՈՇՄԱՆ N 5 ՀԱՎԵԼՎԱԾԻ N  1 ԱՂՅՈՒՍԱԿՈՒՄ  ԿԱՏԱՐՎՈՂ ՓՈՓՈԽՈՒԹՅՈՒՆՆԵՐԸ ԵՎ ԼՐԱՑՈՒՄՆԵՐԸ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</si>
</sst>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_-* #,##0.00\ _֏_-;\-* #,##0.00\ _֏_-;_-* &quot;-&quot;??\ _֏_-;_-@_-"/>
    <numFmt numFmtId="165" formatCode="_-* #,##0.00\ _դ_ր_._-;\-* #,##0.00\ _դ_ր_._-;_-* &quot;-&quot;??\ _դ_ր_._-;_-@_-"/>
    <numFmt numFmtId="166" formatCode="_-* #,##0.00_р_._-;\-* #,##0.00_р_._-;_-* &quot;-&quot;??_р_._-;_-@_-"/>
    <numFmt numFmtId="167" formatCode="#,##0.0"/>
    <numFmt numFmtId="168" formatCode="_ * #,##0_)\ &quot;$&quot;_ ;_ * \(#,##0\)\ &quot;$&quot;_ ;_ * &quot;-&quot;_)\ &quot;$&quot;_ ;_ @_ "/>
    <numFmt numFmtId="169" formatCode="##,##0.0;\(##,##0.0\);\-"/>
    <numFmt numFmtId="170" formatCode="_-* #,##0.00\ _ _-;\-* #,##0.00\ _ _-;_-* &quot;-&quot;??\ _ _-;_-@_-"/>
    <numFmt numFmtId="171" formatCode="##,##0;\(##,##0\);\-"/>
    <numFmt numFmtId="172" formatCode="_-* #,##0.0\ _֏_-;\-* #,##0.0\ _֏_-;_-* &quot;-&quot;??\ _֏_-;_-@_-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1"/>
      <color theme="1"/>
      <name val="Calibri"/>
      <family val="2"/>
      <charset val="1"/>
      <scheme val="minor"/>
    </font>
    <font>
      <sz val="12"/>
      <color theme="1"/>
      <name val="GHEA Grapalat"/>
      <family val="3"/>
    </font>
    <font>
      <sz val="11"/>
      <color theme="1"/>
      <name val="GHEA Grapalat"/>
      <family val="3"/>
    </font>
    <font>
      <sz val="11"/>
      <color theme="1"/>
      <name val="Calibri"/>
      <family val="2"/>
      <scheme val="minor"/>
    </font>
    <font>
      <sz val="10"/>
      <name val="Times Armenian"/>
      <family val="1"/>
    </font>
    <font>
      <sz val="10"/>
      <name val="Arial Armenian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8"/>
      <name val="Arial Armenian"/>
      <family val="2"/>
    </font>
    <font>
      <sz val="10"/>
      <color indexed="8"/>
      <name val="MS Sans Serif"/>
      <family val="2"/>
      <charset val="204"/>
    </font>
    <font>
      <sz val="8"/>
      <name val="GHEA Grapalat"/>
      <family val="2"/>
    </font>
    <font>
      <b/>
      <sz val="10"/>
      <name val="GHEA Grapalat"/>
      <family val="3"/>
    </font>
    <font>
      <sz val="10"/>
      <name val="GHEA Grapalat"/>
      <family val="3"/>
    </font>
    <font>
      <b/>
      <sz val="11"/>
      <color theme="1"/>
      <name val="GHEA Grapalat"/>
      <family val="3"/>
    </font>
    <font>
      <b/>
      <sz val="11"/>
      <name val="GHEA Grapalat"/>
      <family val="3"/>
    </font>
    <font>
      <i/>
      <sz val="10"/>
      <color theme="1"/>
      <name val="GHEA Grapalat"/>
      <family val="3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GHEA Grapalat"/>
      <family val="3"/>
    </font>
    <font>
      <i/>
      <sz val="10"/>
      <name val="GHEA Grapalat"/>
      <family val="3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GHEA Grapalat"/>
      <family val="2"/>
    </font>
    <font>
      <sz val="10"/>
      <color theme="1"/>
      <name val="Calibri"/>
      <family val="2"/>
      <scheme val="minor"/>
    </font>
    <font>
      <b/>
      <sz val="10"/>
      <color rgb="FFFF0000"/>
      <name val="GHEA Grapalat"/>
      <family val="3"/>
    </font>
    <font>
      <b/>
      <sz val="14"/>
      <name val="GHEA Grapalat"/>
      <family val="3"/>
    </font>
    <font>
      <i/>
      <sz val="8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2"/>
    </font>
    <font>
      <b/>
      <sz val="14"/>
      <name val="GHEA Grapalat"/>
      <family val="2"/>
    </font>
    <font>
      <b/>
      <sz val="8"/>
      <name val="GHEA Grapalat"/>
      <family val="2"/>
    </font>
    <font>
      <i/>
      <sz val="8"/>
      <name val="GHEA Grapalat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0" fontId="4" fillId="0" borderId="0"/>
    <xf numFmtId="0" fontId="8" fillId="0" borderId="0"/>
    <xf numFmtId="0" fontId="9" fillId="0" borderId="0"/>
    <xf numFmtId="0" fontId="7" fillId="0" borderId="0"/>
    <xf numFmtId="0" fontId="10" fillId="0" borderId="0"/>
    <xf numFmtId="0" fontId="1" fillId="0" borderId="0"/>
    <xf numFmtId="0" fontId="11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3" fillId="0" borderId="0"/>
    <xf numFmtId="0" fontId="9" fillId="0" borderId="0"/>
    <xf numFmtId="0" fontId="1" fillId="0" borderId="0"/>
    <xf numFmtId="0" fontId="14" fillId="0" borderId="0"/>
    <xf numFmtId="9" fontId="9" fillId="0" borderId="0" applyFont="0" applyFill="0" applyBorder="0" applyAlignment="0" applyProtection="0"/>
    <xf numFmtId="0" fontId="15" fillId="0" borderId="0"/>
    <xf numFmtId="0" fontId="9" fillId="0" borderId="0"/>
    <xf numFmtId="0" fontId="11" fillId="0" borderId="0"/>
    <xf numFmtId="0" fontId="15" fillId="0" borderId="0"/>
    <xf numFmtId="166" fontId="9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6" fillId="0" borderId="0">
      <alignment horizontal="left" vertical="top" wrapText="1"/>
    </xf>
    <xf numFmtId="169" fontId="16" fillId="0" borderId="0" applyFill="0" applyBorder="0" applyProtection="0">
      <alignment horizontal="right" vertical="top"/>
    </xf>
    <xf numFmtId="0" fontId="22" fillId="0" borderId="0"/>
    <xf numFmtId="165" fontId="9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4" fillId="0" borderId="0"/>
    <xf numFmtId="0" fontId="7" fillId="10" borderId="25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8" fillId="5" borderId="0" applyNumberFormat="0" applyBorder="0" applyAlignment="0" applyProtection="0"/>
    <xf numFmtId="0" fontId="29" fillId="8" borderId="21" applyNumberFormat="0" applyAlignment="0" applyProtection="0"/>
    <xf numFmtId="0" fontId="30" fillId="9" borderId="24" applyNumberFormat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21" applyNumberFormat="0" applyAlignment="0" applyProtection="0"/>
    <xf numFmtId="0" fontId="37" fillId="0" borderId="23" applyNumberFormat="0" applyFill="0" applyAlignment="0" applyProtection="0"/>
    <xf numFmtId="0" fontId="38" fillId="6" borderId="0" applyNumberFormat="0" applyBorder="0" applyAlignment="0" applyProtection="0"/>
    <xf numFmtId="0" fontId="39" fillId="8" borderId="22" applyNumberFormat="0" applyAlignment="0" applyProtection="0"/>
    <xf numFmtId="0" fontId="40" fillId="0" borderId="0" applyNumberFormat="0" applyFill="0" applyBorder="0" applyAlignment="0" applyProtection="0"/>
    <xf numFmtId="0" fontId="41" fillId="0" borderId="26" applyNumberFormat="0" applyFill="0" applyAlignment="0" applyProtection="0"/>
    <xf numFmtId="0" fontId="42" fillId="0" borderId="0" applyNumberFormat="0" applyFill="0" applyBorder="0" applyAlignment="0" applyProtection="0"/>
    <xf numFmtId="164" fontId="7" fillId="0" borderId="0" applyFont="0" applyFill="0" applyBorder="0" applyAlignment="0" applyProtection="0"/>
  </cellStyleXfs>
  <cellXfs count="220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2" fillId="2" borderId="1" xfId="0" applyFont="1" applyFill="1" applyBorder="1" applyAlignment="1">
      <alignment vertical="center" wrapText="1"/>
    </xf>
    <xf numFmtId="0" fontId="17" fillId="2" borderId="9" xfId="25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18" fillId="2" borderId="9" xfId="25" applyFont="1" applyFill="1" applyBorder="1" applyAlignment="1">
      <alignment horizontal="left" vertical="top" wrapText="1"/>
    </xf>
    <xf numFmtId="49" fontId="17" fillId="2" borderId="9" xfId="25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2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/>
    </xf>
    <xf numFmtId="0" fontId="17" fillId="0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1" fillId="2" borderId="1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18" fillId="2" borderId="0" xfId="25" applyFont="1" applyFill="1" applyAlignment="1">
      <alignment horizontal="left" vertical="top" wrapText="1"/>
    </xf>
    <xf numFmtId="0" fontId="18" fillId="2" borderId="9" xfId="25" applyFont="1" applyFill="1" applyBorder="1" applyAlignment="1">
      <alignment horizontal="center" vertical="center" wrapText="1"/>
    </xf>
    <xf numFmtId="0" fontId="18" fillId="2" borderId="9" xfId="25" applyFont="1" applyFill="1" applyBorder="1">
      <alignment horizontal="left" vertical="top" wrapText="1"/>
    </xf>
    <xf numFmtId="0" fontId="18" fillId="2" borderId="11" xfId="25" applyFont="1" applyFill="1" applyBorder="1">
      <alignment horizontal="left" vertical="top" wrapText="1"/>
    </xf>
    <xf numFmtId="0" fontId="17" fillId="2" borderId="11" xfId="25" applyFont="1" applyFill="1" applyBorder="1" applyAlignment="1">
      <alignment horizontal="left" vertical="top" wrapText="1"/>
    </xf>
    <xf numFmtId="0" fontId="18" fillId="2" borderId="11" xfId="25" applyFont="1" applyFill="1" applyBorder="1" applyAlignment="1">
      <alignment horizontal="left" vertical="top" wrapText="1"/>
    </xf>
    <xf numFmtId="0" fontId="18" fillId="2" borderId="11" xfId="25" applyFont="1" applyFill="1" applyBorder="1" applyAlignment="1">
      <alignment horizontal="center" vertical="center" wrapText="1"/>
    </xf>
    <xf numFmtId="169" fontId="18" fillId="2" borderId="11" xfId="26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0" xfId="0" applyFont="1" applyFill="1"/>
    <xf numFmtId="0" fontId="6" fillId="2" borderId="0" xfId="0" applyFont="1" applyFill="1"/>
    <xf numFmtId="0" fontId="20" fillId="2" borderId="0" xfId="0" applyFont="1" applyFill="1"/>
    <xf numFmtId="0" fontId="5" fillId="2" borderId="0" xfId="0" applyFont="1" applyFill="1"/>
    <xf numFmtId="0" fontId="2" fillId="2" borderId="0" xfId="0" applyFont="1" applyFill="1" applyAlignment="1">
      <alignment horizontal="justify"/>
    </xf>
    <xf numFmtId="0" fontId="2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167" fontId="2" fillId="3" borderId="11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5" fillId="0" borderId="0" xfId="0" applyFont="1"/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2" borderId="11" xfId="0" applyFont="1" applyFill="1" applyBorder="1" applyAlignment="1">
      <alignment wrapText="1"/>
    </xf>
    <xf numFmtId="0" fontId="2" fillId="2" borderId="11" xfId="0" applyFont="1" applyFill="1" applyBorder="1" applyAlignment="1"/>
    <xf numFmtId="49" fontId="17" fillId="2" borderId="11" xfId="25" applyNumberFormat="1" applyFont="1" applyFill="1" applyBorder="1" applyAlignment="1">
      <alignment horizontal="left" vertical="top" wrapText="1"/>
    </xf>
    <xf numFmtId="0" fontId="2" fillId="2" borderId="11" xfId="25" applyFont="1" applyFill="1" applyBorder="1" applyAlignment="1">
      <alignment horizontal="left" vertical="top" wrapText="1"/>
    </xf>
    <xf numFmtId="169" fontId="3" fillId="2" borderId="11" xfId="0" applyNumberFormat="1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169" fontId="3" fillId="2" borderId="11" xfId="0" applyNumberFormat="1" applyFont="1" applyFill="1" applyBorder="1" applyAlignment="1">
      <alignment horizontal="center" vertical="center" wrapText="1"/>
    </xf>
    <xf numFmtId="171" fontId="18" fillId="2" borderId="11" xfId="26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8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/>
    </xf>
    <xf numFmtId="167" fontId="2" fillId="2" borderId="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vertical="top" wrapText="1"/>
    </xf>
    <xf numFmtId="0" fontId="26" fillId="2" borderId="11" xfId="0" applyFont="1" applyFill="1" applyBorder="1" applyAlignment="1">
      <alignment horizontal="left" vertical="center" wrapText="1"/>
    </xf>
    <xf numFmtId="0" fontId="2" fillId="0" borderId="11" xfId="0" applyFont="1" applyBorder="1"/>
    <xf numFmtId="0" fontId="3" fillId="2" borderId="11" xfId="0" applyFont="1" applyFill="1" applyBorder="1" applyAlignment="1">
      <alignment vertical="top" wrapText="1"/>
    </xf>
    <xf numFmtId="0" fontId="21" fillId="0" borderId="11" xfId="0" applyFont="1" applyBorder="1" applyAlignment="1">
      <alignment horizontal="left" vertical="top" wrapText="1"/>
    </xf>
    <xf numFmtId="167" fontId="2" fillId="2" borderId="11" xfId="0" applyNumberFormat="1" applyFont="1" applyFill="1" applyBorder="1" applyAlignment="1">
      <alignment horizontal="center" vertical="center"/>
    </xf>
    <xf numFmtId="169" fontId="18" fillId="2" borderId="8" xfId="26" applyNumberFormat="1" applyFont="1" applyFill="1" applyBorder="1" applyAlignment="1">
      <alignment vertical="center" wrapText="1"/>
    </xf>
    <xf numFmtId="169" fontId="18" fillId="2" borderId="2" xfId="26" applyNumberFormat="1" applyFont="1" applyFill="1" applyBorder="1" applyAlignment="1">
      <alignment vertical="center" wrapText="1"/>
    </xf>
    <xf numFmtId="169" fontId="18" fillId="2" borderId="10" xfId="26" applyNumberFormat="1" applyFont="1" applyFill="1" applyBorder="1" applyAlignment="1">
      <alignment vertical="center" wrapText="1"/>
    </xf>
    <xf numFmtId="0" fontId="17" fillId="0" borderId="0" xfId="0" applyFont="1"/>
    <xf numFmtId="0" fontId="43" fillId="0" borderId="11" xfId="0" applyFont="1" applyBorder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4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wrapText="1"/>
    </xf>
    <xf numFmtId="0" fontId="2" fillId="2" borderId="11" xfId="0" applyFont="1" applyFill="1" applyBorder="1"/>
    <xf numFmtId="0" fontId="2" fillId="2" borderId="11" xfId="0" applyFont="1" applyFill="1" applyBorder="1" applyAlignment="1">
      <alignment vertical="center"/>
    </xf>
    <xf numFmtId="0" fontId="26" fillId="2" borderId="11" xfId="0" applyFont="1" applyFill="1" applyBorder="1" applyAlignment="1">
      <alignment horizontal="left" vertical="top" wrapText="1"/>
    </xf>
    <xf numFmtId="0" fontId="18" fillId="2" borderId="11" xfId="0" applyFont="1" applyFill="1" applyBorder="1" applyAlignment="1">
      <alignment horizontal="left" vertical="top" wrapText="1"/>
    </xf>
    <xf numFmtId="0" fontId="18" fillId="2" borderId="16" xfId="0" applyFont="1" applyFill="1" applyBorder="1" applyAlignment="1">
      <alignment vertical="center" wrapText="1"/>
    </xf>
    <xf numFmtId="0" fontId="18" fillId="2" borderId="0" xfId="25" applyFont="1" applyFill="1">
      <alignment horizontal="left" vertical="top" wrapText="1"/>
    </xf>
    <xf numFmtId="0" fontId="18" fillId="2" borderId="9" xfId="25" applyFont="1" applyFill="1" applyBorder="1" applyAlignment="1">
      <alignment horizontal="center" vertical="top" wrapText="1"/>
    </xf>
    <xf numFmtId="0" fontId="17" fillId="0" borderId="11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vertical="top" wrapText="1"/>
    </xf>
    <xf numFmtId="0" fontId="5" fillId="0" borderId="11" xfId="0" applyFont="1" applyBorder="1"/>
    <xf numFmtId="172" fontId="2" fillId="0" borderId="11" xfId="78" applyNumberFormat="1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4" fontId="6" fillId="2" borderId="11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17" fillId="2" borderId="0" xfId="25" applyFont="1" applyFill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left" vertical="center"/>
    </xf>
    <xf numFmtId="0" fontId="2" fillId="2" borderId="0" xfId="0" applyFont="1" applyFill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7" fillId="2" borderId="11" xfId="0" applyFont="1" applyFill="1" applyBorder="1" applyAlignment="1">
      <alignment horizontal="left" vertical="top" wrapText="1"/>
    </xf>
    <xf numFmtId="0" fontId="25" fillId="0" borderId="11" xfId="0" applyFont="1" applyBorder="1" applyAlignment="1">
      <alignment wrapText="1"/>
    </xf>
    <xf numFmtId="0" fontId="25" fillId="0" borderId="17" xfId="0" applyFont="1" applyBorder="1" applyAlignment="1">
      <alignment vertical="center" wrapText="1"/>
    </xf>
    <xf numFmtId="0" fontId="25" fillId="0" borderId="17" xfId="0" applyFont="1" applyBorder="1" applyAlignment="1">
      <alignment vertical="center"/>
    </xf>
    <xf numFmtId="0" fontId="25" fillId="3" borderId="17" xfId="0" applyFont="1" applyFill="1" applyBorder="1" applyAlignment="1">
      <alignment vertical="center" wrapText="1"/>
    </xf>
    <xf numFmtId="0" fontId="17" fillId="0" borderId="11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left" vertical="top" wrapText="1"/>
    </xf>
    <xf numFmtId="0" fontId="26" fillId="2" borderId="11" xfId="0" applyFont="1" applyFill="1" applyBorder="1" applyAlignment="1">
      <alignment horizontal="left" vertical="top" wrapText="1"/>
    </xf>
    <xf numFmtId="0" fontId="43" fillId="2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2" fillId="0" borderId="0" xfId="0" applyFont="1" applyAlignment="1"/>
    <xf numFmtId="169" fontId="2" fillId="2" borderId="11" xfId="0" applyNumberFormat="1" applyFont="1" applyFill="1" applyBorder="1" applyAlignment="1">
      <alignment horizontal="left" vertical="top" wrapText="1"/>
    </xf>
    <xf numFmtId="0" fontId="49" fillId="2" borderId="11" xfId="0" applyFont="1" applyFill="1" applyBorder="1" applyAlignment="1">
      <alignment horizontal="left" vertical="top" wrapText="1"/>
    </xf>
    <xf numFmtId="0" fontId="44" fillId="2" borderId="11" xfId="0" applyFont="1" applyFill="1" applyBorder="1" applyAlignment="1">
      <alignment horizontal="left" vertical="top" wrapText="1"/>
    </xf>
    <xf numFmtId="0" fontId="49" fillId="2" borderId="11" xfId="0" applyFont="1" applyFill="1" applyBorder="1" applyAlignment="1">
      <alignment vertical="top" wrapText="1"/>
    </xf>
    <xf numFmtId="0" fontId="49" fillId="2" borderId="0" xfId="0" applyFont="1" applyFill="1" applyAlignment="1">
      <alignment vertical="top" wrapText="1"/>
    </xf>
    <xf numFmtId="0" fontId="43" fillId="2" borderId="11" xfId="0" applyFont="1" applyFill="1" applyBorder="1" applyAlignment="1">
      <alignment vertical="top" wrapText="1"/>
    </xf>
    <xf numFmtId="0" fontId="43" fillId="2" borderId="0" xfId="0" applyFont="1" applyFill="1" applyAlignment="1">
      <alignment vertical="top" wrapText="1"/>
    </xf>
    <xf numFmtId="0" fontId="44" fillId="2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2" fillId="0" borderId="0" xfId="0" applyFont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44" fillId="2" borderId="11" xfId="0" applyFont="1" applyFill="1" applyBorder="1" applyAlignment="1">
      <alignment horizontal="left" vertical="top" wrapText="1"/>
    </xf>
    <xf numFmtId="0" fontId="18" fillId="2" borderId="0" xfId="25" applyFont="1" applyFill="1" applyBorder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18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top"/>
    </xf>
    <xf numFmtId="0" fontId="17" fillId="2" borderId="0" xfId="0" applyFont="1" applyFill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17" fillId="2" borderId="0" xfId="25" applyFont="1" applyFill="1" applyAlignment="1">
      <alignment horizontal="center" vertical="top" wrapText="1"/>
    </xf>
    <xf numFmtId="0" fontId="18" fillId="2" borderId="5" xfId="25" applyFont="1" applyFill="1" applyBorder="1" applyAlignment="1">
      <alignment horizontal="center" vertical="center" wrapText="1"/>
    </xf>
    <xf numFmtId="0" fontId="18" fillId="2" borderId="6" xfId="25" applyFont="1" applyFill="1" applyBorder="1" applyAlignment="1">
      <alignment horizontal="center" vertical="center" wrapText="1"/>
    </xf>
    <xf numFmtId="0" fontId="18" fillId="2" borderId="7" xfId="25" applyFont="1" applyFill="1" applyBorder="1" applyAlignment="1">
      <alignment horizontal="center" vertical="center" wrapText="1"/>
    </xf>
    <xf numFmtId="0" fontId="18" fillId="2" borderId="8" xfId="25" applyFont="1" applyFill="1" applyBorder="1" applyAlignment="1">
      <alignment horizontal="center" vertical="center" wrapText="1"/>
    </xf>
    <xf numFmtId="0" fontId="18" fillId="2" borderId="10" xfId="25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6" fillId="2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/>
    </xf>
    <xf numFmtId="0" fontId="43" fillId="2" borderId="11" xfId="0" applyFont="1" applyFill="1" applyBorder="1" applyAlignment="1">
      <alignment horizontal="left" vertical="top" wrapText="1"/>
    </xf>
    <xf numFmtId="169" fontId="18" fillId="2" borderId="8" xfId="26" applyNumberFormat="1" applyFont="1" applyFill="1" applyBorder="1" applyAlignment="1">
      <alignment horizontal="center" vertical="center" wrapText="1"/>
    </xf>
    <xf numFmtId="169" fontId="18" fillId="2" borderId="2" xfId="26" applyNumberFormat="1" applyFont="1" applyFill="1" applyBorder="1" applyAlignment="1">
      <alignment horizontal="center" vertical="center" wrapText="1"/>
    </xf>
    <xf numFmtId="169" fontId="18" fillId="2" borderId="10" xfId="26" applyNumberFormat="1" applyFont="1" applyFill="1" applyBorder="1" applyAlignment="1">
      <alignment horizontal="center" vertical="center" wrapText="1"/>
    </xf>
    <xf numFmtId="0" fontId="44" fillId="2" borderId="11" xfId="0" applyFont="1" applyFill="1" applyBorder="1" applyAlignment="1">
      <alignment horizontal="center" vertical="top" wrapText="1"/>
    </xf>
    <xf numFmtId="0" fontId="44" fillId="2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49" fillId="2" borderId="0" xfId="0" applyFont="1" applyFill="1" applyAlignment="1">
      <alignment horizontal="left" vertical="top" wrapText="1"/>
    </xf>
    <xf numFmtId="0" fontId="20" fillId="0" borderId="0" xfId="0" applyFont="1" applyAlignment="1">
      <alignment horizontal="center" wrapText="1"/>
    </xf>
    <xf numFmtId="0" fontId="19" fillId="2" borderId="0" xfId="0" applyFont="1" applyFill="1" applyAlignment="1">
      <alignment horizontal="center"/>
    </xf>
    <xf numFmtId="0" fontId="50" fillId="0" borderId="0" xfId="0" applyFont="1" applyAlignment="1">
      <alignment horizontal="center" vertical="top"/>
    </xf>
    <xf numFmtId="0" fontId="51" fillId="0" borderId="0" xfId="0" applyFont="1" applyAlignment="1">
      <alignment horizontal="left" vertical="top" wrapText="1"/>
    </xf>
    <xf numFmtId="0" fontId="46" fillId="0" borderId="0" xfId="0" applyFont="1" applyAlignment="1">
      <alignment horizontal="center" vertical="top"/>
    </xf>
    <xf numFmtId="0" fontId="48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20" fillId="2" borderId="14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wrapText="1"/>
    </xf>
    <xf numFmtId="0" fontId="20" fillId="2" borderId="7" xfId="0" applyFont="1" applyFill="1" applyBorder="1" applyAlignment="1">
      <alignment horizontal="center" wrapText="1"/>
    </xf>
  </cellXfs>
  <cellStyles count="79">
    <cellStyle name="_artabyuje" xfId="7"/>
    <cellStyle name="20% - Accent1 2" xfId="38"/>
    <cellStyle name="20% - Accent2 2" xfId="39"/>
    <cellStyle name="20% - Accent3 2" xfId="40"/>
    <cellStyle name="20% - Accent4 2" xfId="41"/>
    <cellStyle name="20% - Accent5 2" xfId="42"/>
    <cellStyle name="20% - Accent6 2" xfId="43"/>
    <cellStyle name="40% - Accent1 2" xfId="44"/>
    <cellStyle name="40% - Accent2 2" xfId="45"/>
    <cellStyle name="40% - Accent3 2" xfId="46"/>
    <cellStyle name="40% - Accent4 2" xfId="47"/>
    <cellStyle name="40% - Accent5 2" xfId="48"/>
    <cellStyle name="40% - Accent6 2" xfId="49"/>
    <cellStyle name="60% - Accent1 2" xfId="50"/>
    <cellStyle name="60% - Accent2 2" xfId="51"/>
    <cellStyle name="60% - Accent3 2" xfId="52"/>
    <cellStyle name="60% - Accent4 2" xfId="53"/>
    <cellStyle name="60% - Accent5 2" xfId="54"/>
    <cellStyle name="60% - Accent6 2" xfId="55"/>
    <cellStyle name="Accent1 2" xfId="56"/>
    <cellStyle name="Accent2 2" xfId="57"/>
    <cellStyle name="Accent3 2" xfId="58"/>
    <cellStyle name="Accent4 2" xfId="59"/>
    <cellStyle name="Accent5 2" xfId="60"/>
    <cellStyle name="Accent6 2" xfId="61"/>
    <cellStyle name="Bad 2" xfId="62"/>
    <cellStyle name="Calculation 2" xfId="63"/>
    <cellStyle name="Check Cell 2" xfId="64"/>
    <cellStyle name="Comma" xfId="78" builtinId="3"/>
    <cellStyle name="Comma 2" xfId="8"/>
    <cellStyle name="Comma 2 2" xfId="9"/>
    <cellStyle name="Comma 2 2 2" xfId="33"/>
    <cellStyle name="Comma 2 2 3" xfId="30"/>
    <cellStyle name="Comma 2 3" xfId="28"/>
    <cellStyle name="Comma 3" xfId="10"/>
    <cellStyle name="Comma 3 2" xfId="34"/>
    <cellStyle name="Comma 3 3" xfId="31"/>
    <cellStyle name="Comma 4" xfId="11"/>
    <cellStyle name="Comma 4 2" xfId="32"/>
    <cellStyle name="Comma 5" xfId="12"/>
    <cellStyle name="Comma 5 2" xfId="35"/>
    <cellStyle name="Comma 6" xfId="29"/>
    <cellStyle name="Comma 7" xfId="13"/>
    <cellStyle name="Explanatory Text 2" xfId="65"/>
    <cellStyle name="Good 2" xfId="66"/>
    <cellStyle name="Heading 1 2" xfId="67"/>
    <cellStyle name="Heading 2 2" xfId="68"/>
    <cellStyle name="Heading 3 2" xfId="69"/>
    <cellStyle name="Heading 4 2" xfId="70"/>
    <cellStyle name="Input 2" xfId="71"/>
    <cellStyle name="Linked Cell 2" xfId="72"/>
    <cellStyle name="Neutral 2" xfId="73"/>
    <cellStyle name="Normal" xfId="0" builtinId="0"/>
    <cellStyle name="Normal 11" xfId="14"/>
    <cellStyle name="Normal 2" xfId="3"/>
    <cellStyle name="Normal 2 2" xfId="15"/>
    <cellStyle name="Normal 2 2 2" xfId="5"/>
    <cellStyle name="Normal 3" xfId="2"/>
    <cellStyle name="Normal 3 2" xfId="36"/>
    <cellStyle name="Normal 4" xfId="1"/>
    <cellStyle name="Normal 5" xfId="6"/>
    <cellStyle name="Normal 5 2" xfId="4"/>
    <cellStyle name="Normal 6" xfId="16"/>
    <cellStyle name="Normal 7" xfId="17"/>
    <cellStyle name="Normal 8" xfId="25"/>
    <cellStyle name="Normal 9" xfId="27"/>
    <cellStyle name="Note" xfId="37" builtinId="10" customBuiltin="1"/>
    <cellStyle name="Output 2" xfId="74"/>
    <cellStyle name="Percent 2" xfId="18"/>
    <cellStyle name="SN_241" xfId="26"/>
    <cellStyle name="Style 1" xfId="19"/>
    <cellStyle name="Title 2" xfId="75"/>
    <cellStyle name="Total 2" xfId="76"/>
    <cellStyle name="Warning Text 2" xfId="77"/>
    <cellStyle name="Обычный 2" xfId="20"/>
    <cellStyle name="Обычный 3" xfId="21"/>
    <cellStyle name="Стиль 1" xfId="22"/>
    <cellStyle name="Финансовый 2" xfId="23"/>
    <cellStyle name="Финансовый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ghushchyan\SHARE\Users\N-Manukyan\Desktop\&#1350;&#1377;&#1388;&#1378;&#1377;&#1398;&#1380;&#1397;&#1377;&#1398;%2028%20&#1398;&#1400;&#1408;%20&#1401;&#1381;&#1394;&#1377;&#1406;%20&#1396;&#1398;&#1377;&#1409;%20&#1392;&#1387;&#1398;&#1384;\HavelvatsHodvatsapoxuty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Հավելված 1"/>
      <sheetName val="Հավելված  2"/>
      <sheetName val="Հավելված 3"/>
      <sheetName val="Հավելված 4"/>
      <sheetName val="Հավելված 5"/>
      <sheetName val="Հավելված 6"/>
      <sheetName val="Հավելված 7"/>
    </sheetNames>
    <sheetDataSet>
      <sheetData sheetId="0" refreshError="1"/>
      <sheetData sheetId="1" refreshError="1"/>
      <sheetData sheetId="2" refreshError="1">
        <row r="20">
          <cell r="E20">
            <v>11001</v>
          </cell>
        </row>
        <row r="36">
          <cell r="F36" t="str">
            <v>ՀՀ տարածքային կառավարման և ենթակառուցվածքների նախարարության պետական գույքի կառավարման կոմիտե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4" zoomScaleNormal="100" workbookViewId="0">
      <selection activeCell="C29" sqref="C29"/>
    </sheetView>
  </sheetViews>
  <sheetFormatPr defaultRowHeight="13.5"/>
  <cols>
    <col min="1" max="1" width="14.28515625" style="1" customWidth="1"/>
    <col min="2" max="2" width="16.85546875" style="1" customWidth="1"/>
    <col min="3" max="3" width="71.28515625" style="1" customWidth="1"/>
    <col min="4" max="5" width="18.28515625" style="1" customWidth="1"/>
    <col min="6" max="16384" width="9.140625" style="1"/>
  </cols>
  <sheetData>
    <row r="1" spans="1:7">
      <c r="E1" s="109" t="s">
        <v>54</v>
      </c>
    </row>
    <row r="2" spans="1:7">
      <c r="E2" s="109" t="s">
        <v>151</v>
      </c>
    </row>
    <row r="3" spans="1:7">
      <c r="E3" s="109" t="s">
        <v>43</v>
      </c>
    </row>
    <row r="4" spans="1:7">
      <c r="A4" s="85"/>
    </row>
    <row r="5" spans="1:7" ht="15.75" customHeight="1">
      <c r="A5" s="153" t="s">
        <v>188</v>
      </c>
      <c r="B5" s="153"/>
      <c r="C5" s="153"/>
      <c r="D5" s="153"/>
      <c r="E5" s="153"/>
      <c r="F5" s="86"/>
      <c r="G5" s="86"/>
    </row>
    <row r="6" spans="1:7" ht="15.75" customHeight="1">
      <c r="A6" s="153"/>
      <c r="B6" s="153"/>
      <c r="C6" s="153"/>
      <c r="D6" s="153"/>
      <c r="E6" s="153"/>
      <c r="F6" s="86"/>
      <c r="G6" s="86"/>
    </row>
    <row r="7" spans="1:7" ht="15.75" customHeight="1">
      <c r="A7" s="153"/>
      <c r="B7" s="153"/>
      <c r="C7" s="153"/>
      <c r="D7" s="153"/>
      <c r="E7" s="153"/>
      <c r="F7" s="86"/>
      <c r="G7" s="86"/>
    </row>
    <row r="8" spans="1:7" ht="15.75" customHeight="1">
      <c r="A8" s="153"/>
      <c r="B8" s="153"/>
      <c r="C8" s="153"/>
      <c r="D8" s="153"/>
      <c r="E8" s="153"/>
      <c r="F8" s="86"/>
      <c r="G8" s="86"/>
    </row>
    <row r="9" spans="1:7">
      <c r="A9" s="47"/>
      <c r="B9" s="47"/>
      <c r="C9" s="47"/>
      <c r="D9" s="47"/>
      <c r="E9" s="47"/>
    </row>
    <row r="10" spans="1:7">
      <c r="A10" s="42"/>
      <c r="C10" s="42"/>
      <c r="D10" s="42"/>
      <c r="E10" s="48" t="s">
        <v>44</v>
      </c>
    </row>
    <row r="11" spans="1:7" ht="60" customHeight="1">
      <c r="A11" s="162" t="s">
        <v>16</v>
      </c>
      <c r="B11" s="162"/>
      <c r="C11" s="154" t="s">
        <v>55</v>
      </c>
      <c r="D11" s="163" t="s">
        <v>112</v>
      </c>
      <c r="E11" s="164"/>
    </row>
    <row r="12" spans="1:7">
      <c r="A12" s="49" t="s">
        <v>14</v>
      </c>
      <c r="B12" s="49" t="s">
        <v>35</v>
      </c>
      <c r="C12" s="155"/>
      <c r="D12" s="104" t="s">
        <v>42</v>
      </c>
      <c r="E12" s="104" t="s">
        <v>18</v>
      </c>
    </row>
    <row r="13" spans="1:7" ht="14.25">
      <c r="A13" s="74"/>
      <c r="B13" s="50"/>
      <c r="C13" s="51" t="s">
        <v>56</v>
      </c>
      <c r="D13" s="28">
        <f t="shared" ref="D13:E13" si="0">D15+D40</f>
        <v>0</v>
      </c>
      <c r="E13" s="28">
        <f t="shared" si="0"/>
        <v>0</v>
      </c>
    </row>
    <row r="14" spans="1:7" s="31" customFormat="1" ht="28.5">
      <c r="A14" s="87"/>
      <c r="B14" s="65"/>
      <c r="C14" s="52" t="s">
        <v>41</v>
      </c>
      <c r="D14" s="28">
        <f>D15+D40</f>
        <v>0</v>
      </c>
      <c r="E14" s="28">
        <f>E15+E40</f>
        <v>0</v>
      </c>
    </row>
    <row r="15" spans="1:7" s="31" customFormat="1">
      <c r="A15" s="88">
        <v>1079</v>
      </c>
      <c r="B15" s="65"/>
      <c r="C15" s="89" t="s">
        <v>64</v>
      </c>
      <c r="D15" s="28">
        <f t="shared" ref="D15:E15" si="1">D28+D34+D22</f>
        <v>30000</v>
      </c>
      <c r="E15" s="28">
        <f t="shared" si="1"/>
        <v>30000.000000000004</v>
      </c>
    </row>
    <row r="16" spans="1:7" s="31" customFormat="1">
      <c r="A16" s="156"/>
      <c r="B16" s="158"/>
      <c r="C16" s="29" t="s">
        <v>72</v>
      </c>
      <c r="D16" s="28"/>
      <c r="E16" s="28"/>
    </row>
    <row r="17" spans="1:5" s="31" customFormat="1">
      <c r="A17" s="156"/>
      <c r="B17" s="159"/>
      <c r="C17" s="89" t="s">
        <v>65</v>
      </c>
      <c r="D17" s="28"/>
      <c r="E17" s="28"/>
    </row>
    <row r="18" spans="1:5" s="31" customFormat="1">
      <c r="A18" s="156"/>
      <c r="B18" s="159"/>
      <c r="C18" s="29" t="s">
        <v>73</v>
      </c>
      <c r="D18" s="28"/>
      <c r="E18" s="28"/>
    </row>
    <row r="19" spans="1:5" s="31" customFormat="1">
      <c r="A19" s="156"/>
      <c r="B19" s="159"/>
      <c r="C19" s="89" t="s">
        <v>66</v>
      </c>
      <c r="D19" s="28"/>
      <c r="E19" s="28"/>
    </row>
    <row r="20" spans="1:5" s="31" customFormat="1">
      <c r="A20" s="157"/>
      <c r="B20" s="160"/>
      <c r="C20" s="29" t="s">
        <v>74</v>
      </c>
      <c r="D20" s="28"/>
      <c r="E20" s="28"/>
    </row>
    <row r="21" spans="1:5" s="31" customFormat="1" ht="14.25">
      <c r="A21" s="161"/>
      <c r="B21" s="161"/>
      <c r="C21" s="53" t="s">
        <v>13</v>
      </c>
      <c r="D21" s="28"/>
      <c r="E21" s="28"/>
    </row>
    <row r="22" spans="1:5">
      <c r="A22" s="151"/>
      <c r="B22" s="152">
        <v>11001</v>
      </c>
      <c r="C22" s="89" t="s">
        <v>27</v>
      </c>
      <c r="D22" s="28">
        <f t="shared" ref="D22:E22" si="2">-D28</f>
        <v>-4343</v>
      </c>
      <c r="E22" s="28">
        <f t="shared" si="2"/>
        <v>-10659.8</v>
      </c>
    </row>
    <row r="23" spans="1:5" ht="27">
      <c r="A23" s="151"/>
      <c r="B23" s="152"/>
      <c r="C23" s="29" t="s">
        <v>133</v>
      </c>
      <c r="D23" s="28"/>
      <c r="E23" s="28"/>
    </row>
    <row r="24" spans="1:5">
      <c r="A24" s="151"/>
      <c r="B24" s="152"/>
      <c r="C24" s="89" t="s">
        <v>28</v>
      </c>
      <c r="D24" s="28"/>
      <c r="E24" s="28"/>
    </row>
    <row r="25" spans="1:5" ht="27">
      <c r="A25" s="151"/>
      <c r="B25" s="152"/>
      <c r="C25" s="29" t="s">
        <v>134</v>
      </c>
      <c r="D25" s="28"/>
      <c r="E25" s="28"/>
    </row>
    <row r="26" spans="1:5">
      <c r="A26" s="151"/>
      <c r="B26" s="152"/>
      <c r="C26" s="89" t="s">
        <v>29</v>
      </c>
      <c r="D26" s="28"/>
      <c r="E26" s="28"/>
    </row>
    <row r="27" spans="1:5">
      <c r="A27" s="151"/>
      <c r="B27" s="152"/>
      <c r="C27" s="29" t="s">
        <v>61</v>
      </c>
      <c r="D27" s="28"/>
      <c r="E27" s="28"/>
    </row>
    <row r="28" spans="1:5">
      <c r="A28" s="151"/>
      <c r="B28" s="152">
        <v>11003</v>
      </c>
      <c r="C28" s="89" t="s">
        <v>27</v>
      </c>
      <c r="D28" s="28">
        <v>4343</v>
      </c>
      <c r="E28" s="28">
        <v>10659.8</v>
      </c>
    </row>
    <row r="29" spans="1:5" ht="40.5">
      <c r="A29" s="151"/>
      <c r="B29" s="152"/>
      <c r="C29" s="29" t="s">
        <v>75</v>
      </c>
      <c r="D29" s="28"/>
      <c r="E29" s="28"/>
    </row>
    <row r="30" spans="1:5">
      <c r="A30" s="151"/>
      <c r="B30" s="152"/>
      <c r="C30" s="89" t="s">
        <v>28</v>
      </c>
      <c r="D30" s="28"/>
      <c r="E30" s="28"/>
    </row>
    <row r="31" spans="1:5" ht="40.5">
      <c r="A31" s="151"/>
      <c r="B31" s="152"/>
      <c r="C31" s="29" t="s">
        <v>76</v>
      </c>
      <c r="D31" s="28"/>
      <c r="E31" s="28"/>
    </row>
    <row r="32" spans="1:5">
      <c r="A32" s="151"/>
      <c r="B32" s="152"/>
      <c r="C32" s="89" t="s">
        <v>29</v>
      </c>
      <c r="D32" s="28"/>
      <c r="E32" s="28"/>
    </row>
    <row r="33" spans="1:5">
      <c r="A33" s="151"/>
      <c r="B33" s="152"/>
      <c r="C33" s="29" t="s">
        <v>61</v>
      </c>
      <c r="D33" s="28"/>
      <c r="E33" s="28"/>
    </row>
    <row r="34" spans="1:5" s="31" customFormat="1">
      <c r="A34" s="151"/>
      <c r="B34" s="165">
        <v>32001</v>
      </c>
      <c r="C34" s="89" t="s">
        <v>27</v>
      </c>
      <c r="D34" s="28">
        <v>30000</v>
      </c>
      <c r="E34" s="28">
        <v>30000</v>
      </c>
    </row>
    <row r="35" spans="1:5" s="31" customFormat="1" ht="27">
      <c r="A35" s="151"/>
      <c r="B35" s="165"/>
      <c r="C35" s="90" t="s">
        <v>120</v>
      </c>
      <c r="D35" s="28"/>
      <c r="E35" s="28"/>
    </row>
    <row r="36" spans="1:5" s="31" customFormat="1">
      <c r="A36" s="151"/>
      <c r="B36" s="165"/>
      <c r="C36" s="89" t="s">
        <v>28</v>
      </c>
      <c r="D36" s="28"/>
      <c r="E36" s="28"/>
    </row>
    <row r="37" spans="1:5" s="31" customFormat="1" ht="67.5">
      <c r="A37" s="151"/>
      <c r="B37" s="165"/>
      <c r="C37" s="90" t="s">
        <v>185</v>
      </c>
      <c r="D37" s="28"/>
      <c r="E37" s="28"/>
    </row>
    <row r="38" spans="1:5" s="31" customFormat="1">
      <c r="A38" s="151"/>
      <c r="B38" s="165"/>
      <c r="C38" s="89" t="s">
        <v>29</v>
      </c>
      <c r="D38" s="28"/>
      <c r="E38" s="28"/>
    </row>
    <row r="39" spans="1:5" s="31" customFormat="1" ht="27.75" thickBot="1">
      <c r="A39" s="151"/>
      <c r="B39" s="165"/>
      <c r="C39" s="91" t="s">
        <v>108</v>
      </c>
      <c r="D39" s="28"/>
      <c r="E39" s="28"/>
    </row>
    <row r="40" spans="1:5" s="31" customFormat="1">
      <c r="A40" s="88">
        <v>1176</v>
      </c>
      <c r="B40" s="65"/>
      <c r="C40" s="89" t="s">
        <v>64</v>
      </c>
      <c r="D40" s="28">
        <f t="shared" ref="D40:E40" si="3">D47</f>
        <v>-30000</v>
      </c>
      <c r="E40" s="28">
        <f t="shared" si="3"/>
        <v>-30000</v>
      </c>
    </row>
    <row r="41" spans="1:5" s="31" customFormat="1">
      <c r="A41" s="156"/>
      <c r="B41" s="158"/>
      <c r="C41" s="29" t="s">
        <v>67</v>
      </c>
      <c r="D41" s="28"/>
      <c r="E41" s="28"/>
    </row>
    <row r="42" spans="1:5" s="31" customFormat="1">
      <c r="A42" s="156"/>
      <c r="B42" s="159"/>
      <c r="C42" s="89" t="s">
        <v>65</v>
      </c>
      <c r="D42" s="28"/>
      <c r="E42" s="28"/>
    </row>
    <row r="43" spans="1:5" s="31" customFormat="1" ht="27">
      <c r="A43" s="156"/>
      <c r="B43" s="159"/>
      <c r="C43" s="29" t="s">
        <v>68</v>
      </c>
      <c r="D43" s="28"/>
      <c r="E43" s="28"/>
    </row>
    <row r="44" spans="1:5" s="31" customFormat="1">
      <c r="A44" s="156"/>
      <c r="B44" s="159"/>
      <c r="C44" s="89" t="s">
        <v>66</v>
      </c>
      <c r="D44" s="28"/>
      <c r="E44" s="28"/>
    </row>
    <row r="45" spans="1:5" s="31" customFormat="1" ht="40.5">
      <c r="A45" s="157"/>
      <c r="B45" s="160"/>
      <c r="C45" s="29" t="s">
        <v>69</v>
      </c>
      <c r="D45" s="28"/>
      <c r="E45" s="28"/>
    </row>
    <row r="46" spans="1:5" s="31" customFormat="1" ht="14.25">
      <c r="A46" s="161"/>
      <c r="B46" s="161"/>
      <c r="C46" s="53" t="s">
        <v>13</v>
      </c>
      <c r="D46" s="28"/>
      <c r="E46" s="28"/>
    </row>
    <row r="47" spans="1:5">
      <c r="A47" s="151"/>
      <c r="B47" s="152">
        <v>11003</v>
      </c>
      <c r="C47" s="89" t="s">
        <v>27</v>
      </c>
      <c r="D47" s="28">
        <v>-30000</v>
      </c>
      <c r="E47" s="28">
        <v>-30000</v>
      </c>
    </row>
    <row r="48" spans="1:5">
      <c r="A48" s="151"/>
      <c r="B48" s="152"/>
      <c r="C48" s="29" t="s">
        <v>70</v>
      </c>
      <c r="D48" s="28"/>
      <c r="E48" s="28"/>
    </row>
    <row r="49" spans="1:7">
      <c r="A49" s="151"/>
      <c r="B49" s="152"/>
      <c r="C49" s="89" t="s">
        <v>28</v>
      </c>
      <c r="D49" s="28"/>
      <c r="E49" s="28"/>
    </row>
    <row r="50" spans="1:7">
      <c r="A50" s="151"/>
      <c r="B50" s="152"/>
      <c r="C50" s="29" t="s">
        <v>71</v>
      </c>
      <c r="D50" s="28"/>
      <c r="E50" s="28"/>
    </row>
    <row r="51" spans="1:7">
      <c r="A51" s="151"/>
      <c r="B51" s="152"/>
      <c r="C51" s="89" t="s">
        <v>29</v>
      </c>
      <c r="D51" s="28"/>
      <c r="E51" s="28"/>
    </row>
    <row r="52" spans="1:7">
      <c r="A52" s="151"/>
      <c r="B52" s="152"/>
      <c r="C52" s="29" t="s">
        <v>61</v>
      </c>
      <c r="D52" s="28"/>
      <c r="E52" s="28"/>
    </row>
    <row r="53" spans="1:7" ht="14.25">
      <c r="A53" s="29"/>
      <c r="B53" s="29"/>
      <c r="C53" s="114" t="s">
        <v>155</v>
      </c>
      <c r="D53" s="28">
        <f t="shared" ref="D53:E53" si="4">D55</f>
        <v>0</v>
      </c>
      <c r="E53" s="28">
        <f t="shared" si="4"/>
        <v>0</v>
      </c>
    </row>
    <row r="54" spans="1:7">
      <c r="A54" s="169" t="s">
        <v>156</v>
      </c>
      <c r="B54" s="158"/>
      <c r="C54" s="131" t="s">
        <v>64</v>
      </c>
      <c r="D54" s="28"/>
      <c r="E54" s="28"/>
      <c r="F54" s="135"/>
      <c r="G54" s="135"/>
    </row>
    <row r="55" spans="1:7">
      <c r="A55" s="169"/>
      <c r="B55" s="159"/>
      <c r="C55" s="29" t="s">
        <v>157</v>
      </c>
      <c r="D55" s="28">
        <f>D69+D62</f>
        <v>0</v>
      </c>
      <c r="E55" s="28">
        <f>E69+E62</f>
        <v>0</v>
      </c>
    </row>
    <row r="56" spans="1:7">
      <c r="A56" s="169"/>
      <c r="B56" s="159"/>
      <c r="C56" s="131" t="s">
        <v>65</v>
      </c>
      <c r="D56" s="28"/>
      <c r="E56" s="28"/>
    </row>
    <row r="57" spans="1:7" ht="27">
      <c r="A57" s="169"/>
      <c r="B57" s="159"/>
      <c r="C57" s="29" t="s">
        <v>158</v>
      </c>
      <c r="D57" s="28"/>
      <c r="E57" s="28"/>
    </row>
    <row r="58" spans="1:7">
      <c r="A58" s="169"/>
      <c r="B58" s="159"/>
      <c r="C58" s="131" t="s">
        <v>66</v>
      </c>
      <c r="D58" s="28"/>
      <c r="E58" s="28"/>
    </row>
    <row r="59" spans="1:7" ht="28.5" customHeight="1">
      <c r="A59" s="169"/>
      <c r="B59" s="160"/>
      <c r="C59" s="29" t="s">
        <v>159</v>
      </c>
      <c r="D59" s="28"/>
      <c r="E59" s="28"/>
    </row>
    <row r="60" spans="1:7">
      <c r="A60" s="166" t="s">
        <v>160</v>
      </c>
      <c r="B60" s="167"/>
      <c r="C60" s="168"/>
      <c r="D60" s="28"/>
      <c r="E60" s="28"/>
    </row>
    <row r="61" spans="1:7">
      <c r="A61" s="158"/>
      <c r="B61" s="158">
        <v>11001</v>
      </c>
      <c r="C61" s="131" t="s">
        <v>27</v>
      </c>
      <c r="D61" s="134"/>
      <c r="E61" s="136"/>
    </row>
    <row r="62" spans="1:7">
      <c r="A62" s="159"/>
      <c r="B62" s="159"/>
      <c r="C62" s="29" t="s">
        <v>157</v>
      </c>
      <c r="D62" s="28">
        <v>30000</v>
      </c>
      <c r="E62" s="28">
        <v>30000</v>
      </c>
    </row>
    <row r="63" spans="1:7">
      <c r="A63" s="159"/>
      <c r="B63" s="159"/>
      <c r="C63" s="131" t="s">
        <v>28</v>
      </c>
      <c r="D63" s="134"/>
      <c r="E63" s="136"/>
    </row>
    <row r="64" spans="1:7" ht="40.5">
      <c r="A64" s="159"/>
      <c r="B64" s="159"/>
      <c r="C64" s="29" t="s">
        <v>161</v>
      </c>
      <c r="D64" s="133"/>
      <c r="E64" s="29"/>
    </row>
    <row r="65" spans="1:5">
      <c r="A65" s="159"/>
      <c r="B65" s="159"/>
      <c r="C65" s="131" t="s">
        <v>29</v>
      </c>
      <c r="D65" s="134"/>
      <c r="E65" s="29"/>
    </row>
    <row r="66" spans="1:5">
      <c r="A66" s="160"/>
      <c r="B66" s="160"/>
      <c r="C66" s="29" t="s">
        <v>61</v>
      </c>
      <c r="D66" s="133"/>
      <c r="E66" s="87"/>
    </row>
    <row r="67" spans="1:5">
      <c r="A67" s="166" t="s">
        <v>160</v>
      </c>
      <c r="B67" s="167"/>
      <c r="C67" s="168"/>
      <c r="D67" s="28"/>
      <c r="E67" s="28"/>
    </row>
    <row r="68" spans="1:5">
      <c r="A68" s="158"/>
      <c r="B68" s="158">
        <v>11001</v>
      </c>
      <c r="C68" s="131" t="s">
        <v>27</v>
      </c>
      <c r="D68" s="134"/>
      <c r="E68" s="136"/>
    </row>
    <row r="69" spans="1:5">
      <c r="A69" s="159"/>
      <c r="B69" s="159"/>
      <c r="C69" s="29" t="s">
        <v>157</v>
      </c>
      <c r="D69" s="28">
        <v>-30000</v>
      </c>
      <c r="E69" s="28">
        <v>-30000</v>
      </c>
    </row>
    <row r="70" spans="1:5">
      <c r="A70" s="159"/>
      <c r="B70" s="159"/>
      <c r="C70" s="131" t="s">
        <v>28</v>
      </c>
      <c r="D70" s="134"/>
      <c r="E70" s="136"/>
    </row>
    <row r="71" spans="1:5" ht="40.5">
      <c r="A71" s="159"/>
      <c r="B71" s="159"/>
      <c r="C71" s="29" t="s">
        <v>161</v>
      </c>
      <c r="D71" s="133"/>
      <c r="E71" s="29"/>
    </row>
    <row r="72" spans="1:5">
      <c r="A72" s="159"/>
      <c r="B72" s="159"/>
      <c r="C72" s="131" t="s">
        <v>29</v>
      </c>
      <c r="D72" s="134"/>
      <c r="E72" s="29"/>
    </row>
    <row r="73" spans="1:5">
      <c r="A73" s="160"/>
      <c r="B73" s="160"/>
      <c r="C73" s="29" t="s">
        <v>61</v>
      </c>
      <c r="D73" s="133"/>
      <c r="E73" s="87"/>
    </row>
  </sheetData>
  <mergeCells count="26">
    <mergeCell ref="A67:C67"/>
    <mergeCell ref="A68:A73"/>
    <mergeCell ref="B68:B73"/>
    <mergeCell ref="A47:A52"/>
    <mergeCell ref="B47:B52"/>
    <mergeCell ref="A54:A59"/>
    <mergeCell ref="B54:B59"/>
    <mergeCell ref="A60:C60"/>
    <mergeCell ref="A61:A66"/>
    <mergeCell ref="B61:B66"/>
    <mergeCell ref="A41:A45"/>
    <mergeCell ref="B41:B45"/>
    <mergeCell ref="A46:B46"/>
    <mergeCell ref="A34:A39"/>
    <mergeCell ref="B34:B39"/>
    <mergeCell ref="A22:A27"/>
    <mergeCell ref="B22:B27"/>
    <mergeCell ref="A5:E8"/>
    <mergeCell ref="A28:A33"/>
    <mergeCell ref="B28:B33"/>
    <mergeCell ref="C11:C12"/>
    <mergeCell ref="A16:A20"/>
    <mergeCell ref="B16:B20"/>
    <mergeCell ref="A21:B21"/>
    <mergeCell ref="A11:B11"/>
    <mergeCell ref="D11:E11"/>
  </mergeCells>
  <pageMargins left="0" right="0" top="0" bottom="0" header="0" footer="0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2"/>
  <sheetViews>
    <sheetView topLeftCell="A74" zoomScaleNormal="100" workbookViewId="0">
      <selection activeCell="A89" sqref="A89:XFD96"/>
    </sheetView>
  </sheetViews>
  <sheetFormatPr defaultRowHeight="13.5"/>
  <cols>
    <col min="1" max="1" width="9.28515625" style="92" bestFit="1" customWidth="1"/>
    <col min="2" max="2" width="8.85546875" style="92" bestFit="1" customWidth="1"/>
    <col min="3" max="3" width="7" style="92" bestFit="1" customWidth="1"/>
    <col min="4" max="5" width="10" style="92" customWidth="1"/>
    <col min="6" max="6" width="67.140625" style="21" customWidth="1"/>
    <col min="7" max="7" width="23.7109375" style="21" customWidth="1"/>
    <col min="8" max="8" width="21.85546875" style="21" customWidth="1"/>
    <col min="9" max="9" width="9.140625" style="92"/>
    <col min="10" max="10" width="11.140625" style="92" bestFit="1" customWidth="1"/>
    <col min="11" max="16384" width="9.140625" style="92"/>
  </cols>
  <sheetData>
    <row r="1" spans="1:40" s="1" customFormat="1" ht="24" customHeight="1">
      <c r="D1" s="105"/>
      <c r="E1" s="105"/>
      <c r="F1" s="170" t="s">
        <v>114</v>
      </c>
      <c r="G1" s="170"/>
      <c r="H1" s="170"/>
    </row>
    <row r="2" spans="1:40" s="1" customFormat="1">
      <c r="D2" s="170" t="s">
        <v>143</v>
      </c>
      <c r="E2" s="170"/>
      <c r="F2" s="170"/>
      <c r="G2" s="170"/>
      <c r="H2" s="170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</row>
    <row r="3" spans="1:40" s="1" customFormat="1" ht="15.75" customHeight="1">
      <c r="D3" s="170" t="s">
        <v>12</v>
      </c>
      <c r="E3" s="170"/>
      <c r="F3" s="170"/>
      <c r="G3" s="170"/>
      <c r="H3" s="170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</row>
    <row r="4" spans="1:40" s="1" customFormat="1">
      <c r="D4" s="170"/>
      <c r="E4" s="170"/>
      <c r="F4" s="170"/>
      <c r="G4" s="105"/>
    </row>
    <row r="5" spans="1:40" s="1" customFormat="1" ht="15.75" customHeight="1">
      <c r="D5" s="170"/>
      <c r="E5" s="170"/>
      <c r="F5" s="170"/>
      <c r="G5" s="105"/>
    </row>
    <row r="6" spans="1:40" s="1" customFormat="1" ht="40.5" customHeight="1">
      <c r="A6" s="177" t="s">
        <v>91</v>
      </c>
      <c r="B6" s="177"/>
      <c r="C6" s="177"/>
      <c r="D6" s="177"/>
      <c r="E6" s="177"/>
      <c r="F6" s="177"/>
      <c r="G6" s="177"/>
      <c r="H6" s="177"/>
    </row>
    <row r="7" spans="1:40" ht="7.5" customHeight="1"/>
    <row r="8" spans="1:40" ht="21.75" customHeight="1">
      <c r="A8" s="171"/>
      <c r="B8" s="171"/>
      <c r="C8" s="171"/>
      <c r="D8" s="171"/>
      <c r="E8" s="171"/>
      <c r="F8" s="171"/>
      <c r="G8" s="106"/>
      <c r="H8" s="21" t="s">
        <v>44</v>
      </c>
    </row>
    <row r="9" spans="1:40" ht="87" customHeight="1">
      <c r="A9" s="172" t="s">
        <v>15</v>
      </c>
      <c r="B9" s="173"/>
      <c r="C9" s="174"/>
      <c r="D9" s="172" t="s">
        <v>16</v>
      </c>
      <c r="E9" s="174"/>
      <c r="F9" s="175" t="s">
        <v>17</v>
      </c>
      <c r="G9" s="172" t="s">
        <v>131</v>
      </c>
      <c r="H9" s="174"/>
    </row>
    <row r="10" spans="1:40" ht="27">
      <c r="A10" s="22" t="s">
        <v>19</v>
      </c>
      <c r="B10" s="22" t="s">
        <v>20</v>
      </c>
      <c r="C10" s="22" t="s">
        <v>36</v>
      </c>
      <c r="D10" s="22" t="s">
        <v>21</v>
      </c>
      <c r="E10" s="22" t="s">
        <v>22</v>
      </c>
      <c r="F10" s="176"/>
      <c r="G10" s="104" t="s">
        <v>42</v>
      </c>
      <c r="H10" s="27" t="s">
        <v>18</v>
      </c>
    </row>
    <row r="11" spans="1:40" ht="39.75" customHeight="1">
      <c r="A11" s="93"/>
      <c r="B11" s="93"/>
      <c r="C11" s="93"/>
      <c r="D11" s="93"/>
      <c r="E11" s="93"/>
      <c r="F11" s="94" t="s">
        <v>115</v>
      </c>
      <c r="G11" s="28">
        <f>G20+G67</f>
        <v>0</v>
      </c>
      <c r="H11" s="28">
        <f>H20+H67</f>
        <v>0</v>
      </c>
    </row>
    <row r="12" spans="1:40" ht="14.25">
      <c r="A12" s="5" t="s">
        <v>24</v>
      </c>
      <c r="B12" s="23"/>
      <c r="C12" s="23"/>
      <c r="D12" s="23"/>
      <c r="E12" s="23"/>
      <c r="F12" s="5" t="s">
        <v>32</v>
      </c>
      <c r="G12" s="28">
        <f>G14+G33</f>
        <v>30000</v>
      </c>
      <c r="H12" s="28">
        <f>H14+H33</f>
        <v>30000.000000000004</v>
      </c>
    </row>
    <row r="13" spans="1:40">
      <c r="A13" s="23"/>
      <c r="B13" s="23"/>
      <c r="C13" s="23"/>
      <c r="D13" s="23"/>
      <c r="E13" s="23"/>
      <c r="F13" s="8" t="s">
        <v>23</v>
      </c>
      <c r="G13" s="28"/>
      <c r="H13" s="28"/>
    </row>
    <row r="14" spans="1:40" ht="14.25">
      <c r="A14" s="24"/>
      <c r="B14" s="54" t="s">
        <v>135</v>
      </c>
      <c r="C14" s="24"/>
      <c r="D14" s="24"/>
      <c r="E14" s="24"/>
      <c r="F14" s="114" t="s">
        <v>136</v>
      </c>
      <c r="G14" s="28">
        <f t="shared" ref="G14:H14" si="0">G16</f>
        <v>-4343</v>
      </c>
      <c r="H14" s="28">
        <f t="shared" si="0"/>
        <v>-10659.8</v>
      </c>
    </row>
    <row r="15" spans="1:40">
      <c r="A15" s="24"/>
      <c r="B15" s="24"/>
      <c r="C15" s="24"/>
      <c r="D15" s="24"/>
      <c r="E15" s="24"/>
      <c r="F15" s="29" t="s">
        <v>23</v>
      </c>
      <c r="G15" s="28"/>
      <c r="H15" s="28"/>
    </row>
    <row r="16" spans="1:40" ht="14.25">
      <c r="A16" s="24"/>
      <c r="B16" s="24"/>
      <c r="C16" s="54" t="s">
        <v>135</v>
      </c>
      <c r="D16" s="24"/>
      <c r="E16" s="24"/>
      <c r="F16" s="114" t="s">
        <v>137</v>
      </c>
      <c r="G16" s="28">
        <f t="shared" ref="G16:H16" si="1">G22</f>
        <v>-4343</v>
      </c>
      <c r="H16" s="28">
        <f t="shared" si="1"/>
        <v>-10659.8</v>
      </c>
    </row>
    <row r="17" spans="1:8" ht="14.25">
      <c r="A17" s="24"/>
      <c r="B17" s="24"/>
      <c r="C17" s="54"/>
      <c r="D17" s="24"/>
      <c r="E17" s="24"/>
      <c r="F17" s="29" t="s">
        <v>23</v>
      </c>
      <c r="G17" s="28"/>
      <c r="H17" s="28"/>
    </row>
    <row r="18" spans="1:8" ht="27">
      <c r="A18" s="24"/>
      <c r="B18" s="24"/>
      <c r="C18" s="24"/>
      <c r="D18" s="26"/>
      <c r="E18" s="24"/>
      <c r="F18" s="130" t="s">
        <v>154</v>
      </c>
      <c r="G18" s="28">
        <f>G22</f>
        <v>-4343</v>
      </c>
      <c r="H18" s="28">
        <f>H22</f>
        <v>-10659.8</v>
      </c>
    </row>
    <row r="19" spans="1:8">
      <c r="A19" s="24"/>
      <c r="B19" s="24"/>
      <c r="C19" s="24"/>
      <c r="D19" s="26"/>
      <c r="E19" s="148"/>
      <c r="F19" s="29" t="s">
        <v>23</v>
      </c>
      <c r="G19" s="28"/>
      <c r="H19" s="28"/>
    </row>
    <row r="20" spans="1:8">
      <c r="A20" s="23"/>
      <c r="B20" s="23"/>
      <c r="C20" s="23"/>
      <c r="D20" s="8">
        <v>1079</v>
      </c>
      <c r="E20" s="24"/>
      <c r="F20" s="7" t="s">
        <v>33</v>
      </c>
      <c r="G20" s="28">
        <f t="shared" ref="G20:H20" si="2">G22+G33</f>
        <v>30000</v>
      </c>
      <c r="H20" s="28">
        <f t="shared" si="2"/>
        <v>30000.000000000004</v>
      </c>
    </row>
    <row r="21" spans="1:8" ht="14.25">
      <c r="A21" s="24"/>
      <c r="B21" s="24"/>
      <c r="C21" s="54"/>
      <c r="D21" s="24"/>
      <c r="E21" s="24"/>
      <c r="F21" s="29" t="s">
        <v>23</v>
      </c>
      <c r="G21" s="28"/>
      <c r="H21" s="28"/>
    </row>
    <row r="22" spans="1:8" ht="27">
      <c r="A22" s="24"/>
      <c r="B22" s="24"/>
      <c r="C22" s="24"/>
      <c r="D22" s="24"/>
      <c r="E22" s="55">
        <v>11001</v>
      </c>
      <c r="F22" s="29" t="str">
        <f>'Հավելված 1'!C23</f>
        <v xml:space="preserve"> Պետական գույքի կառավարման համակարգման, խորհրդատվության և մոնիտորինգի ծառայություններ</v>
      </c>
      <c r="G22" s="28">
        <f t="shared" ref="G22:H22" si="3">G28</f>
        <v>-4343</v>
      </c>
      <c r="H22" s="28">
        <f t="shared" si="3"/>
        <v>-10659.8</v>
      </c>
    </row>
    <row r="23" spans="1:8">
      <c r="A23" s="24"/>
      <c r="B23" s="24"/>
      <c r="C23" s="24"/>
      <c r="D23" s="24"/>
      <c r="E23" s="24"/>
      <c r="F23" s="29" t="s">
        <v>85</v>
      </c>
      <c r="G23" s="28"/>
      <c r="H23" s="28"/>
    </row>
    <row r="24" spans="1:8" ht="27">
      <c r="A24" s="24"/>
      <c r="B24" s="24"/>
      <c r="C24" s="24"/>
      <c r="D24" s="26"/>
      <c r="E24" s="24"/>
      <c r="F24" s="7" t="s">
        <v>39</v>
      </c>
      <c r="G24" s="28">
        <f t="shared" ref="G24:H24" si="4">G28</f>
        <v>-4343</v>
      </c>
      <c r="H24" s="28">
        <f t="shared" si="4"/>
        <v>-10659.8</v>
      </c>
    </row>
    <row r="25" spans="1:8" ht="27">
      <c r="A25" s="24"/>
      <c r="B25" s="24"/>
      <c r="C25" s="24"/>
      <c r="D25" s="24"/>
      <c r="E25" s="24"/>
      <c r="F25" s="29" t="s">
        <v>26</v>
      </c>
      <c r="G25" s="28"/>
      <c r="H25" s="28"/>
    </row>
    <row r="26" spans="1:8">
      <c r="A26" s="24"/>
      <c r="B26" s="24"/>
      <c r="C26" s="24"/>
      <c r="D26" s="24"/>
      <c r="E26" s="24"/>
      <c r="F26" s="29" t="s">
        <v>25</v>
      </c>
      <c r="G26" s="28">
        <f t="shared" ref="G26:H27" si="5">G27</f>
        <v>-4343</v>
      </c>
      <c r="H26" s="28">
        <f t="shared" si="5"/>
        <v>-10659.8</v>
      </c>
    </row>
    <row r="27" spans="1:8">
      <c r="A27" s="24"/>
      <c r="B27" s="24"/>
      <c r="C27" s="24"/>
      <c r="D27" s="24"/>
      <c r="E27" s="24"/>
      <c r="F27" s="29" t="s">
        <v>87</v>
      </c>
      <c r="G27" s="28">
        <f t="shared" si="5"/>
        <v>-4343</v>
      </c>
      <c r="H27" s="28">
        <f t="shared" si="5"/>
        <v>-10659.8</v>
      </c>
    </row>
    <row r="28" spans="1:8">
      <c r="A28" s="24"/>
      <c r="B28" s="24"/>
      <c r="C28" s="24"/>
      <c r="D28" s="24"/>
      <c r="E28" s="24"/>
      <c r="F28" s="29" t="s">
        <v>88</v>
      </c>
      <c r="G28" s="28">
        <f t="shared" ref="G28:H28" si="6">G29+G31</f>
        <v>-4343</v>
      </c>
      <c r="H28" s="28">
        <f t="shared" si="6"/>
        <v>-10659.8</v>
      </c>
    </row>
    <row r="29" spans="1:8">
      <c r="A29" s="24"/>
      <c r="B29" s="24"/>
      <c r="C29" s="24"/>
      <c r="D29" s="24"/>
      <c r="E29" s="24"/>
      <c r="F29" s="29" t="s">
        <v>141</v>
      </c>
      <c r="G29" s="28">
        <f t="shared" ref="G29:H29" si="7">G30</f>
        <v>-4044.6</v>
      </c>
      <c r="H29" s="28">
        <f t="shared" si="7"/>
        <v>-10361.4</v>
      </c>
    </row>
    <row r="30" spans="1:8">
      <c r="A30" s="24"/>
      <c r="B30" s="24"/>
      <c r="C30" s="24"/>
      <c r="D30" s="24"/>
      <c r="E30" s="24"/>
      <c r="F30" s="29" t="s">
        <v>138</v>
      </c>
      <c r="G30" s="28">
        <f>+-4044.6</f>
        <v>-4044.6</v>
      </c>
      <c r="H30" s="28">
        <f>-10361.4</f>
        <v>-10361.4</v>
      </c>
    </row>
    <row r="31" spans="1:8">
      <c r="A31" s="24"/>
      <c r="B31" s="24"/>
      <c r="C31" s="24"/>
      <c r="D31" s="24"/>
      <c r="E31" s="24"/>
      <c r="F31" s="29" t="s">
        <v>139</v>
      </c>
      <c r="G31" s="28">
        <f t="shared" ref="G31:H31" si="8">G32</f>
        <v>-298.39999999999998</v>
      </c>
      <c r="H31" s="28">
        <f t="shared" si="8"/>
        <v>-298.39999999999998</v>
      </c>
    </row>
    <row r="32" spans="1:8">
      <c r="A32" s="24"/>
      <c r="B32" s="24"/>
      <c r="C32" s="24"/>
      <c r="D32" s="24"/>
      <c r="E32" s="24"/>
      <c r="F32" s="29" t="s">
        <v>140</v>
      </c>
      <c r="G32" s="28">
        <v>-298.39999999999998</v>
      </c>
      <c r="H32" s="28">
        <f>+-298.4</f>
        <v>-298.39999999999998</v>
      </c>
    </row>
    <row r="33" spans="1:8" ht="28.5">
      <c r="A33" s="23"/>
      <c r="B33" s="9" t="s">
        <v>57</v>
      </c>
      <c r="C33" s="23"/>
      <c r="D33" s="23"/>
      <c r="E33" s="23"/>
      <c r="F33" s="25" t="s">
        <v>62</v>
      </c>
      <c r="G33" s="28">
        <f t="shared" ref="G33:H33" si="9">G37</f>
        <v>34343</v>
      </c>
      <c r="H33" s="28">
        <f t="shared" si="9"/>
        <v>40659.800000000003</v>
      </c>
    </row>
    <row r="34" spans="1:8">
      <c r="A34" s="23"/>
      <c r="B34" s="23"/>
      <c r="C34" s="23"/>
      <c r="D34" s="23"/>
      <c r="E34" s="23"/>
      <c r="F34" s="8" t="s">
        <v>23</v>
      </c>
      <c r="G34" s="28"/>
      <c r="H34" s="28"/>
    </row>
    <row r="35" spans="1:8" ht="41.25" customHeight="1">
      <c r="A35" s="23"/>
      <c r="B35" s="23"/>
      <c r="C35" s="9" t="s">
        <v>52</v>
      </c>
      <c r="D35" s="23"/>
      <c r="E35" s="23"/>
      <c r="F35" s="25" t="s">
        <v>181</v>
      </c>
      <c r="G35" s="28">
        <f t="shared" ref="G35:H35" si="10">G37</f>
        <v>34343</v>
      </c>
      <c r="H35" s="28">
        <f t="shared" si="10"/>
        <v>40659.800000000003</v>
      </c>
    </row>
    <row r="36" spans="1:8" ht="14.25">
      <c r="A36" s="24"/>
      <c r="B36" s="24"/>
      <c r="C36" s="54"/>
      <c r="D36" s="24"/>
      <c r="E36" s="24"/>
      <c r="F36" s="25" t="s">
        <v>182</v>
      </c>
      <c r="G36" s="28"/>
      <c r="H36" s="28"/>
    </row>
    <row r="37" spans="1:8" ht="27">
      <c r="A37" s="24"/>
      <c r="B37" s="24"/>
      <c r="C37" s="25"/>
      <c r="D37" s="24"/>
      <c r="E37" s="24"/>
      <c r="F37" s="8" t="s">
        <v>37</v>
      </c>
      <c r="G37" s="28">
        <f>G48+G39</f>
        <v>34343</v>
      </c>
      <c r="H37" s="28">
        <f>H48+H39</f>
        <v>40659.800000000003</v>
      </c>
    </row>
    <row r="38" spans="1:8">
      <c r="A38" s="23"/>
      <c r="B38" s="23"/>
      <c r="C38" s="23"/>
      <c r="D38" s="23"/>
      <c r="E38" s="23"/>
      <c r="F38" s="8" t="s">
        <v>23</v>
      </c>
      <c r="G38" s="28"/>
      <c r="H38" s="28"/>
    </row>
    <row r="39" spans="1:8" ht="40.5">
      <c r="A39" s="24"/>
      <c r="B39" s="24"/>
      <c r="C39" s="24"/>
      <c r="D39" s="24"/>
      <c r="E39" s="55">
        <v>11003</v>
      </c>
      <c r="F39" s="7" t="str">
        <f>'Հավելված 1'!C29</f>
        <v xml:space="preserve"> Պետական գույքի հաշվառման, գույքագրման, գնահատման, անշարժ գույքի պահառության, սպասարկման աշխատանքների և աճուրդների իրականացման  ծառայություններ</v>
      </c>
      <c r="G39" s="28">
        <f t="shared" ref="G39:H39" si="11">G41</f>
        <v>4343</v>
      </c>
      <c r="H39" s="28">
        <f t="shared" si="11"/>
        <v>10659.8</v>
      </c>
    </row>
    <row r="40" spans="1:8">
      <c r="A40" s="24"/>
      <c r="B40" s="24"/>
      <c r="C40" s="24"/>
      <c r="D40" s="24"/>
      <c r="E40" s="24"/>
      <c r="F40" s="7" t="s">
        <v>34</v>
      </c>
      <c r="G40" s="28"/>
      <c r="H40" s="28"/>
    </row>
    <row r="41" spans="1:8" ht="27">
      <c r="A41" s="24"/>
      <c r="B41" s="24"/>
      <c r="C41" s="24"/>
      <c r="D41" s="26"/>
      <c r="E41" s="24"/>
      <c r="F41" s="7" t="s">
        <v>39</v>
      </c>
      <c r="G41" s="28">
        <f t="shared" ref="G41:H41" si="12">G43</f>
        <v>4343</v>
      </c>
      <c r="H41" s="28">
        <f t="shared" si="12"/>
        <v>10659.8</v>
      </c>
    </row>
    <row r="42" spans="1:8" ht="27">
      <c r="A42" s="24"/>
      <c r="B42" s="24"/>
      <c r="C42" s="24"/>
      <c r="D42" s="24"/>
      <c r="E42" s="24"/>
      <c r="F42" s="7" t="s">
        <v>26</v>
      </c>
      <c r="G42" s="28"/>
      <c r="H42" s="28"/>
    </row>
    <row r="43" spans="1:8">
      <c r="A43" s="24"/>
      <c r="B43" s="24"/>
      <c r="C43" s="24"/>
      <c r="D43" s="24"/>
      <c r="E43" s="24"/>
      <c r="F43" s="7" t="s">
        <v>25</v>
      </c>
      <c r="G43" s="28">
        <f t="shared" ref="G43:H44" si="13">G44</f>
        <v>4343</v>
      </c>
      <c r="H43" s="28">
        <f t="shared" si="13"/>
        <v>10659.8</v>
      </c>
    </row>
    <row r="44" spans="1:8">
      <c r="A44" s="24"/>
      <c r="B44" s="24"/>
      <c r="C44" s="24"/>
      <c r="D44" s="24"/>
      <c r="E44" s="24"/>
      <c r="F44" s="47" t="s">
        <v>58</v>
      </c>
      <c r="G44" s="28">
        <f t="shared" si="13"/>
        <v>4343</v>
      </c>
      <c r="H44" s="28">
        <f t="shared" si="13"/>
        <v>10659.8</v>
      </c>
    </row>
    <row r="45" spans="1:8">
      <c r="A45" s="24"/>
      <c r="B45" s="24"/>
      <c r="C45" s="24"/>
      <c r="D45" s="24"/>
      <c r="E45" s="24"/>
      <c r="F45" s="7" t="s">
        <v>59</v>
      </c>
      <c r="G45" s="28">
        <f>G47</f>
        <v>4343</v>
      </c>
      <c r="H45" s="28">
        <f>H47</f>
        <v>10659.8</v>
      </c>
    </row>
    <row r="46" spans="1:8">
      <c r="A46" s="24"/>
      <c r="B46" s="24"/>
      <c r="C46" s="24"/>
      <c r="D46" s="24"/>
      <c r="E46" s="24"/>
      <c r="F46" s="115" t="s">
        <v>63</v>
      </c>
      <c r="G46" s="28">
        <f>G47</f>
        <v>4343</v>
      </c>
      <c r="H46" s="28">
        <f>H47</f>
        <v>10659.8</v>
      </c>
    </row>
    <row r="47" spans="1:8" ht="33.75" customHeight="1">
      <c r="A47" s="24"/>
      <c r="B47" s="24"/>
      <c r="C47" s="24"/>
      <c r="D47" s="24"/>
      <c r="E47" s="24"/>
      <c r="F47" s="115" t="s">
        <v>60</v>
      </c>
      <c r="G47" s="28">
        <f>'Հավելված 1'!D28</f>
        <v>4343</v>
      </c>
      <c r="H47" s="28">
        <f>'Հավելված 1'!E28</f>
        <v>10659.8</v>
      </c>
    </row>
    <row r="48" spans="1:8" ht="32.25" customHeight="1">
      <c r="A48" s="23"/>
      <c r="B48" s="23"/>
      <c r="C48" s="23"/>
      <c r="D48" s="23"/>
      <c r="E48" s="8">
        <v>32001</v>
      </c>
      <c r="F48" s="30" t="str">
        <f>'Հավելված 1'!C35</f>
        <v xml:space="preserve"> Պետական սեփականություն հանդիսացող շենքային  պայմանների բարելավում</v>
      </c>
      <c r="G48" s="28">
        <f t="shared" ref="G48:H48" si="14">G50</f>
        <v>30000</v>
      </c>
      <c r="H48" s="28">
        <f t="shared" si="14"/>
        <v>30000</v>
      </c>
    </row>
    <row r="49" spans="1:8">
      <c r="A49" s="24"/>
      <c r="B49" s="24"/>
      <c r="C49" s="24"/>
      <c r="D49" s="23"/>
      <c r="E49" s="23"/>
      <c r="F49" s="7" t="s">
        <v>34</v>
      </c>
      <c r="G49" s="28"/>
      <c r="H49" s="28"/>
    </row>
    <row r="50" spans="1:8" ht="27">
      <c r="A50" s="24"/>
      <c r="B50" s="24"/>
      <c r="C50" s="24"/>
      <c r="D50" s="8"/>
      <c r="E50" s="23"/>
      <c r="F50" s="7" t="s">
        <v>39</v>
      </c>
      <c r="G50" s="28">
        <f t="shared" ref="G50:H50" si="15">G52</f>
        <v>30000</v>
      </c>
      <c r="H50" s="28">
        <f t="shared" si="15"/>
        <v>30000</v>
      </c>
    </row>
    <row r="51" spans="1:8" ht="27">
      <c r="A51" s="24"/>
      <c r="B51" s="24"/>
      <c r="C51" s="24"/>
      <c r="D51" s="23"/>
      <c r="E51" s="23"/>
      <c r="F51" s="7" t="s">
        <v>26</v>
      </c>
      <c r="G51" s="28"/>
      <c r="H51" s="28"/>
    </row>
    <row r="52" spans="1:8" ht="14.25" thickBot="1">
      <c r="A52" s="24"/>
      <c r="B52" s="24"/>
      <c r="C52" s="24"/>
      <c r="D52" s="23"/>
      <c r="E52" s="23"/>
      <c r="F52" s="7" t="s">
        <v>25</v>
      </c>
      <c r="G52" s="28">
        <f t="shared" ref="G52:H52" si="16">G53</f>
        <v>30000</v>
      </c>
      <c r="H52" s="28">
        <f t="shared" si="16"/>
        <v>30000</v>
      </c>
    </row>
    <row r="53" spans="1:8" ht="14.25" thickBot="1">
      <c r="A53" s="24"/>
      <c r="B53" s="24"/>
      <c r="C53" s="24"/>
      <c r="D53" s="23"/>
      <c r="E53" s="23"/>
      <c r="F53" s="116" t="s">
        <v>77</v>
      </c>
      <c r="G53" s="28">
        <f t="shared" ref="G53:H53" si="17">G54</f>
        <v>30000</v>
      </c>
      <c r="H53" s="28">
        <f t="shared" si="17"/>
        <v>30000</v>
      </c>
    </row>
    <row r="54" spans="1:8" ht="14.25" thickBot="1">
      <c r="A54" s="24"/>
      <c r="B54" s="24"/>
      <c r="C54" s="24"/>
      <c r="D54" s="23"/>
      <c r="E54" s="23"/>
      <c r="F54" s="117" t="s">
        <v>59</v>
      </c>
      <c r="G54" s="28">
        <f>G56</f>
        <v>30000</v>
      </c>
      <c r="H54" s="28">
        <f t="shared" ref="H54" si="18">H56</f>
        <v>30000</v>
      </c>
    </row>
    <row r="55" spans="1:8" ht="14.25" thickBot="1">
      <c r="A55" s="24"/>
      <c r="B55" s="24"/>
      <c r="C55" s="24"/>
      <c r="D55" s="24"/>
      <c r="E55" s="24"/>
      <c r="F55" s="116" t="s">
        <v>78</v>
      </c>
      <c r="G55" s="28">
        <f t="shared" ref="G55:H55" si="19">G56</f>
        <v>30000</v>
      </c>
      <c r="H55" s="28">
        <f t="shared" si="19"/>
        <v>30000</v>
      </c>
    </row>
    <row r="56" spans="1:8" ht="27.75" thickBot="1">
      <c r="A56" s="24"/>
      <c r="B56" s="24"/>
      <c r="C56" s="24"/>
      <c r="D56" s="24"/>
      <c r="E56" s="24"/>
      <c r="F56" s="118" t="s">
        <v>79</v>
      </c>
      <c r="G56" s="28">
        <f>'Հավելված 1'!D34</f>
        <v>30000</v>
      </c>
      <c r="H56" s="28">
        <f>'Հավելված 1'!E34</f>
        <v>30000</v>
      </c>
    </row>
    <row r="57" spans="1:8" hidden="1">
      <c r="A57" s="24"/>
      <c r="B57" s="24"/>
      <c r="C57" s="24"/>
      <c r="D57" s="24"/>
      <c r="E57" s="24"/>
      <c r="F57" s="7"/>
      <c r="G57" s="28"/>
      <c r="H57" s="28"/>
    </row>
    <row r="58" spans="1:8" hidden="1">
      <c r="A58" s="24"/>
      <c r="B58" s="24"/>
      <c r="C58" s="24"/>
      <c r="D58" s="24"/>
      <c r="E58" s="24"/>
      <c r="F58" s="26"/>
      <c r="G58" s="28"/>
      <c r="H58" s="28"/>
    </row>
    <row r="59" spans="1:8" ht="14.25">
      <c r="A59" s="54" t="s">
        <v>81</v>
      </c>
      <c r="B59" s="23"/>
      <c r="C59" s="23"/>
      <c r="D59" s="23"/>
      <c r="E59" s="23"/>
      <c r="F59" s="119" t="s">
        <v>80</v>
      </c>
      <c r="G59" s="28">
        <f t="shared" ref="G59:H59" si="20">G77</f>
        <v>-30000</v>
      </c>
      <c r="H59" s="28">
        <f t="shared" si="20"/>
        <v>-30000</v>
      </c>
    </row>
    <row r="60" spans="1:8" ht="14.25">
      <c r="A60" s="54"/>
      <c r="B60" s="24"/>
      <c r="C60" s="24"/>
      <c r="D60" s="24"/>
      <c r="E60" s="24"/>
      <c r="F60" s="119" t="s">
        <v>182</v>
      </c>
      <c r="G60" s="28"/>
      <c r="H60" s="28"/>
    </row>
    <row r="61" spans="1:8" ht="14.25">
      <c r="A61" s="24"/>
      <c r="B61" s="54" t="s">
        <v>82</v>
      </c>
      <c r="C61" s="24"/>
      <c r="D61" s="24"/>
      <c r="E61" s="24"/>
      <c r="F61" s="119" t="s">
        <v>83</v>
      </c>
      <c r="G61" s="28">
        <f t="shared" ref="G61:H61" si="21">G63</f>
        <v>-30000</v>
      </c>
      <c r="H61" s="28">
        <f t="shared" si="21"/>
        <v>-30000</v>
      </c>
    </row>
    <row r="62" spans="1:8">
      <c r="A62" s="24"/>
      <c r="B62" s="24"/>
      <c r="C62" s="24"/>
      <c r="D62" s="24"/>
      <c r="E62" s="24"/>
      <c r="F62" s="26" t="s">
        <v>23</v>
      </c>
      <c r="G62" s="28"/>
      <c r="H62" s="28"/>
    </row>
    <row r="63" spans="1:8" ht="14.25">
      <c r="A63" s="24"/>
      <c r="B63" s="24"/>
      <c r="C63" s="54" t="s">
        <v>81</v>
      </c>
      <c r="D63" s="24"/>
      <c r="E63" s="24"/>
      <c r="F63" s="119" t="s">
        <v>84</v>
      </c>
      <c r="G63" s="28">
        <f t="shared" ref="G63:H63" si="22">G69</f>
        <v>-30000</v>
      </c>
      <c r="H63" s="28">
        <f t="shared" si="22"/>
        <v>-30000</v>
      </c>
    </row>
    <row r="64" spans="1:8" ht="14.25">
      <c r="A64" s="24"/>
      <c r="B64" s="24"/>
      <c r="C64" s="54"/>
      <c r="D64" s="24"/>
      <c r="E64" s="24"/>
      <c r="F64" s="25" t="s">
        <v>182</v>
      </c>
      <c r="G64" s="28"/>
      <c r="H64" s="28"/>
    </row>
    <row r="65" spans="1:8" ht="27">
      <c r="A65" s="24"/>
      <c r="B65" s="24"/>
      <c r="C65" s="25"/>
      <c r="D65" s="24"/>
      <c r="E65" s="24"/>
      <c r="F65" s="8" t="s">
        <v>37</v>
      </c>
      <c r="G65" s="28">
        <f>G67</f>
        <v>-30000</v>
      </c>
      <c r="H65" s="28">
        <f>H67</f>
        <v>-30000</v>
      </c>
    </row>
    <row r="66" spans="1:8">
      <c r="A66" s="23"/>
      <c r="B66" s="23"/>
      <c r="C66" s="23"/>
      <c r="D66" s="23"/>
      <c r="E66" s="23"/>
      <c r="F66" s="8" t="s">
        <v>23</v>
      </c>
      <c r="G66" s="28"/>
      <c r="H66" s="28"/>
    </row>
    <row r="67" spans="1:8" ht="27">
      <c r="A67" s="24"/>
      <c r="B67" s="24"/>
      <c r="C67" s="54"/>
      <c r="D67" s="24">
        <v>1176</v>
      </c>
      <c r="E67" s="24"/>
      <c r="F67" s="6" t="s">
        <v>67</v>
      </c>
      <c r="G67" s="28">
        <f t="shared" ref="G67:H67" si="23">G77</f>
        <v>-30000</v>
      </c>
      <c r="H67" s="28">
        <f t="shared" si="23"/>
        <v>-30000</v>
      </c>
    </row>
    <row r="68" spans="1:8" ht="14.25">
      <c r="A68" s="24"/>
      <c r="B68" s="24"/>
      <c r="C68" s="54"/>
      <c r="D68" s="24"/>
      <c r="E68" s="24"/>
      <c r="F68" s="8" t="s">
        <v>23</v>
      </c>
      <c r="G68" s="28"/>
      <c r="H68" s="28"/>
    </row>
    <row r="69" spans="1:8">
      <c r="A69" s="24"/>
      <c r="B69" s="24"/>
      <c r="C69" s="24"/>
      <c r="D69" s="24"/>
      <c r="E69" s="55">
        <v>11003</v>
      </c>
      <c r="F69" s="6" t="s">
        <v>70</v>
      </c>
      <c r="G69" s="28">
        <f t="shared" ref="G69:H69" si="24">G71</f>
        <v>-30000</v>
      </c>
      <c r="H69" s="28">
        <f t="shared" si="24"/>
        <v>-30000</v>
      </c>
    </row>
    <row r="70" spans="1:8">
      <c r="A70" s="24"/>
      <c r="B70" s="24"/>
      <c r="C70" s="24"/>
      <c r="D70" s="24"/>
      <c r="E70" s="24"/>
      <c r="F70" s="6" t="s">
        <v>85</v>
      </c>
      <c r="G70" s="28"/>
      <c r="H70" s="28"/>
    </row>
    <row r="71" spans="1:8" ht="27">
      <c r="A71" s="24"/>
      <c r="B71" s="24"/>
      <c r="C71" s="24"/>
      <c r="D71" s="26"/>
      <c r="E71" s="24"/>
      <c r="F71" s="120" t="s">
        <v>86</v>
      </c>
      <c r="G71" s="28">
        <f t="shared" ref="G71:H71" si="25">G73</f>
        <v>-30000</v>
      </c>
      <c r="H71" s="28">
        <f t="shared" si="25"/>
        <v>-30000</v>
      </c>
    </row>
    <row r="72" spans="1:8" ht="27">
      <c r="A72" s="24"/>
      <c r="B72" s="24"/>
      <c r="C72" s="24"/>
      <c r="D72" s="24"/>
      <c r="E72" s="24"/>
      <c r="F72" s="6" t="s">
        <v>26</v>
      </c>
      <c r="G72" s="28"/>
      <c r="H72" s="28"/>
    </row>
    <row r="73" spans="1:8">
      <c r="A73" s="24"/>
      <c r="B73" s="24"/>
      <c r="C73" s="24"/>
      <c r="D73" s="24"/>
      <c r="E73" s="24"/>
      <c r="F73" s="6" t="s">
        <v>25</v>
      </c>
      <c r="G73" s="28">
        <f t="shared" ref="G73:H74" si="26">G74</f>
        <v>-30000</v>
      </c>
      <c r="H73" s="28">
        <f t="shared" si="26"/>
        <v>-30000</v>
      </c>
    </row>
    <row r="74" spans="1:8">
      <c r="A74" s="24"/>
      <c r="B74" s="24"/>
      <c r="C74" s="24"/>
      <c r="D74" s="24"/>
      <c r="E74" s="24"/>
      <c r="F74" s="6" t="s">
        <v>87</v>
      </c>
      <c r="G74" s="28">
        <f t="shared" si="26"/>
        <v>-30000</v>
      </c>
      <c r="H74" s="28">
        <f t="shared" si="26"/>
        <v>-30000</v>
      </c>
    </row>
    <row r="75" spans="1:8">
      <c r="A75" s="24"/>
      <c r="B75" s="24"/>
      <c r="C75" s="24"/>
      <c r="D75" s="24"/>
      <c r="E75" s="24"/>
      <c r="F75" s="6" t="s">
        <v>88</v>
      </c>
      <c r="G75" s="28">
        <f>G77</f>
        <v>-30000</v>
      </c>
      <c r="H75" s="28">
        <f>H77</f>
        <v>-30000</v>
      </c>
    </row>
    <row r="76" spans="1:8">
      <c r="A76" s="24"/>
      <c r="B76" s="24"/>
      <c r="C76" s="24"/>
      <c r="D76" s="24"/>
      <c r="E76" s="24"/>
      <c r="F76" s="6" t="s">
        <v>89</v>
      </c>
      <c r="G76" s="28">
        <f>G77</f>
        <v>-30000</v>
      </c>
      <c r="H76" s="28">
        <f>H77</f>
        <v>-30000</v>
      </c>
    </row>
    <row r="77" spans="1:8">
      <c r="A77" s="24"/>
      <c r="B77" s="24"/>
      <c r="C77" s="24"/>
      <c r="D77" s="24"/>
      <c r="E77" s="24"/>
      <c r="F77" s="6" t="s">
        <v>90</v>
      </c>
      <c r="G77" s="28">
        <f>'Հավելված 1'!D47</f>
        <v>-30000</v>
      </c>
      <c r="H77" s="28">
        <f>'Հավելված 1'!E47</f>
        <v>-30000</v>
      </c>
    </row>
    <row r="78" spans="1:8" ht="14.25">
      <c r="A78" s="54" t="s">
        <v>162</v>
      </c>
      <c r="B78" s="24"/>
      <c r="C78" s="24"/>
      <c r="D78" s="24"/>
      <c r="E78" s="24"/>
      <c r="F78" s="137" t="s">
        <v>163</v>
      </c>
      <c r="G78" s="28">
        <f t="shared" ref="G78:H78" si="27">G102</f>
        <v>-30000</v>
      </c>
      <c r="H78" s="28">
        <f t="shared" si="27"/>
        <v>-30000</v>
      </c>
    </row>
    <row r="79" spans="1:8" ht="14.25">
      <c r="A79" s="54"/>
      <c r="B79" s="24"/>
      <c r="C79" s="24"/>
      <c r="D79" s="24"/>
      <c r="E79" s="24"/>
      <c r="F79" s="138" t="s">
        <v>23</v>
      </c>
      <c r="G79" s="28"/>
      <c r="H79" s="28"/>
    </row>
    <row r="80" spans="1:8" ht="14.25">
      <c r="A80" s="24"/>
      <c r="B80" s="54" t="s">
        <v>52</v>
      </c>
      <c r="C80" s="24"/>
      <c r="D80" s="24"/>
      <c r="E80" s="24"/>
      <c r="F80" s="137" t="s">
        <v>164</v>
      </c>
      <c r="G80" s="28">
        <f t="shared" ref="G80:H80" si="28">G82</f>
        <v>0</v>
      </c>
      <c r="H80" s="28">
        <f t="shared" si="28"/>
        <v>0</v>
      </c>
    </row>
    <row r="81" spans="1:8">
      <c r="A81" s="24"/>
      <c r="B81" s="24"/>
      <c r="C81" s="24"/>
      <c r="D81" s="24"/>
      <c r="E81" s="24"/>
      <c r="F81" s="138" t="s">
        <v>23</v>
      </c>
      <c r="G81" s="28"/>
      <c r="H81" s="28"/>
    </row>
    <row r="82" spans="1:8" ht="14.25">
      <c r="A82" s="24"/>
      <c r="B82" s="24"/>
      <c r="C82" s="54" t="s">
        <v>52</v>
      </c>
      <c r="D82" s="24"/>
      <c r="E82" s="24"/>
      <c r="F82" s="137" t="s">
        <v>157</v>
      </c>
      <c r="G82" s="28">
        <f>G87+G89</f>
        <v>0</v>
      </c>
      <c r="H82" s="28">
        <f>H87+H91</f>
        <v>0</v>
      </c>
    </row>
    <row r="83" spans="1:8" ht="14.25">
      <c r="A83" s="24"/>
      <c r="B83" s="24"/>
      <c r="C83" s="54"/>
      <c r="D83" s="24"/>
      <c r="E83" s="24"/>
      <c r="F83" s="138" t="s">
        <v>23</v>
      </c>
      <c r="G83" s="28"/>
      <c r="H83" s="28"/>
    </row>
    <row r="84" spans="1:8" ht="14.25">
      <c r="A84" s="24"/>
      <c r="B84" s="24"/>
      <c r="C84" s="54"/>
      <c r="D84" s="24"/>
      <c r="E84" s="24"/>
      <c r="F84" s="147" t="s">
        <v>155</v>
      </c>
      <c r="G84" s="28">
        <v>0</v>
      </c>
      <c r="H84" s="28">
        <v>0</v>
      </c>
    </row>
    <row r="85" spans="1:8" ht="14.25">
      <c r="A85" s="24"/>
      <c r="B85" s="24"/>
      <c r="C85" s="54"/>
      <c r="D85" s="24"/>
      <c r="E85" s="24"/>
      <c r="F85" s="147" t="s">
        <v>182</v>
      </c>
      <c r="G85" s="28"/>
      <c r="H85" s="28"/>
    </row>
    <row r="86" spans="1:8" ht="15">
      <c r="A86" s="24"/>
      <c r="B86" s="24"/>
      <c r="C86" s="54"/>
      <c r="D86" s="24">
        <v>1139</v>
      </c>
      <c r="E86" s="24"/>
      <c r="F86" s="149" t="s">
        <v>157</v>
      </c>
      <c r="G86" s="28">
        <f>G87+G89</f>
        <v>0</v>
      </c>
      <c r="H86" s="28">
        <f>H87+H89</f>
        <v>0</v>
      </c>
    </row>
    <row r="87" spans="1:8">
      <c r="A87" s="24"/>
      <c r="B87" s="24"/>
      <c r="C87" s="24"/>
      <c r="D87" s="24"/>
      <c r="E87" s="55">
        <v>11001</v>
      </c>
      <c r="F87" s="138" t="s">
        <v>157</v>
      </c>
      <c r="G87" s="28">
        <f t="shared" ref="G87:H87" si="29">G97</f>
        <v>-30000</v>
      </c>
      <c r="H87" s="28">
        <f t="shared" si="29"/>
        <v>-30000</v>
      </c>
    </row>
    <row r="88" spans="1:8">
      <c r="A88" s="24"/>
      <c r="B88" s="24"/>
      <c r="C88" s="24"/>
      <c r="D88" s="24"/>
      <c r="E88" s="24"/>
      <c r="F88" s="138" t="s">
        <v>85</v>
      </c>
      <c r="G88" s="28"/>
      <c r="H88" s="28"/>
    </row>
    <row r="89" spans="1:8">
      <c r="A89" s="24"/>
      <c r="B89" s="24"/>
      <c r="C89" s="24"/>
      <c r="D89" s="24"/>
      <c r="E89" s="55">
        <v>11001</v>
      </c>
      <c r="F89" s="138" t="s">
        <v>157</v>
      </c>
      <c r="G89" s="28">
        <f t="shared" ref="G89:H89" si="30">G91</f>
        <v>30000</v>
      </c>
      <c r="H89" s="28">
        <f t="shared" si="30"/>
        <v>30000</v>
      </c>
    </row>
    <row r="90" spans="1:8">
      <c r="A90" s="24"/>
      <c r="B90" s="24"/>
      <c r="C90" s="24"/>
      <c r="D90" s="24"/>
      <c r="E90" s="24"/>
      <c r="F90" s="138" t="s">
        <v>85</v>
      </c>
      <c r="G90" s="28"/>
      <c r="H90" s="28"/>
    </row>
    <row r="91" spans="1:8">
      <c r="A91" s="24"/>
      <c r="B91" s="24"/>
      <c r="C91" s="24"/>
      <c r="D91" s="26"/>
      <c r="E91" s="24"/>
      <c r="F91" s="132" t="s">
        <v>155</v>
      </c>
      <c r="G91" s="28">
        <f t="shared" ref="G91:H91" si="31">G93</f>
        <v>30000</v>
      </c>
      <c r="H91" s="28">
        <f t="shared" si="31"/>
        <v>30000</v>
      </c>
    </row>
    <row r="92" spans="1:8" ht="25.5">
      <c r="A92" s="24"/>
      <c r="B92" s="24"/>
      <c r="C92" s="24"/>
      <c r="D92" s="24"/>
      <c r="E92" s="24"/>
      <c r="F92" s="138" t="s">
        <v>26</v>
      </c>
      <c r="G92" s="28"/>
      <c r="H92" s="28"/>
    </row>
    <row r="93" spans="1:8">
      <c r="A93" s="24"/>
      <c r="B93" s="24"/>
      <c r="C93" s="24"/>
      <c r="D93" s="24"/>
      <c r="E93" s="24"/>
      <c r="F93" s="138" t="s">
        <v>25</v>
      </c>
      <c r="G93" s="28">
        <f t="shared" ref="G93:H95" si="32">G94</f>
        <v>30000</v>
      </c>
      <c r="H93" s="28">
        <f t="shared" si="32"/>
        <v>30000</v>
      </c>
    </row>
    <row r="94" spans="1:8">
      <c r="A94" s="24"/>
      <c r="B94" s="24"/>
      <c r="C94" s="24"/>
      <c r="D94" s="24"/>
      <c r="E94" s="24"/>
      <c r="F94" s="138" t="s">
        <v>87</v>
      </c>
      <c r="G94" s="28">
        <f t="shared" si="32"/>
        <v>30000</v>
      </c>
      <c r="H94" s="28">
        <f t="shared" si="32"/>
        <v>30000</v>
      </c>
    </row>
    <row r="95" spans="1:8">
      <c r="A95" s="24"/>
      <c r="B95" s="24"/>
      <c r="C95" s="24"/>
      <c r="D95" s="24"/>
      <c r="E95" s="24"/>
      <c r="F95" s="138" t="s">
        <v>165</v>
      </c>
      <c r="G95" s="28">
        <f t="shared" si="32"/>
        <v>30000</v>
      </c>
      <c r="H95" s="28">
        <f t="shared" si="32"/>
        <v>30000</v>
      </c>
    </row>
    <row r="96" spans="1:8">
      <c r="A96" s="24"/>
      <c r="B96" s="24"/>
      <c r="C96" s="24"/>
      <c r="D96" s="24"/>
      <c r="E96" s="24"/>
      <c r="F96" s="138" t="s">
        <v>166</v>
      </c>
      <c r="G96" s="28">
        <v>30000</v>
      </c>
      <c r="H96" s="28">
        <v>30000</v>
      </c>
    </row>
    <row r="97" spans="1:8">
      <c r="A97" s="24"/>
      <c r="B97" s="24"/>
      <c r="C97" s="24"/>
      <c r="D97" s="26"/>
      <c r="E97" s="24"/>
      <c r="F97" s="132" t="s">
        <v>155</v>
      </c>
      <c r="G97" s="28">
        <f t="shared" ref="G97:H97" si="33">G99</f>
        <v>-30000</v>
      </c>
      <c r="H97" s="28">
        <f t="shared" si="33"/>
        <v>-30000</v>
      </c>
    </row>
    <row r="98" spans="1:8" ht="25.5">
      <c r="A98" s="24"/>
      <c r="B98" s="24"/>
      <c r="C98" s="24"/>
      <c r="D98" s="24"/>
      <c r="E98" s="24"/>
      <c r="F98" s="138" t="s">
        <v>26</v>
      </c>
      <c r="G98" s="28"/>
      <c r="H98" s="28"/>
    </row>
    <row r="99" spans="1:8">
      <c r="A99" s="24"/>
      <c r="B99" s="24"/>
      <c r="C99" s="24"/>
      <c r="D99" s="24"/>
      <c r="E99" s="24"/>
      <c r="F99" s="138" t="s">
        <v>25</v>
      </c>
      <c r="G99" s="28">
        <f t="shared" ref="G99:H101" si="34">G100</f>
        <v>-30000</v>
      </c>
      <c r="H99" s="28">
        <f t="shared" si="34"/>
        <v>-30000</v>
      </c>
    </row>
    <row r="100" spans="1:8">
      <c r="A100" s="24"/>
      <c r="B100" s="24"/>
      <c r="C100" s="24"/>
      <c r="D100" s="24"/>
      <c r="E100" s="24"/>
      <c r="F100" s="138" t="s">
        <v>87</v>
      </c>
      <c r="G100" s="28">
        <f t="shared" si="34"/>
        <v>-30000</v>
      </c>
      <c r="H100" s="28">
        <f t="shared" si="34"/>
        <v>-30000</v>
      </c>
    </row>
    <row r="101" spans="1:8">
      <c r="A101" s="24"/>
      <c r="B101" s="24"/>
      <c r="C101" s="24"/>
      <c r="D101" s="24"/>
      <c r="E101" s="24"/>
      <c r="F101" s="138" t="s">
        <v>165</v>
      </c>
      <c r="G101" s="28">
        <f t="shared" si="34"/>
        <v>-30000</v>
      </c>
      <c r="H101" s="28">
        <f t="shared" si="34"/>
        <v>-30000</v>
      </c>
    </row>
    <row r="102" spans="1:8">
      <c r="A102" s="24"/>
      <c r="B102" s="24"/>
      <c r="C102" s="24"/>
      <c r="D102" s="24"/>
      <c r="E102" s="24"/>
      <c r="F102" s="138" t="s">
        <v>166</v>
      </c>
      <c r="G102" s="28">
        <v>-30000</v>
      </c>
      <c r="H102" s="28">
        <v>-30000</v>
      </c>
    </row>
  </sheetData>
  <mergeCells count="11">
    <mergeCell ref="F1:H1"/>
    <mergeCell ref="D2:H2"/>
    <mergeCell ref="D3:H3"/>
    <mergeCell ref="A8:F8"/>
    <mergeCell ref="A9:C9"/>
    <mergeCell ref="D9:E9"/>
    <mergeCell ref="F9:F10"/>
    <mergeCell ref="D4:F4"/>
    <mergeCell ref="D5:F5"/>
    <mergeCell ref="A6:H6"/>
    <mergeCell ref="G9:H9"/>
  </mergeCells>
  <pageMargins left="0" right="0" top="0" bottom="0" header="0" footer="0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Normal="100" workbookViewId="0">
      <selection activeCell="E13" sqref="E13"/>
    </sheetView>
  </sheetViews>
  <sheetFormatPr defaultRowHeight="16.5"/>
  <cols>
    <col min="1" max="1" width="10.42578125" style="3" customWidth="1"/>
    <col min="2" max="2" width="14.42578125" style="3" customWidth="1"/>
    <col min="3" max="3" width="45" style="3" customWidth="1"/>
    <col min="4" max="4" width="47.28515625" style="3" customWidth="1"/>
    <col min="5" max="5" width="32.7109375" style="3" customWidth="1"/>
    <col min="6" max="16384" width="9.140625" style="3"/>
  </cols>
  <sheetData>
    <row r="1" spans="1:5">
      <c r="E1" s="41" t="s">
        <v>116</v>
      </c>
    </row>
    <row r="2" spans="1:5">
      <c r="E2" s="41" t="s">
        <v>151</v>
      </c>
    </row>
    <row r="3" spans="1:5">
      <c r="E3" s="41" t="s">
        <v>43</v>
      </c>
    </row>
    <row r="5" spans="1:5">
      <c r="A5" s="179" t="s">
        <v>92</v>
      </c>
      <c r="B5" s="179"/>
      <c r="C5" s="179"/>
      <c r="D5" s="179"/>
      <c r="E5" s="179"/>
    </row>
    <row r="6" spans="1:5">
      <c r="A6" s="180" t="s">
        <v>132</v>
      </c>
      <c r="B6" s="180"/>
      <c r="C6" s="180"/>
      <c r="D6" s="180"/>
      <c r="E6" s="180"/>
    </row>
    <row r="7" spans="1:5">
      <c r="A7" s="1"/>
      <c r="B7" s="1"/>
      <c r="C7" s="1"/>
      <c r="D7" s="1"/>
      <c r="E7" s="1"/>
    </row>
    <row r="8" spans="1:5">
      <c r="A8" s="1"/>
      <c r="B8" s="1"/>
      <c r="C8" s="1"/>
      <c r="D8" s="42"/>
      <c r="E8" s="43" t="s">
        <v>44</v>
      </c>
    </row>
    <row r="9" spans="1:5" ht="63" customHeight="1">
      <c r="A9" s="181" t="s">
        <v>16</v>
      </c>
      <c r="B9" s="181"/>
      <c r="C9" s="181" t="s">
        <v>45</v>
      </c>
      <c r="D9" s="181" t="s">
        <v>46</v>
      </c>
      <c r="E9" s="104" t="s">
        <v>187</v>
      </c>
    </row>
    <row r="10" spans="1:5">
      <c r="A10" s="108" t="s">
        <v>47</v>
      </c>
      <c r="B10" s="108" t="s">
        <v>48</v>
      </c>
      <c r="C10" s="181"/>
      <c r="D10" s="181"/>
      <c r="E10" s="44" t="s">
        <v>49</v>
      </c>
    </row>
    <row r="11" spans="1:5">
      <c r="A11" s="178" t="s">
        <v>50</v>
      </c>
      <c r="B11" s="178"/>
      <c r="C11" s="178"/>
      <c r="D11" s="178"/>
      <c r="E11" s="45">
        <f>E12</f>
        <v>40659.800000000003</v>
      </c>
    </row>
    <row r="12" spans="1:5">
      <c r="A12" s="107">
        <v>1079</v>
      </c>
      <c r="B12" s="178" t="s">
        <v>30</v>
      </c>
      <c r="C12" s="178"/>
      <c r="D12" s="178"/>
      <c r="E12" s="45">
        <f>E13+E15</f>
        <v>40659.800000000003</v>
      </c>
    </row>
    <row r="13" spans="1:5" ht="43.5">
      <c r="A13" s="107"/>
      <c r="B13" s="95">
        <v>32001</v>
      </c>
      <c r="C13" s="67" t="str">
        <f>'Հավելված 1'!C35</f>
        <v xml:space="preserve"> Պետական սեփականություն հանդիսացող շենքային  պայմանների բարելավում</v>
      </c>
      <c r="D13" s="46" t="s">
        <v>39</v>
      </c>
      <c r="E13" s="45">
        <f>E14</f>
        <v>30000</v>
      </c>
    </row>
    <row r="14" spans="1:5" ht="28.5">
      <c r="A14" s="107"/>
      <c r="B14" s="108"/>
      <c r="C14" s="56"/>
      <c r="D14" s="56" t="s">
        <v>51</v>
      </c>
      <c r="E14" s="59">
        <f>'Հավելված 1'!E34</f>
        <v>30000</v>
      </c>
    </row>
    <row r="15" spans="1:5" ht="54">
      <c r="A15" s="107"/>
      <c r="B15" s="108">
        <v>11003</v>
      </c>
      <c r="C15" s="7" t="str">
        <f>'Հավելված 2'!F39</f>
        <v xml:space="preserve"> Պետական գույքի հաշվառման, գույքագրման, գնահատման, անշարժ գույքի պահառության, սպասարկման աշխատանքների և աճուրդների իրականացման  ծառայություններ</v>
      </c>
      <c r="D15" s="127" t="s">
        <v>39</v>
      </c>
      <c r="E15" s="45">
        <f>E16</f>
        <v>10659.8</v>
      </c>
    </row>
    <row r="16" spans="1:5" ht="28.5">
      <c r="A16" s="107"/>
      <c r="B16" s="46"/>
      <c r="C16" s="56"/>
      <c r="D16" s="59" t="s">
        <v>51</v>
      </c>
      <c r="E16" s="59">
        <f>'Հավելված 2'!H47</f>
        <v>10659.8</v>
      </c>
    </row>
    <row r="17" s="32" customFormat="1"/>
    <row r="18" s="32" customFormat="1"/>
    <row r="19" s="32" customFormat="1"/>
    <row r="20" s="32" customFormat="1"/>
    <row r="21" s="32" customFormat="1"/>
  </sheetData>
  <mergeCells count="7">
    <mergeCell ref="B12:D12"/>
    <mergeCell ref="A5:E5"/>
    <mergeCell ref="A6:E6"/>
    <mergeCell ref="A9:B9"/>
    <mergeCell ref="C9:C10"/>
    <mergeCell ref="D9:D10"/>
    <mergeCell ref="A11:D11"/>
  </mergeCells>
  <pageMargins left="0" right="0" top="0" bottom="0" header="0" footer="0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opLeftCell="A53" zoomScaleNormal="100" workbookViewId="0">
      <selection activeCell="F22" sqref="F22"/>
    </sheetView>
  </sheetViews>
  <sheetFormatPr defaultColWidth="9.140625" defaultRowHeight="13.5"/>
  <cols>
    <col min="1" max="1" width="51.140625" style="1" customWidth="1"/>
    <col min="2" max="2" width="62.140625" style="1" customWidth="1"/>
    <col min="3" max="3" width="12.5703125" style="1" customWidth="1"/>
    <col min="4" max="4" width="16.5703125" style="1" customWidth="1"/>
    <col min="5" max="16384" width="9.140625" style="1"/>
  </cols>
  <sheetData>
    <row r="1" spans="1:4" ht="15" customHeight="1">
      <c r="D1" s="66" t="s">
        <v>117</v>
      </c>
    </row>
    <row r="2" spans="1:4" ht="15" customHeight="1">
      <c r="B2" s="182" t="s">
        <v>143</v>
      </c>
      <c r="C2" s="182"/>
      <c r="D2" s="182"/>
    </row>
    <row r="3" spans="1:4" ht="15" customHeight="1">
      <c r="B3" s="182" t="s">
        <v>152</v>
      </c>
      <c r="C3" s="182"/>
      <c r="D3" s="182"/>
    </row>
    <row r="6" spans="1:4" hidden="1"/>
    <row r="7" spans="1:4" hidden="1"/>
    <row r="8" spans="1:4" ht="45" customHeight="1">
      <c r="A8" s="179" t="s">
        <v>179</v>
      </c>
      <c r="B8" s="179"/>
      <c r="C8" s="179"/>
      <c r="D8" s="179"/>
    </row>
    <row r="10" spans="1:4" ht="14.25">
      <c r="A10" s="184" t="s">
        <v>38</v>
      </c>
      <c r="B10" s="184"/>
      <c r="C10" s="184"/>
      <c r="D10" s="184"/>
    </row>
    <row r="12" spans="1:4" ht="14.25">
      <c r="A12" s="81" t="s">
        <v>0</v>
      </c>
    </row>
    <row r="15" spans="1:4" ht="35.25" customHeight="1">
      <c r="A15" s="10" t="s">
        <v>1</v>
      </c>
      <c r="B15" s="10" t="s">
        <v>2</v>
      </c>
      <c r="C15" s="38"/>
    </row>
    <row r="16" spans="1:4" ht="25.5" customHeight="1">
      <c r="A16" s="11">
        <v>1079</v>
      </c>
      <c r="B16" s="4" t="s">
        <v>30</v>
      </c>
      <c r="C16" s="39"/>
    </row>
    <row r="17" spans="1:4" ht="6.75" customHeight="1">
      <c r="A17" s="12"/>
    </row>
    <row r="18" spans="1:4" ht="14.25">
      <c r="A18" s="13" t="s">
        <v>3</v>
      </c>
    </row>
    <row r="19" spans="1:4" ht="66" customHeight="1">
      <c r="A19" s="14" t="s">
        <v>4</v>
      </c>
      <c r="B19" s="15">
        <v>1079</v>
      </c>
      <c r="C19" s="201" t="s">
        <v>111</v>
      </c>
      <c r="D19" s="202"/>
    </row>
    <row r="20" spans="1:4">
      <c r="A20" s="4" t="s">
        <v>5</v>
      </c>
      <c r="B20" s="16">
        <f>11001</f>
        <v>11001</v>
      </c>
      <c r="C20" s="126" t="s">
        <v>42</v>
      </c>
      <c r="D20" s="129" t="s">
        <v>6</v>
      </c>
    </row>
    <row r="21" spans="1:4" ht="27">
      <c r="A21" s="4" t="s">
        <v>7</v>
      </c>
      <c r="B21" s="61" t="str">
        <f>'Հավելված 1'!C23</f>
        <v xml:space="preserve"> Պետական գույքի կառավարման համակարգման, խորհրդատվության և մոնիտորինգի ծառայություններ</v>
      </c>
      <c r="C21" s="40"/>
      <c r="D21" s="18"/>
    </row>
    <row r="22" spans="1:4" ht="40.5">
      <c r="A22" s="4" t="s">
        <v>8</v>
      </c>
      <c r="B22" s="61" t="str">
        <f>'Հավելված 1'!C25</f>
        <v>Պետական գույքի հաշվառում, գույքագրում, աճուրդների կազմակերպում, մասնավորեցվող գույքի վերաբերյալ տեղեկատվության հրապարակում</v>
      </c>
      <c r="C22" s="159"/>
      <c r="D22" s="18"/>
    </row>
    <row r="23" spans="1:4" ht="27.75" customHeight="1">
      <c r="A23" s="4" t="s">
        <v>9</v>
      </c>
      <c r="B23" s="71" t="s">
        <v>102</v>
      </c>
      <c r="C23" s="159"/>
      <c r="D23" s="18"/>
    </row>
    <row r="24" spans="1:4" ht="27">
      <c r="A24" s="36" t="s">
        <v>180</v>
      </c>
      <c r="B24" s="61" t="s">
        <v>142</v>
      </c>
      <c r="C24" s="159"/>
      <c r="D24" s="18"/>
    </row>
    <row r="25" spans="1:4" ht="21.75" customHeight="1">
      <c r="A25" s="19"/>
      <c r="B25" s="72" t="s">
        <v>10</v>
      </c>
      <c r="C25" s="160"/>
      <c r="D25" s="20"/>
    </row>
    <row r="26" spans="1:4">
      <c r="A26" s="189"/>
      <c r="B26" s="189"/>
      <c r="C26" s="60"/>
      <c r="D26" s="60"/>
    </row>
    <row r="27" spans="1:4">
      <c r="A27" s="190" t="s">
        <v>11</v>
      </c>
      <c r="B27" s="190"/>
      <c r="C27" s="28">
        <f>'Հավելված 1'!D22</f>
        <v>-4343</v>
      </c>
      <c r="D27" s="28">
        <f>'Հավելված 1'!E22</f>
        <v>-10659.8</v>
      </c>
    </row>
    <row r="28" spans="1:4" ht="13.5" customHeight="1">
      <c r="A28" s="12"/>
    </row>
    <row r="29" spans="1:4" ht="66" customHeight="1">
      <c r="A29" s="14" t="s">
        <v>4</v>
      </c>
      <c r="B29" s="15">
        <v>1079</v>
      </c>
      <c r="C29" s="163" t="s">
        <v>112</v>
      </c>
      <c r="D29" s="164"/>
    </row>
    <row r="30" spans="1:4">
      <c r="A30" s="4" t="s">
        <v>5</v>
      </c>
      <c r="B30" s="16">
        <v>11003</v>
      </c>
      <c r="C30" s="64" t="s">
        <v>42</v>
      </c>
      <c r="D30" s="17" t="s">
        <v>6</v>
      </c>
    </row>
    <row r="31" spans="1:4" ht="40.5">
      <c r="A31" s="4" t="s">
        <v>7</v>
      </c>
      <c r="B31" s="61" t="str">
        <f>'Հավելված 1'!C29</f>
        <v xml:space="preserve"> Պետական գույքի հաշվառման, գույքագրման, գնահատման, անշարժ գույքի պահառության, սպասարկման աշխատանքների և աճուրդների իրականացման  ծառայություններ</v>
      </c>
      <c r="C31" s="40"/>
      <c r="D31" s="18"/>
    </row>
    <row r="32" spans="1:4" ht="40.5">
      <c r="A32" s="4" t="s">
        <v>8</v>
      </c>
      <c r="B32" s="61" t="str">
        <f>'Հավելված 1'!C31</f>
        <v xml:space="preserve"> Պետական գույքի հաշվառում, գույքագրում, գնահատում, անշարժ գույքի պահառություն, աճուրդների իրականացում և Կառավարական N 2 և N 3, ք. Երևան Վ.Սարգսյան 3/3 շենքերի սպասարկում</v>
      </c>
      <c r="C32" s="159"/>
      <c r="D32" s="18"/>
    </row>
    <row r="33" spans="1:4" ht="27.75" customHeight="1">
      <c r="A33" s="4" t="s">
        <v>9</v>
      </c>
      <c r="B33" s="71" t="str">
        <f>'Հավելված 1'!C33</f>
        <v xml:space="preserve"> Ծառայությունների մատուցում</v>
      </c>
      <c r="C33" s="159"/>
      <c r="D33" s="18"/>
    </row>
    <row r="34" spans="1:4" ht="27">
      <c r="A34" s="36" t="s">
        <v>180</v>
      </c>
      <c r="B34" s="61" t="s">
        <v>53</v>
      </c>
      <c r="C34" s="159"/>
      <c r="D34" s="18"/>
    </row>
    <row r="35" spans="1:4" ht="21.75" customHeight="1">
      <c r="A35" s="19"/>
      <c r="B35" s="72" t="s">
        <v>10</v>
      </c>
      <c r="C35" s="160"/>
      <c r="D35" s="20"/>
    </row>
    <row r="36" spans="1:4" s="31" customFormat="1" ht="21.75" customHeight="1">
      <c r="A36" s="191" t="s">
        <v>110</v>
      </c>
      <c r="B36" s="191"/>
      <c r="C36" s="96">
        <v>6000</v>
      </c>
      <c r="D36" s="96">
        <v>8082</v>
      </c>
    </row>
    <row r="37" spans="1:4">
      <c r="A37" s="191" t="s">
        <v>109</v>
      </c>
      <c r="B37" s="191"/>
      <c r="C37" s="60">
        <v>-5</v>
      </c>
      <c r="D37" s="60">
        <v>-5</v>
      </c>
    </row>
    <row r="38" spans="1:4">
      <c r="A38" s="190" t="s">
        <v>11</v>
      </c>
      <c r="B38" s="190"/>
      <c r="C38" s="77">
        <f>'Հավելված 1'!D28</f>
        <v>4343</v>
      </c>
      <c r="D38" s="77">
        <f>'Հավելված 1'!E28</f>
        <v>10659.8</v>
      </c>
    </row>
    <row r="39" spans="1:4">
      <c r="A39" s="14" t="s">
        <v>4</v>
      </c>
      <c r="B39" s="15">
        <v>1079</v>
      </c>
      <c r="C39" s="70"/>
      <c r="D39" s="70"/>
    </row>
    <row r="40" spans="1:4" ht="31.5" customHeight="1">
      <c r="A40" s="37" t="s">
        <v>5</v>
      </c>
      <c r="B40" s="73">
        <v>32001</v>
      </c>
      <c r="C40" s="74"/>
      <c r="D40" s="74"/>
    </row>
    <row r="41" spans="1:4" ht="35.25" customHeight="1">
      <c r="A41" s="37" t="s">
        <v>7</v>
      </c>
      <c r="B41" s="30" t="str">
        <f>'Հավելված 1'!C35</f>
        <v xml:space="preserve"> Պետական սեփականություն հանդիսացող շենքային  պայմանների բարելավում</v>
      </c>
      <c r="C41" s="40"/>
      <c r="D41" s="18"/>
    </row>
    <row r="42" spans="1:4" ht="78.75" customHeight="1">
      <c r="A42" s="37" t="s">
        <v>8</v>
      </c>
      <c r="B42" s="97" t="str">
        <f>'Հավելված 1'!C37</f>
        <v>ՀՀ ք. Երևան, Նալբանդյան 28 շեքի էլեկտրասնուցման համակարգերի փոխարինում և էլեկտրամատակարարման ապահովում, նկուղի, սանհանգույցների ջրամատակարարման և ջրահեռացման խողովակների և տանիքի ջրհորդանների վերանորոգման և անձրևաջրերի հեռացման խողովակների փոխարինում,  շենքի ծածկի և տանիքի վերանորոգում</v>
      </c>
      <c r="C42" s="159"/>
      <c r="D42" s="18"/>
    </row>
    <row r="43" spans="1:4" ht="27.75" customHeight="1">
      <c r="A43" s="37" t="s">
        <v>9</v>
      </c>
      <c r="B43" s="6" t="str">
        <f>'Հավելված 1'!C39</f>
        <v>Այլ պետական կազմակերպությունների կողմից օգտագործվող ոչ ֆինանսական ակտիվների հետ գործառնություններ</v>
      </c>
      <c r="C43" s="159"/>
      <c r="D43" s="18"/>
    </row>
    <row r="44" spans="1:4" ht="27">
      <c r="A44" s="57" t="s">
        <v>184</v>
      </c>
      <c r="B44" s="30" t="str">
        <f>'[1]Հավելված 3'!F36</f>
        <v>ՀՀ տարածքային կառավարման և ենթակառուցվածքների նախարարության պետական գույքի կառավարման կոմիտե</v>
      </c>
      <c r="C44" s="159"/>
      <c r="D44" s="18"/>
    </row>
    <row r="45" spans="1:4" ht="21.75" customHeight="1">
      <c r="A45" s="61"/>
      <c r="B45" s="62" t="s">
        <v>10</v>
      </c>
      <c r="C45" s="160"/>
      <c r="D45" s="63"/>
    </row>
    <row r="46" spans="1:4" ht="39.75" customHeight="1">
      <c r="A46" s="185" t="s">
        <v>186</v>
      </c>
      <c r="B46" s="186"/>
      <c r="C46" s="58">
        <v>1</v>
      </c>
      <c r="D46" s="58">
        <v>1</v>
      </c>
    </row>
    <row r="47" spans="1:4" ht="27" customHeight="1">
      <c r="A47" s="199" t="s">
        <v>183</v>
      </c>
      <c r="B47" s="200"/>
      <c r="C47" s="58">
        <v>1</v>
      </c>
      <c r="D47" s="58">
        <v>1</v>
      </c>
    </row>
    <row r="48" spans="1:4" ht="14.25" thickBot="1">
      <c r="A48" s="187" t="s">
        <v>11</v>
      </c>
      <c r="B48" s="188"/>
      <c r="C48" s="99">
        <f>'Հավելված 1'!D34</f>
        <v>30000</v>
      </c>
      <c r="D48" s="99">
        <f>'Հավելված 1'!E34</f>
        <v>30000</v>
      </c>
    </row>
    <row r="49" spans="1:4" ht="36" customHeight="1">
      <c r="A49" s="68"/>
      <c r="B49" s="68"/>
      <c r="C49" s="69"/>
      <c r="D49" s="69"/>
    </row>
    <row r="50" spans="1:4" ht="35.25" customHeight="1">
      <c r="A50" s="75" t="s">
        <v>1</v>
      </c>
      <c r="B50" s="75" t="s">
        <v>2</v>
      </c>
      <c r="C50" s="38"/>
    </row>
    <row r="51" spans="1:4" ht="25.5" customHeight="1">
      <c r="A51" s="76">
        <v>1176</v>
      </c>
      <c r="B51" s="37" t="str">
        <f>'Հավելված 2'!F67</f>
        <v xml:space="preserve"> Ավիացիայի բնագավառում վերահսկողության և կանոնակարգման ապահովում</v>
      </c>
      <c r="C51" s="39"/>
    </row>
    <row r="52" spans="1:4" ht="6.75" customHeight="1">
      <c r="A52" s="12"/>
    </row>
    <row r="53" spans="1:4" ht="14.25">
      <c r="A53" s="13" t="s">
        <v>3</v>
      </c>
    </row>
    <row r="54" spans="1:4" ht="14.25">
      <c r="A54" s="13"/>
    </row>
    <row r="55" spans="1:4" ht="39.75" customHeight="1">
      <c r="A55" s="57" t="s">
        <v>93</v>
      </c>
      <c r="B55" s="82" t="s">
        <v>94</v>
      </c>
      <c r="C55" s="201" t="s">
        <v>111</v>
      </c>
      <c r="D55" s="202"/>
    </row>
    <row r="56" spans="1:4" ht="35.25" customHeight="1">
      <c r="A56" s="57" t="s">
        <v>95</v>
      </c>
      <c r="B56" s="82" t="s">
        <v>96</v>
      </c>
      <c r="C56" s="126" t="s">
        <v>42</v>
      </c>
      <c r="D56" s="96" t="s">
        <v>6</v>
      </c>
    </row>
    <row r="57" spans="1:4">
      <c r="A57" s="57" t="s">
        <v>97</v>
      </c>
      <c r="B57" s="82" t="s">
        <v>98</v>
      </c>
      <c r="C57" s="192"/>
      <c r="D57" s="78"/>
    </row>
    <row r="58" spans="1:4" ht="27.75" customHeight="1">
      <c r="A58" s="57" t="s">
        <v>99</v>
      </c>
      <c r="B58" s="82" t="s">
        <v>100</v>
      </c>
      <c r="C58" s="193"/>
      <c r="D58" s="79"/>
    </row>
    <row r="59" spans="1:4">
      <c r="A59" s="57" t="s">
        <v>101</v>
      </c>
      <c r="B59" s="82" t="s">
        <v>102</v>
      </c>
      <c r="C59" s="193"/>
      <c r="D59" s="79"/>
    </row>
    <row r="60" spans="1:4" ht="27">
      <c r="A60" s="57" t="s">
        <v>103</v>
      </c>
      <c r="B60" s="82" t="s">
        <v>104</v>
      </c>
      <c r="C60" s="193"/>
      <c r="D60" s="79"/>
    </row>
    <row r="61" spans="1:4" ht="17.25" customHeight="1">
      <c r="A61" s="183" t="s">
        <v>105</v>
      </c>
      <c r="B61" s="183"/>
      <c r="C61" s="193"/>
      <c r="D61" s="79"/>
    </row>
    <row r="62" spans="1:4">
      <c r="A62" s="198" t="s">
        <v>106</v>
      </c>
      <c r="B62" s="198"/>
      <c r="C62" s="194"/>
      <c r="D62" s="80"/>
    </row>
    <row r="63" spans="1:4">
      <c r="A63" s="197" t="s">
        <v>107</v>
      </c>
      <c r="B63" s="197"/>
      <c r="C63" s="28">
        <v>-30000</v>
      </c>
      <c r="D63" s="28">
        <v>-30000</v>
      </c>
    </row>
    <row r="64" spans="1:4" s="83" customFormat="1" ht="14.25">
      <c r="A64" s="184" t="s">
        <v>167</v>
      </c>
      <c r="B64" s="184"/>
      <c r="C64" s="184"/>
      <c r="D64" s="184"/>
    </row>
    <row r="65" spans="1:4" s="83" customFormat="1" ht="15" customHeight="1">
      <c r="A65" s="81" t="s">
        <v>168</v>
      </c>
      <c r="B65" s="81"/>
      <c r="C65" s="81"/>
      <c r="D65" s="81"/>
    </row>
    <row r="66" spans="1:4" s="83" customFormat="1" ht="12.75">
      <c r="A66" s="84"/>
      <c r="B66" s="84"/>
      <c r="C66" s="84"/>
      <c r="D66" s="84"/>
    </row>
    <row r="67" spans="1:4" s="83" customFormat="1" ht="14.25">
      <c r="A67" s="137" t="s">
        <v>169</v>
      </c>
      <c r="B67" s="139" t="s">
        <v>170</v>
      </c>
      <c r="C67" s="140"/>
      <c r="D67" s="140"/>
    </row>
    <row r="68" spans="1:4" s="83" customFormat="1">
      <c r="A68" s="132" t="s">
        <v>171</v>
      </c>
      <c r="B68" s="141" t="s">
        <v>172</v>
      </c>
      <c r="C68" s="142"/>
      <c r="D68" s="142"/>
    </row>
    <row r="69" spans="1:4" s="83" customFormat="1" ht="5.25" customHeight="1">
      <c r="A69" s="84"/>
      <c r="B69" s="84"/>
      <c r="C69" s="84"/>
      <c r="D69" s="84"/>
    </row>
    <row r="70" spans="1:4" s="83" customFormat="1" ht="18" customHeight="1">
      <c r="A70" s="203" t="s">
        <v>173</v>
      </c>
      <c r="B70" s="203"/>
      <c r="C70" s="203"/>
      <c r="D70" s="203"/>
    </row>
    <row r="71" spans="1:4" s="83" customFormat="1" ht="12.75">
      <c r="A71" s="84"/>
      <c r="B71" s="84"/>
      <c r="C71" s="84"/>
      <c r="D71" s="84"/>
    </row>
    <row r="72" spans="1:4" s="83" customFormat="1" ht="60.75" customHeight="1">
      <c r="A72" s="138" t="s">
        <v>93</v>
      </c>
      <c r="B72" s="132" t="s">
        <v>171</v>
      </c>
      <c r="C72" s="163" t="s">
        <v>112</v>
      </c>
      <c r="D72" s="164"/>
    </row>
    <row r="73" spans="1:4" s="83" customFormat="1">
      <c r="A73" s="138" t="s">
        <v>95</v>
      </c>
      <c r="B73" s="132" t="s">
        <v>174</v>
      </c>
      <c r="C73" s="143" t="s">
        <v>175</v>
      </c>
      <c r="D73" s="143" t="s">
        <v>6</v>
      </c>
    </row>
    <row r="74" spans="1:4" s="83" customFormat="1">
      <c r="A74" s="138" t="s">
        <v>97</v>
      </c>
      <c r="B74" s="132" t="s">
        <v>172</v>
      </c>
      <c r="C74" s="138"/>
      <c r="D74" s="138"/>
    </row>
    <row r="75" spans="1:4" s="83" customFormat="1" ht="54">
      <c r="A75" s="138" t="s">
        <v>99</v>
      </c>
      <c r="B75" s="132" t="s">
        <v>176</v>
      </c>
      <c r="C75" s="138"/>
      <c r="D75" s="138"/>
    </row>
    <row r="76" spans="1:4" s="83" customFormat="1">
      <c r="A76" s="138" t="s">
        <v>101</v>
      </c>
      <c r="B76" s="132" t="s">
        <v>102</v>
      </c>
      <c r="C76" s="138"/>
      <c r="D76" s="138"/>
    </row>
    <row r="77" spans="1:4" s="83" customFormat="1">
      <c r="A77" s="138" t="s">
        <v>106</v>
      </c>
      <c r="B77" s="132" t="s">
        <v>105</v>
      </c>
      <c r="C77" s="138"/>
      <c r="D77" s="138"/>
    </row>
    <row r="78" spans="1:4" s="83" customFormat="1" ht="12.75">
      <c r="A78" s="195" t="s">
        <v>105</v>
      </c>
      <c r="B78" s="195"/>
      <c r="C78" s="138"/>
      <c r="D78" s="138"/>
    </row>
    <row r="79" spans="1:4" s="83" customFormat="1">
      <c r="A79" s="196" t="s">
        <v>107</v>
      </c>
      <c r="B79" s="196"/>
      <c r="C79" s="28">
        <v>30000</v>
      </c>
      <c r="D79" s="28">
        <v>30000</v>
      </c>
    </row>
    <row r="80" spans="1:4" s="83" customFormat="1">
      <c r="A80" s="138" t="s">
        <v>95</v>
      </c>
      <c r="B80" s="132" t="s">
        <v>174</v>
      </c>
    </row>
    <row r="81" spans="1:4" s="83" customFormat="1">
      <c r="A81" s="138" t="s">
        <v>97</v>
      </c>
      <c r="B81" s="132" t="s">
        <v>172</v>
      </c>
      <c r="C81" s="138"/>
      <c r="D81" s="138"/>
    </row>
    <row r="82" spans="1:4" s="83" customFormat="1" ht="54">
      <c r="A82" s="138" t="s">
        <v>99</v>
      </c>
      <c r="B82" s="132" t="s">
        <v>176</v>
      </c>
      <c r="C82" s="138"/>
      <c r="D82" s="138"/>
    </row>
    <row r="83" spans="1:4" s="83" customFormat="1">
      <c r="A83" s="138" t="s">
        <v>101</v>
      </c>
      <c r="B83" s="132" t="s">
        <v>102</v>
      </c>
      <c r="C83" s="138"/>
      <c r="D83" s="138"/>
    </row>
    <row r="84" spans="1:4" s="83" customFormat="1">
      <c r="A84" s="138" t="s">
        <v>106</v>
      </c>
      <c r="B84" s="132" t="s">
        <v>105</v>
      </c>
      <c r="C84" s="138"/>
      <c r="D84" s="138"/>
    </row>
    <row r="85" spans="1:4" s="83" customFormat="1" ht="12.75">
      <c r="A85" s="195" t="s">
        <v>105</v>
      </c>
      <c r="B85" s="195"/>
      <c r="C85" s="138"/>
      <c r="D85" s="138"/>
    </row>
    <row r="86" spans="1:4" s="83" customFormat="1">
      <c r="A86" s="196" t="s">
        <v>107</v>
      </c>
      <c r="B86" s="196"/>
      <c r="C86" s="28">
        <v>-30000</v>
      </c>
      <c r="D86" s="28">
        <v>-30000</v>
      </c>
    </row>
  </sheetData>
  <mergeCells count="29">
    <mergeCell ref="C19:D19"/>
    <mergeCell ref="C29:D29"/>
    <mergeCell ref="C55:D55"/>
    <mergeCell ref="A78:B78"/>
    <mergeCell ref="A79:B79"/>
    <mergeCell ref="C72:D72"/>
    <mergeCell ref="A64:D64"/>
    <mergeCell ref="A70:D70"/>
    <mergeCell ref="A85:B85"/>
    <mergeCell ref="A86:B86"/>
    <mergeCell ref="A63:B63"/>
    <mergeCell ref="A62:B62"/>
    <mergeCell ref="A47:B47"/>
    <mergeCell ref="B2:D2"/>
    <mergeCell ref="B3:D3"/>
    <mergeCell ref="A61:B61"/>
    <mergeCell ref="A8:D8"/>
    <mergeCell ref="A10:D10"/>
    <mergeCell ref="C42:C45"/>
    <mergeCell ref="A46:B46"/>
    <mergeCell ref="A48:B48"/>
    <mergeCell ref="C22:C25"/>
    <mergeCell ref="A26:B26"/>
    <mergeCell ref="A27:B27"/>
    <mergeCell ref="C32:C35"/>
    <mergeCell ref="A36:B36"/>
    <mergeCell ref="A37:B37"/>
    <mergeCell ref="A38:B38"/>
    <mergeCell ref="C57:C62"/>
  </mergeCells>
  <pageMargins left="0" right="0" top="0" bottom="0" header="0" footer="0"/>
  <pageSetup paperSize="9" scale="69" orientation="landscape" verticalDpi="0" r:id="rId1"/>
  <rowBreaks count="1" manualBreakCount="1">
    <brk id="3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2"/>
  <sheetViews>
    <sheetView tabSelected="1" topLeftCell="A80" zoomScaleNormal="100" workbookViewId="0">
      <selection activeCell="C20" sqref="C20:D20"/>
    </sheetView>
  </sheetViews>
  <sheetFormatPr defaultColWidth="9.140625" defaultRowHeight="13.5"/>
  <cols>
    <col min="1" max="1" width="41.85546875" style="1" customWidth="1"/>
    <col min="2" max="2" width="62.140625" style="1" customWidth="1"/>
    <col min="3" max="4" width="19.42578125" style="1" customWidth="1"/>
    <col min="5" max="16384" width="9.140625" style="1"/>
  </cols>
  <sheetData>
    <row r="1" spans="1:3" ht="15" customHeight="1">
      <c r="C1" s="109" t="s">
        <v>118</v>
      </c>
    </row>
    <row r="2" spans="1:3" ht="14.25" customHeight="1">
      <c r="B2" s="182" t="s">
        <v>143</v>
      </c>
      <c r="C2" s="182"/>
    </row>
    <row r="3" spans="1:3" ht="21.75" customHeight="1">
      <c r="B3" s="182" t="s">
        <v>152</v>
      </c>
      <c r="C3" s="182"/>
    </row>
    <row r="4" spans="1:3">
      <c r="C4" s="109"/>
    </row>
    <row r="6" spans="1:3" hidden="1"/>
    <row r="7" spans="1:3" hidden="1"/>
    <row r="8" spans="1:3" ht="54" customHeight="1">
      <c r="A8" s="204" t="s">
        <v>178</v>
      </c>
      <c r="B8" s="204"/>
      <c r="C8" s="204"/>
    </row>
    <row r="9" spans="1:3">
      <c r="A9" s="31"/>
      <c r="B9" s="31"/>
      <c r="C9" s="31"/>
    </row>
    <row r="10" spans="1:3" s="2" customFormat="1" ht="17.25">
      <c r="A10" s="205" t="s">
        <v>40</v>
      </c>
      <c r="B10" s="205"/>
      <c r="C10" s="205"/>
    </row>
    <row r="11" spans="1:3" s="2" customFormat="1" ht="17.25">
      <c r="A11" s="32"/>
      <c r="B11" s="32"/>
      <c r="C11" s="32"/>
    </row>
    <row r="12" spans="1:3" s="2" customFormat="1" ht="17.25">
      <c r="A12" s="33" t="s">
        <v>31</v>
      </c>
      <c r="B12" s="32"/>
      <c r="C12" s="32"/>
    </row>
    <row r="13" spans="1:3" s="2" customFormat="1" ht="17.25">
      <c r="A13" s="34"/>
      <c r="B13" s="34"/>
      <c r="C13" s="34"/>
    </row>
    <row r="14" spans="1:3" s="2" customFormat="1" ht="17.25">
      <c r="A14" s="34"/>
      <c r="B14" s="34"/>
      <c r="C14" s="34"/>
    </row>
    <row r="15" spans="1:3" s="2" customFormat="1" ht="24" customHeight="1">
      <c r="A15" s="10" t="s">
        <v>1</v>
      </c>
      <c r="B15" s="10" t="s">
        <v>2</v>
      </c>
      <c r="C15" s="31"/>
    </row>
    <row r="16" spans="1:3" s="2" customFormat="1" ht="25.5" customHeight="1">
      <c r="A16" s="15">
        <v>1079</v>
      </c>
      <c r="B16" s="4" t="s">
        <v>30</v>
      </c>
      <c r="C16" s="31"/>
    </row>
    <row r="17" spans="1:4" s="2" customFormat="1" ht="6.75" customHeight="1">
      <c r="A17" s="35"/>
      <c r="B17" s="31"/>
      <c r="C17" s="31"/>
    </row>
    <row r="18" spans="1:4" s="2" customFormat="1" ht="17.25">
      <c r="A18" s="13" t="s">
        <v>3</v>
      </c>
      <c r="B18" s="1"/>
      <c r="C18" s="1"/>
    </row>
    <row r="19" spans="1:4" s="2" customFormat="1" ht="13.5" customHeight="1">
      <c r="A19" s="12"/>
      <c r="B19" s="1"/>
      <c r="C19" s="1"/>
    </row>
    <row r="20" spans="1:4" s="2" customFormat="1" ht="66" customHeight="1">
      <c r="A20" s="14" t="s">
        <v>4</v>
      </c>
      <c r="B20" s="15">
        <v>1079</v>
      </c>
      <c r="C20" s="201" t="s">
        <v>111</v>
      </c>
      <c r="D20" s="202"/>
    </row>
    <row r="21" spans="1:4">
      <c r="A21" s="4" t="s">
        <v>5</v>
      </c>
      <c r="B21" s="16">
        <v>11001</v>
      </c>
      <c r="C21" s="128" t="s">
        <v>42</v>
      </c>
      <c r="D21" s="129" t="s">
        <v>6</v>
      </c>
    </row>
    <row r="22" spans="1:4" ht="27">
      <c r="A22" s="4" t="s">
        <v>7</v>
      </c>
      <c r="B22" s="61" t="str">
        <f>'Հավելված 4'!B21</f>
        <v xml:space="preserve"> Պետական գույքի կառավարման համակարգման, խորհրդատվության և մոնիտորինգի ծառայություններ</v>
      </c>
      <c r="C22" s="40"/>
      <c r="D22" s="18"/>
    </row>
    <row r="23" spans="1:4" ht="40.5">
      <c r="A23" s="4" t="s">
        <v>8</v>
      </c>
      <c r="B23" s="61" t="str">
        <f>'Հավելված 4'!B22</f>
        <v>Պետական գույքի հաշվառում, գույքագրում, աճուրդների կազմակերպում, մասնավորեցվող գույքի վերաբերյալ տեղեկատվության հրապարակում</v>
      </c>
      <c r="C23" s="159"/>
      <c r="D23" s="18"/>
    </row>
    <row r="24" spans="1:4" ht="27.75" customHeight="1">
      <c r="A24" s="4" t="s">
        <v>9</v>
      </c>
      <c r="B24" s="71" t="str">
        <f>'Հավելված 4'!B23</f>
        <v xml:space="preserve"> Ծառայությունների մատուցում </v>
      </c>
      <c r="C24" s="159"/>
      <c r="D24" s="18"/>
    </row>
    <row r="25" spans="1:4" ht="34.5" customHeight="1">
      <c r="A25" s="36" t="s">
        <v>180</v>
      </c>
      <c r="B25" s="61" t="str">
        <f>'Հավելված 4'!B24</f>
        <v xml:space="preserve"> ՀՀ տարածքային  կառավարման և ենթակառուցվածքների նախարարության պետական գույքի կառավարման կոմիտե </v>
      </c>
      <c r="C25" s="159"/>
      <c r="D25" s="18"/>
    </row>
    <row r="26" spans="1:4" ht="21.75" customHeight="1">
      <c r="A26" s="19"/>
      <c r="B26" s="72" t="s">
        <v>10</v>
      </c>
      <c r="C26" s="160"/>
      <c r="D26" s="20"/>
    </row>
    <row r="27" spans="1:4">
      <c r="A27" s="189"/>
      <c r="B27" s="189"/>
      <c r="C27" s="60"/>
      <c r="D27" s="60"/>
    </row>
    <row r="28" spans="1:4">
      <c r="A28" s="190" t="s">
        <v>11</v>
      </c>
      <c r="B28" s="190"/>
      <c r="C28" s="28">
        <f>'Հավելված 4'!C27</f>
        <v>-4343</v>
      </c>
      <c r="D28" s="28">
        <f>'Հավելված 4'!D27</f>
        <v>-10659.8</v>
      </c>
    </row>
    <row r="29" spans="1:4" s="2" customFormat="1" ht="53.25" customHeight="1">
      <c r="A29" s="14" t="s">
        <v>4</v>
      </c>
      <c r="B29" s="15">
        <v>1079</v>
      </c>
      <c r="C29" s="163" t="s">
        <v>112</v>
      </c>
      <c r="D29" s="164"/>
    </row>
    <row r="30" spans="1:4">
      <c r="A30" s="4" t="s">
        <v>5</v>
      </c>
      <c r="B30" s="16">
        <v>11003</v>
      </c>
      <c r="C30" s="128" t="s">
        <v>42</v>
      </c>
      <c r="D30" s="129" t="s">
        <v>6</v>
      </c>
    </row>
    <row r="31" spans="1:4" ht="40.5">
      <c r="A31" s="4" t="s">
        <v>7</v>
      </c>
      <c r="B31" s="61" t="str">
        <f>'Հավելված 1'!C29</f>
        <v xml:space="preserve"> Պետական գույքի հաշվառման, գույքագրման, գնահատման, անշարժ գույքի պահառության, սպասարկման աշխատանքների և աճուրդների իրականացման  ծառայություններ</v>
      </c>
      <c r="C31" s="40"/>
      <c r="D31" s="18"/>
    </row>
    <row r="32" spans="1:4" ht="40.5">
      <c r="A32" s="4" t="s">
        <v>8</v>
      </c>
      <c r="B32" s="61" t="str">
        <f>'Հավելված 1'!C31</f>
        <v xml:space="preserve"> Պետական գույքի հաշվառում, գույքագրում, գնահատում, անշարժ գույքի պահառություն, աճուրդների իրականացում և Կառավարական N 2 և N 3, ք. Երևան Վ.Սարգսյան 3/3 շենքերի սպասարկում</v>
      </c>
      <c r="C32" s="159"/>
      <c r="D32" s="18"/>
    </row>
    <row r="33" spans="1:4" ht="27.75" customHeight="1">
      <c r="A33" s="4" t="s">
        <v>9</v>
      </c>
      <c r="B33" s="71" t="str">
        <f>'Հավելված 1'!C33</f>
        <v xml:space="preserve"> Ծառայությունների մատուցում</v>
      </c>
      <c r="C33" s="159"/>
      <c r="D33" s="18"/>
    </row>
    <row r="34" spans="1:4" ht="27">
      <c r="A34" s="36" t="s">
        <v>180</v>
      </c>
      <c r="B34" s="61" t="s">
        <v>53</v>
      </c>
      <c r="C34" s="159"/>
      <c r="D34" s="18"/>
    </row>
    <row r="35" spans="1:4" ht="21.75" customHeight="1">
      <c r="A35" s="19"/>
      <c r="B35" s="72" t="s">
        <v>10</v>
      </c>
      <c r="C35" s="160"/>
      <c r="D35" s="20"/>
    </row>
    <row r="36" spans="1:4" s="31" customFormat="1" ht="21.75" customHeight="1">
      <c r="A36" s="189" t="s">
        <v>110</v>
      </c>
      <c r="B36" s="189"/>
      <c r="C36" s="96">
        <v>6000</v>
      </c>
      <c r="D36" s="96">
        <v>8082</v>
      </c>
    </row>
    <row r="37" spans="1:4">
      <c r="A37" s="189" t="s">
        <v>109</v>
      </c>
      <c r="B37" s="189"/>
      <c r="C37" s="60">
        <v>-5</v>
      </c>
      <c r="D37" s="60">
        <v>-5</v>
      </c>
    </row>
    <row r="38" spans="1:4">
      <c r="A38" s="190" t="s">
        <v>11</v>
      </c>
      <c r="B38" s="190"/>
      <c r="C38" s="77">
        <f>'Հավելված 1'!D28</f>
        <v>4343</v>
      </c>
      <c r="D38" s="77">
        <f>'Հավելված 1'!E28</f>
        <v>10659.8</v>
      </c>
    </row>
    <row r="39" spans="1:4" s="2" customFormat="1" ht="24.75" customHeight="1">
      <c r="A39" s="14" t="s">
        <v>4</v>
      </c>
      <c r="B39" s="15">
        <v>1079</v>
      </c>
      <c r="C39" s="110"/>
      <c r="D39" s="110"/>
    </row>
    <row r="40" spans="1:4" s="2" customFormat="1" ht="17.25">
      <c r="A40" s="37" t="s">
        <v>5</v>
      </c>
      <c r="B40" s="73">
        <v>32001</v>
      </c>
      <c r="C40" s="98"/>
      <c r="D40" s="98"/>
    </row>
    <row r="41" spans="1:4" s="2" customFormat="1" ht="35.25" customHeight="1">
      <c r="A41" s="37" t="s">
        <v>7</v>
      </c>
      <c r="B41" s="97" t="str">
        <f>'Հավելված 1'!C35</f>
        <v xml:space="preserve"> Պետական սեփականություն հանդիսացող շենքային  պայմանների բարելավում</v>
      </c>
      <c r="C41" s="40"/>
      <c r="D41" s="18"/>
    </row>
    <row r="42" spans="1:4" s="2" customFormat="1" ht="82.5" customHeight="1">
      <c r="A42" s="37" t="s">
        <v>8</v>
      </c>
      <c r="B42" s="97" t="str">
        <f>'Հավելված 1'!C37</f>
        <v>ՀՀ ք. Երևան, Նալբանդյան 28 շեքի էլեկտրասնուցման համակարգերի փոխարինում և էլեկտրամատակարարման ապահովում, նկուղի, սանհանգույցների ջրամատակարարման և ջրահեռացման խողովակների և տանիքի ջրհորդանների վերանորոգման և անձրևաջրերի հեռացման խողովակների փոխարինում,  շենքի ծածկի և տանիքի վերանորոգում</v>
      </c>
      <c r="C42" s="159"/>
      <c r="D42" s="18"/>
    </row>
    <row r="43" spans="1:4" s="2" customFormat="1" ht="27.75" customHeight="1">
      <c r="A43" s="37" t="s">
        <v>9</v>
      </c>
      <c r="B43" s="6" t="str">
        <f>'Հավելված 1'!C39</f>
        <v>Այլ պետական կազմակերպությունների կողմից օգտագործվող ոչ ֆինանսական ակտիվների հետ գործառնություններ</v>
      </c>
      <c r="C43" s="159"/>
      <c r="D43" s="18"/>
    </row>
    <row r="44" spans="1:4" s="2" customFormat="1" ht="27">
      <c r="A44" s="57" t="s">
        <v>184</v>
      </c>
      <c r="B44" s="30" t="str">
        <f>'[1]Հավելված 3'!F36</f>
        <v>ՀՀ տարածքային կառավարման և ենթակառուցվածքների նախարարության պետական գույքի կառավարման կոմիտե</v>
      </c>
      <c r="C44" s="159"/>
      <c r="D44" s="18"/>
    </row>
    <row r="45" spans="1:4" s="2" customFormat="1" ht="21.75" customHeight="1">
      <c r="A45" s="61"/>
      <c r="B45" s="62" t="s">
        <v>10</v>
      </c>
      <c r="C45" s="160"/>
      <c r="D45" s="63"/>
    </row>
    <row r="46" spans="1:4" ht="39.75" customHeight="1">
      <c r="A46" s="185" t="s">
        <v>186</v>
      </c>
      <c r="B46" s="186"/>
      <c r="C46" s="58">
        <v>1</v>
      </c>
      <c r="D46" s="58">
        <v>1</v>
      </c>
    </row>
    <row r="47" spans="1:4" ht="27" customHeight="1">
      <c r="A47" s="199" t="s">
        <v>183</v>
      </c>
      <c r="B47" s="200"/>
      <c r="C47" s="58">
        <v>1</v>
      </c>
      <c r="D47" s="58">
        <v>1</v>
      </c>
    </row>
    <row r="48" spans="1:4" s="2" customFormat="1" ht="24.75" customHeight="1" thickBot="1">
      <c r="A48" s="187" t="s">
        <v>11</v>
      </c>
      <c r="B48" s="188"/>
      <c r="C48" s="99">
        <f>'Հավելված 1'!D34</f>
        <v>30000</v>
      </c>
      <c r="D48" s="99">
        <f>'Հավելված 1'!E34</f>
        <v>30000</v>
      </c>
    </row>
    <row r="49" spans="1:255">
      <c r="A49" s="68"/>
      <c r="B49" s="68"/>
      <c r="C49" s="69"/>
      <c r="D49" s="69"/>
    </row>
    <row r="50" spans="1:255" s="121" customFormat="1" ht="20.25">
      <c r="A50" s="208" t="s">
        <v>104</v>
      </c>
      <c r="B50" s="208"/>
      <c r="C50" s="208"/>
      <c r="D50" s="208"/>
      <c r="E50" s="208"/>
    </row>
    <row r="51" spans="1:255" s="121" customFormat="1" ht="16.5">
      <c r="A51" s="209" t="s">
        <v>113</v>
      </c>
      <c r="B51" s="209"/>
      <c r="C51" s="209"/>
      <c r="D51" s="209"/>
      <c r="E51" s="209"/>
    </row>
    <row r="52" spans="1:255" s="121" customFormat="1" ht="16.5"/>
    <row r="53" spans="1:255">
      <c r="A53" s="68"/>
      <c r="B53" s="68"/>
      <c r="C53" s="69"/>
      <c r="D53" s="69"/>
    </row>
    <row r="54" spans="1:255" ht="30.75" customHeight="1">
      <c r="A54" s="122" t="s">
        <v>93</v>
      </c>
      <c r="B54" s="123" t="s">
        <v>94</v>
      </c>
      <c r="C54" s="38"/>
    </row>
    <row r="55" spans="1:255" ht="20.25" customHeight="1">
      <c r="A55" s="122">
        <v>1176</v>
      </c>
      <c r="B55" s="146" t="s">
        <v>177</v>
      </c>
      <c r="C55" s="145"/>
      <c r="D55" s="145"/>
      <c r="E55" s="145"/>
      <c r="F55" s="145"/>
    </row>
    <row r="56" spans="1:255" ht="6" customHeight="1">
      <c r="A56" s="12"/>
    </row>
    <row r="57" spans="1:255" ht="24" customHeight="1">
      <c r="A57" s="13" t="s">
        <v>3</v>
      </c>
    </row>
    <row r="58" spans="1:255" ht="14.25">
      <c r="A58" s="13"/>
    </row>
    <row r="59" spans="1:255" ht="49.5" customHeight="1">
      <c r="A59" s="6" t="s">
        <v>93</v>
      </c>
      <c r="B59" s="120" t="s">
        <v>94</v>
      </c>
      <c r="C59" s="201" t="s">
        <v>111</v>
      </c>
      <c r="D59" s="202"/>
    </row>
    <row r="60" spans="1:255" ht="27.75" customHeight="1">
      <c r="A60" s="6" t="s">
        <v>95</v>
      </c>
      <c r="B60" s="120" t="s">
        <v>96</v>
      </c>
      <c r="C60" s="128" t="s">
        <v>42</v>
      </c>
      <c r="D60" s="96" t="s">
        <v>6</v>
      </c>
    </row>
    <row r="61" spans="1:255">
      <c r="A61" s="6" t="s">
        <v>97</v>
      </c>
      <c r="B61" s="120" t="s">
        <v>98</v>
      </c>
      <c r="C61" s="192"/>
      <c r="D61" s="78"/>
    </row>
    <row r="62" spans="1:255">
      <c r="A62" s="6" t="s">
        <v>99</v>
      </c>
      <c r="B62" s="120" t="s">
        <v>100</v>
      </c>
      <c r="C62" s="193"/>
      <c r="D62" s="79"/>
    </row>
    <row r="63" spans="1:255">
      <c r="A63" s="6" t="s">
        <v>101</v>
      </c>
      <c r="B63" s="120" t="s">
        <v>102</v>
      </c>
      <c r="C63" s="193"/>
      <c r="D63" s="79"/>
    </row>
    <row r="64" spans="1:255" s="124" customFormat="1" ht="27">
      <c r="A64" s="6" t="s">
        <v>103</v>
      </c>
      <c r="B64" s="120" t="s">
        <v>104</v>
      </c>
      <c r="C64" s="193"/>
      <c r="D64" s="79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</row>
    <row r="65" spans="1:255" s="124" customFormat="1" ht="15" customHeight="1">
      <c r="A65" s="183" t="s">
        <v>105</v>
      </c>
      <c r="B65" s="183"/>
      <c r="C65" s="193"/>
      <c r="D65" s="79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</row>
    <row r="66" spans="1:255" s="124" customFormat="1">
      <c r="A66" s="198" t="s">
        <v>106</v>
      </c>
      <c r="B66" s="198"/>
      <c r="C66" s="194"/>
      <c r="D66" s="80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</row>
    <row r="67" spans="1:255" s="124" customFormat="1">
      <c r="A67" s="197" t="s">
        <v>107</v>
      </c>
      <c r="B67" s="197"/>
      <c r="C67" s="28">
        <v>-30000</v>
      </c>
      <c r="D67" s="28">
        <v>-30000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</row>
    <row r="68" spans="1:255" s="144" customFormat="1" ht="20.25">
      <c r="A68" s="206" t="s">
        <v>167</v>
      </c>
      <c r="B68" s="206"/>
      <c r="C68" s="206"/>
      <c r="D68" s="206"/>
      <c r="E68" s="206"/>
    </row>
    <row r="69" spans="1:255" s="144" customFormat="1" ht="15">
      <c r="A69" s="207" t="s">
        <v>113</v>
      </c>
      <c r="B69" s="207"/>
      <c r="C69" s="207"/>
      <c r="D69" s="207"/>
      <c r="E69" s="207"/>
    </row>
    <row r="70" spans="1:255" s="83" customFormat="1" ht="12.75">
      <c r="A70" s="84"/>
      <c r="B70" s="84"/>
      <c r="C70" s="84"/>
      <c r="D70" s="84"/>
    </row>
    <row r="71" spans="1:255" s="83" customFormat="1" ht="28.5" customHeight="1">
      <c r="A71" s="137" t="s">
        <v>169</v>
      </c>
      <c r="B71" s="139" t="s">
        <v>170</v>
      </c>
      <c r="C71" s="140"/>
      <c r="D71" s="140"/>
    </row>
    <row r="72" spans="1:255" s="83" customFormat="1">
      <c r="A72" s="132" t="s">
        <v>171</v>
      </c>
      <c r="B72" s="141" t="s">
        <v>172</v>
      </c>
      <c r="C72" s="142"/>
      <c r="D72" s="142"/>
    </row>
    <row r="73" spans="1:255" s="83" customFormat="1" ht="12.75">
      <c r="A73" s="84"/>
      <c r="B73" s="84"/>
      <c r="C73" s="84"/>
      <c r="D73" s="84"/>
    </row>
    <row r="74" spans="1:255" s="83" customFormat="1" ht="18" customHeight="1">
      <c r="A74" s="203" t="s">
        <v>173</v>
      </c>
      <c r="B74" s="203"/>
      <c r="C74" s="203"/>
      <c r="D74" s="203"/>
    </row>
    <row r="75" spans="1:255" s="83" customFormat="1" ht="18" customHeight="1">
      <c r="A75" s="84"/>
      <c r="B75" s="84"/>
      <c r="C75" s="84"/>
      <c r="D75" s="84"/>
    </row>
    <row r="76" spans="1:255" s="83" customFormat="1" ht="52.5" customHeight="1">
      <c r="A76" s="138" t="s">
        <v>93</v>
      </c>
      <c r="B76" s="132" t="s">
        <v>171</v>
      </c>
      <c r="C76" s="163" t="s">
        <v>112</v>
      </c>
      <c r="D76" s="164"/>
    </row>
    <row r="77" spans="1:255" s="83" customFormat="1">
      <c r="A77" s="138" t="s">
        <v>95</v>
      </c>
      <c r="B77" s="132" t="s">
        <v>174</v>
      </c>
      <c r="C77" s="150" t="s">
        <v>175</v>
      </c>
      <c r="D77" s="150" t="s">
        <v>6</v>
      </c>
    </row>
    <row r="78" spans="1:255" s="83" customFormat="1">
      <c r="A78" s="138" t="s">
        <v>97</v>
      </c>
      <c r="B78" s="132" t="s">
        <v>172</v>
      </c>
      <c r="C78" s="138"/>
      <c r="D78" s="138"/>
    </row>
    <row r="79" spans="1:255" s="83" customFormat="1" ht="54">
      <c r="A79" s="138" t="s">
        <v>99</v>
      </c>
      <c r="B79" s="132" t="s">
        <v>176</v>
      </c>
      <c r="C79" s="138"/>
      <c r="D79" s="138"/>
    </row>
    <row r="80" spans="1:255">
      <c r="A80" s="138" t="s">
        <v>101</v>
      </c>
      <c r="B80" s="132" t="s">
        <v>102</v>
      </c>
      <c r="C80" s="138"/>
      <c r="D80" s="138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  <c r="DS80" s="83"/>
      <c r="DT80" s="83"/>
      <c r="DU80" s="83"/>
      <c r="DV80" s="83"/>
      <c r="DW80" s="83"/>
      <c r="DX80" s="83"/>
      <c r="DY80" s="83"/>
      <c r="DZ80" s="83"/>
      <c r="EA80" s="83"/>
      <c r="EB80" s="83"/>
      <c r="EC80" s="83"/>
      <c r="ED80" s="83"/>
      <c r="EE80" s="83"/>
      <c r="EF80" s="83"/>
      <c r="EG80" s="83"/>
      <c r="EH80" s="83"/>
      <c r="EI80" s="83"/>
      <c r="EJ80" s="83"/>
      <c r="EK80" s="83"/>
      <c r="EL80" s="83"/>
      <c r="EM80" s="83"/>
      <c r="EN80" s="83"/>
      <c r="EO80" s="83"/>
      <c r="EP80" s="83"/>
      <c r="EQ80" s="83"/>
      <c r="ER80" s="83"/>
      <c r="ES80" s="83"/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3"/>
      <c r="FF80" s="83"/>
      <c r="FG80" s="83"/>
      <c r="FH80" s="83"/>
      <c r="FI80" s="83"/>
      <c r="FJ80" s="83"/>
      <c r="FK80" s="83"/>
      <c r="FL80" s="83"/>
      <c r="FM80" s="83"/>
      <c r="FN80" s="83"/>
      <c r="FO80" s="83"/>
      <c r="FP80" s="83"/>
      <c r="FQ80" s="83"/>
      <c r="FR80" s="83"/>
      <c r="FS80" s="83"/>
      <c r="FT80" s="83"/>
      <c r="FU80" s="83"/>
      <c r="FV80" s="83"/>
      <c r="FW80" s="83"/>
      <c r="FX80" s="83"/>
      <c r="FY80" s="83"/>
      <c r="FZ80" s="83"/>
      <c r="GA80" s="83"/>
      <c r="GB80" s="83"/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</row>
    <row r="81" spans="1:255">
      <c r="A81" s="138" t="s">
        <v>106</v>
      </c>
      <c r="B81" s="132" t="s">
        <v>105</v>
      </c>
      <c r="C81" s="138"/>
      <c r="D81" s="138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3"/>
      <c r="ED81" s="83"/>
      <c r="EE81" s="83"/>
      <c r="EF81" s="83"/>
      <c r="EG81" s="83"/>
      <c r="EH81" s="83"/>
      <c r="EI81" s="83"/>
      <c r="EJ81" s="83"/>
      <c r="EK81" s="83"/>
      <c r="EL81" s="83"/>
      <c r="EM81" s="83"/>
      <c r="EN81" s="83"/>
      <c r="EO81" s="83"/>
      <c r="EP81" s="83"/>
      <c r="EQ81" s="83"/>
      <c r="ER81" s="83"/>
      <c r="ES81" s="83"/>
      <c r="ET81" s="83"/>
      <c r="EU81" s="83"/>
      <c r="EV81" s="83"/>
      <c r="EW81" s="83"/>
      <c r="EX81" s="83"/>
      <c r="EY81" s="83"/>
      <c r="EZ81" s="83"/>
      <c r="FA81" s="83"/>
      <c r="FB81" s="83"/>
      <c r="FC81" s="83"/>
      <c r="FD81" s="83"/>
      <c r="FE81" s="83"/>
      <c r="FF81" s="83"/>
      <c r="FG81" s="83"/>
      <c r="FH81" s="83"/>
      <c r="FI81" s="83"/>
      <c r="FJ81" s="83"/>
      <c r="FK81" s="83"/>
      <c r="FL81" s="83"/>
      <c r="FM81" s="83"/>
      <c r="FN81" s="83"/>
      <c r="FO81" s="83"/>
      <c r="FP81" s="83"/>
      <c r="FQ81" s="83"/>
      <c r="FR81" s="83"/>
      <c r="FS81" s="83"/>
      <c r="FT81" s="83"/>
      <c r="FU81" s="83"/>
      <c r="FV81" s="83"/>
      <c r="FW81" s="83"/>
      <c r="FX81" s="83"/>
      <c r="FY81" s="83"/>
      <c r="FZ81" s="83"/>
      <c r="GA81" s="83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</row>
    <row r="82" spans="1:255">
      <c r="A82" s="195" t="s">
        <v>105</v>
      </c>
      <c r="B82" s="195"/>
      <c r="C82" s="138"/>
      <c r="D82" s="138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  <c r="DS82" s="83"/>
      <c r="DT82" s="83"/>
      <c r="DU82" s="83"/>
      <c r="DV82" s="83"/>
      <c r="DW82" s="83"/>
      <c r="DX82" s="83"/>
      <c r="DY82" s="83"/>
      <c r="DZ82" s="83"/>
      <c r="EA82" s="83"/>
      <c r="EB82" s="83"/>
      <c r="EC82" s="83"/>
      <c r="ED82" s="83"/>
      <c r="EE82" s="83"/>
      <c r="EF82" s="83"/>
      <c r="EG82" s="83"/>
      <c r="EH82" s="83"/>
      <c r="EI82" s="83"/>
      <c r="EJ82" s="83"/>
      <c r="EK82" s="83"/>
      <c r="EL82" s="83"/>
      <c r="EM82" s="83"/>
      <c r="EN82" s="83"/>
      <c r="EO82" s="83"/>
      <c r="EP82" s="83"/>
      <c r="EQ82" s="83"/>
      <c r="ER82" s="83"/>
      <c r="ES82" s="83"/>
      <c r="ET82" s="83"/>
      <c r="EU82" s="83"/>
      <c r="EV82" s="83"/>
      <c r="EW82" s="83"/>
      <c r="EX82" s="83"/>
      <c r="EY82" s="83"/>
      <c r="EZ82" s="83"/>
      <c r="FA82" s="83"/>
      <c r="FB82" s="83"/>
      <c r="FC82" s="83"/>
      <c r="FD82" s="83"/>
      <c r="FE82" s="83"/>
      <c r="FF82" s="83"/>
      <c r="FG82" s="83"/>
      <c r="FH82" s="83"/>
      <c r="FI82" s="83"/>
      <c r="FJ82" s="83"/>
      <c r="FK82" s="83"/>
      <c r="FL82" s="83"/>
      <c r="FM82" s="83"/>
      <c r="FN82" s="83"/>
      <c r="FO82" s="83"/>
      <c r="FP82" s="83"/>
      <c r="FQ82" s="83"/>
      <c r="FR82" s="83"/>
      <c r="FS82" s="83"/>
      <c r="FT82" s="83"/>
      <c r="FU82" s="83"/>
      <c r="FV82" s="83"/>
      <c r="FW82" s="83"/>
      <c r="FX82" s="83"/>
      <c r="FY82" s="83"/>
      <c r="FZ82" s="83"/>
      <c r="GA82" s="83"/>
      <c r="GB82" s="83"/>
      <c r="GC82" s="83"/>
      <c r="GD82" s="83"/>
      <c r="GE82" s="83"/>
      <c r="GF82" s="83"/>
      <c r="GG82" s="83"/>
      <c r="GH82" s="83"/>
      <c r="GI82" s="83"/>
      <c r="GJ82" s="83"/>
      <c r="GK82" s="83"/>
      <c r="GL82" s="83"/>
      <c r="GM82" s="83"/>
      <c r="GN82" s="83"/>
      <c r="GO82" s="83"/>
      <c r="GP82" s="83"/>
      <c r="GQ82" s="83"/>
      <c r="GR82" s="83"/>
      <c r="GS82" s="83"/>
      <c r="GT82" s="83"/>
      <c r="GU82" s="83"/>
      <c r="GV82" s="83"/>
      <c r="GW82" s="83"/>
      <c r="GX82" s="83"/>
      <c r="GY82" s="83"/>
      <c r="GZ82" s="83"/>
      <c r="HA82" s="83"/>
      <c r="HB82" s="83"/>
      <c r="HC82" s="83"/>
      <c r="HD82" s="83"/>
      <c r="HE82" s="83"/>
      <c r="HF82" s="83"/>
      <c r="HG82" s="83"/>
      <c r="HH82" s="83"/>
      <c r="HI82" s="83"/>
      <c r="HJ82" s="83"/>
      <c r="HK82" s="83"/>
      <c r="HL82" s="83"/>
      <c r="HM82" s="83"/>
      <c r="HN82" s="83"/>
      <c r="HO82" s="83"/>
      <c r="HP82" s="83"/>
      <c r="HQ82" s="83"/>
      <c r="HR82" s="83"/>
      <c r="HS82" s="83"/>
      <c r="HT82" s="83"/>
      <c r="HU82" s="83"/>
      <c r="HV82" s="83"/>
      <c r="HW82" s="83"/>
      <c r="HX82" s="83"/>
      <c r="HY82" s="83"/>
      <c r="HZ82" s="83"/>
      <c r="IA82" s="83"/>
      <c r="IB82" s="83"/>
      <c r="IC82" s="83"/>
      <c r="ID82" s="83"/>
      <c r="IE82" s="83"/>
      <c r="IF82" s="83"/>
      <c r="IG82" s="83"/>
      <c r="IH82" s="83"/>
      <c r="II82" s="83"/>
      <c r="IJ82" s="83"/>
      <c r="IK82" s="83"/>
      <c r="IL82" s="83"/>
      <c r="IM82" s="83"/>
      <c r="IN82" s="83"/>
      <c r="IO82" s="83"/>
      <c r="IP82" s="83"/>
      <c r="IQ82" s="83"/>
      <c r="IR82" s="83"/>
      <c r="IS82" s="83"/>
      <c r="IT82" s="83"/>
      <c r="IU82" s="83"/>
    </row>
    <row r="83" spans="1:255">
      <c r="A83" s="196" t="s">
        <v>107</v>
      </c>
      <c r="B83" s="196"/>
      <c r="C83" s="28">
        <v>30000</v>
      </c>
      <c r="D83" s="28">
        <v>30000</v>
      </c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  <c r="DS83" s="83"/>
      <c r="DT83" s="83"/>
      <c r="DU83" s="83"/>
      <c r="DV83" s="83"/>
      <c r="DW83" s="83"/>
      <c r="DX83" s="83"/>
      <c r="DY83" s="83"/>
      <c r="DZ83" s="83"/>
      <c r="EA83" s="83"/>
      <c r="EB83" s="83"/>
      <c r="EC83" s="83"/>
      <c r="ED83" s="83"/>
      <c r="EE83" s="83"/>
      <c r="EF83" s="83"/>
      <c r="EG83" s="83"/>
      <c r="EH83" s="83"/>
      <c r="EI83" s="83"/>
      <c r="EJ83" s="83"/>
      <c r="EK83" s="83"/>
      <c r="EL83" s="83"/>
      <c r="EM83" s="83"/>
      <c r="EN83" s="83"/>
      <c r="EO83" s="83"/>
      <c r="EP83" s="83"/>
      <c r="EQ83" s="83"/>
      <c r="ER83" s="83"/>
      <c r="ES83" s="83"/>
      <c r="ET83" s="83"/>
      <c r="EU83" s="83"/>
      <c r="EV83" s="83"/>
      <c r="EW83" s="83"/>
      <c r="EX83" s="83"/>
      <c r="EY83" s="83"/>
      <c r="EZ83" s="83"/>
      <c r="FA83" s="83"/>
      <c r="FB83" s="83"/>
      <c r="FC83" s="83"/>
      <c r="FD83" s="83"/>
      <c r="FE83" s="83"/>
      <c r="FF83" s="83"/>
      <c r="FG83" s="83"/>
      <c r="FH83" s="83"/>
      <c r="FI83" s="83"/>
      <c r="FJ83" s="83"/>
      <c r="FK83" s="83"/>
      <c r="FL83" s="83"/>
      <c r="FM83" s="83"/>
      <c r="FN83" s="83"/>
      <c r="FO83" s="83"/>
      <c r="FP83" s="83"/>
      <c r="FQ83" s="83"/>
      <c r="FR83" s="83"/>
      <c r="FS83" s="83"/>
      <c r="FT83" s="83"/>
      <c r="FU83" s="83"/>
      <c r="FV83" s="83"/>
      <c r="FW83" s="83"/>
      <c r="FX83" s="83"/>
      <c r="FY83" s="83"/>
      <c r="FZ83" s="83"/>
      <c r="GA83" s="83"/>
      <c r="GB83" s="83"/>
      <c r="GC83" s="83"/>
      <c r="GD83" s="83"/>
      <c r="GE83" s="83"/>
      <c r="GF83" s="83"/>
      <c r="GG83" s="83"/>
      <c r="GH83" s="83"/>
      <c r="GI83" s="83"/>
      <c r="GJ83" s="83"/>
      <c r="GK83" s="83"/>
      <c r="GL83" s="83"/>
      <c r="GM83" s="83"/>
      <c r="GN83" s="83"/>
      <c r="GO83" s="83"/>
      <c r="GP83" s="83"/>
      <c r="GQ83" s="83"/>
      <c r="GR83" s="83"/>
      <c r="GS83" s="83"/>
      <c r="GT83" s="83"/>
      <c r="GU83" s="83"/>
      <c r="GV83" s="83"/>
      <c r="GW83" s="83"/>
      <c r="GX83" s="83"/>
      <c r="GY83" s="83"/>
      <c r="GZ83" s="83"/>
      <c r="HA83" s="83"/>
      <c r="HB83" s="83"/>
      <c r="HC83" s="83"/>
      <c r="HD83" s="83"/>
      <c r="HE83" s="83"/>
      <c r="HF83" s="83"/>
      <c r="HG83" s="83"/>
      <c r="HH83" s="83"/>
      <c r="HI83" s="83"/>
      <c r="HJ83" s="83"/>
      <c r="HK83" s="83"/>
      <c r="HL83" s="83"/>
      <c r="HM83" s="83"/>
      <c r="HN83" s="83"/>
      <c r="HO83" s="83"/>
      <c r="HP83" s="83"/>
      <c r="HQ83" s="83"/>
      <c r="HR83" s="83"/>
      <c r="HS83" s="83"/>
      <c r="HT83" s="83"/>
      <c r="HU83" s="83"/>
      <c r="HV83" s="83"/>
      <c r="HW83" s="83"/>
      <c r="HX83" s="83"/>
      <c r="HY83" s="83"/>
      <c r="HZ83" s="83"/>
      <c r="IA83" s="83"/>
      <c r="IB83" s="83"/>
      <c r="IC83" s="83"/>
      <c r="ID83" s="83"/>
      <c r="IE83" s="83"/>
      <c r="IF83" s="83"/>
      <c r="IG83" s="83"/>
      <c r="IH83" s="83"/>
      <c r="II83" s="83"/>
      <c r="IJ83" s="83"/>
      <c r="IK83" s="83"/>
      <c r="IL83" s="83"/>
      <c r="IM83" s="83"/>
      <c r="IN83" s="83"/>
      <c r="IO83" s="83"/>
      <c r="IP83" s="83"/>
      <c r="IQ83" s="83"/>
      <c r="IR83" s="83"/>
      <c r="IS83" s="83"/>
      <c r="IT83" s="83"/>
      <c r="IU83" s="83"/>
    </row>
    <row r="84" spans="1:255" s="83" customFormat="1">
      <c r="A84" s="138" t="s">
        <v>95</v>
      </c>
      <c r="B84" s="132" t="s">
        <v>174</v>
      </c>
    </row>
    <row r="85" spans="1:255" s="83" customFormat="1">
      <c r="A85" s="138" t="s">
        <v>97</v>
      </c>
      <c r="B85" s="132" t="s">
        <v>172</v>
      </c>
      <c r="C85" s="138"/>
      <c r="D85" s="138"/>
    </row>
    <row r="86" spans="1:255" s="83" customFormat="1" ht="54">
      <c r="A86" s="138" t="s">
        <v>99</v>
      </c>
      <c r="B86" s="132" t="s">
        <v>176</v>
      </c>
      <c r="C86" s="138"/>
      <c r="D86" s="138"/>
    </row>
    <row r="87" spans="1:255">
      <c r="A87" s="138" t="s">
        <v>101</v>
      </c>
      <c r="B87" s="132" t="s">
        <v>102</v>
      </c>
      <c r="C87" s="138"/>
      <c r="D87" s="138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  <c r="DS87" s="83"/>
      <c r="DT87" s="83"/>
      <c r="DU87" s="83"/>
      <c r="DV87" s="83"/>
      <c r="DW87" s="83"/>
      <c r="DX87" s="83"/>
      <c r="DY87" s="83"/>
      <c r="DZ87" s="83"/>
      <c r="EA87" s="83"/>
      <c r="EB87" s="83"/>
      <c r="EC87" s="83"/>
      <c r="ED87" s="83"/>
      <c r="EE87" s="83"/>
      <c r="EF87" s="83"/>
      <c r="EG87" s="83"/>
      <c r="EH87" s="83"/>
      <c r="EI87" s="83"/>
      <c r="EJ87" s="83"/>
      <c r="EK87" s="83"/>
      <c r="EL87" s="83"/>
      <c r="EM87" s="83"/>
      <c r="EN87" s="83"/>
      <c r="EO87" s="83"/>
      <c r="EP87" s="83"/>
      <c r="EQ87" s="83"/>
      <c r="ER87" s="83"/>
      <c r="ES87" s="83"/>
      <c r="ET87" s="83"/>
      <c r="EU87" s="83"/>
      <c r="EV87" s="83"/>
      <c r="EW87" s="83"/>
      <c r="EX87" s="83"/>
      <c r="EY87" s="83"/>
      <c r="EZ87" s="83"/>
      <c r="FA87" s="83"/>
      <c r="FB87" s="83"/>
      <c r="FC87" s="83"/>
      <c r="FD87" s="83"/>
      <c r="FE87" s="83"/>
      <c r="FF87" s="83"/>
      <c r="FG87" s="83"/>
      <c r="FH87" s="83"/>
      <c r="FI87" s="83"/>
      <c r="FJ87" s="83"/>
      <c r="FK87" s="83"/>
      <c r="FL87" s="83"/>
      <c r="FM87" s="83"/>
      <c r="FN87" s="83"/>
      <c r="FO87" s="83"/>
      <c r="FP87" s="83"/>
      <c r="FQ87" s="83"/>
      <c r="FR87" s="83"/>
      <c r="FS87" s="83"/>
      <c r="FT87" s="83"/>
      <c r="FU87" s="83"/>
      <c r="FV87" s="83"/>
      <c r="FW87" s="83"/>
      <c r="FX87" s="83"/>
      <c r="FY87" s="83"/>
      <c r="FZ87" s="83"/>
      <c r="GA87" s="83"/>
      <c r="GB87" s="83"/>
      <c r="GC87" s="83"/>
      <c r="GD87" s="83"/>
      <c r="GE87" s="83"/>
      <c r="GF87" s="83"/>
      <c r="GG87" s="83"/>
      <c r="GH87" s="83"/>
      <c r="GI87" s="83"/>
      <c r="GJ87" s="83"/>
      <c r="GK87" s="83"/>
      <c r="GL87" s="83"/>
      <c r="GM87" s="83"/>
      <c r="GN87" s="83"/>
      <c r="GO87" s="83"/>
      <c r="GP87" s="83"/>
      <c r="GQ87" s="83"/>
      <c r="GR87" s="83"/>
      <c r="GS87" s="83"/>
      <c r="GT87" s="83"/>
      <c r="GU87" s="83"/>
      <c r="GV87" s="83"/>
      <c r="GW87" s="83"/>
      <c r="GX87" s="83"/>
      <c r="GY87" s="83"/>
      <c r="GZ87" s="83"/>
      <c r="HA87" s="83"/>
      <c r="HB87" s="83"/>
      <c r="HC87" s="83"/>
      <c r="HD87" s="83"/>
      <c r="HE87" s="83"/>
      <c r="HF87" s="83"/>
      <c r="HG87" s="83"/>
      <c r="HH87" s="83"/>
      <c r="HI87" s="83"/>
      <c r="HJ87" s="83"/>
      <c r="HK87" s="83"/>
      <c r="HL87" s="83"/>
      <c r="HM87" s="83"/>
      <c r="HN87" s="83"/>
      <c r="HO87" s="83"/>
      <c r="HP87" s="83"/>
      <c r="HQ87" s="83"/>
      <c r="HR87" s="83"/>
      <c r="HS87" s="83"/>
      <c r="HT87" s="83"/>
      <c r="HU87" s="83"/>
      <c r="HV87" s="83"/>
      <c r="HW87" s="83"/>
      <c r="HX87" s="83"/>
      <c r="HY87" s="83"/>
      <c r="HZ87" s="83"/>
      <c r="IA87" s="83"/>
      <c r="IB87" s="83"/>
      <c r="IC87" s="83"/>
      <c r="ID87" s="83"/>
      <c r="IE87" s="83"/>
      <c r="IF87" s="83"/>
      <c r="IG87" s="83"/>
      <c r="IH87" s="83"/>
      <c r="II87" s="83"/>
      <c r="IJ87" s="83"/>
      <c r="IK87" s="83"/>
      <c r="IL87" s="83"/>
      <c r="IM87" s="83"/>
      <c r="IN87" s="83"/>
      <c r="IO87" s="83"/>
      <c r="IP87" s="83"/>
      <c r="IQ87" s="83"/>
      <c r="IR87" s="83"/>
      <c r="IS87" s="83"/>
      <c r="IT87" s="83"/>
      <c r="IU87" s="83"/>
    </row>
    <row r="88" spans="1:255">
      <c r="A88" s="138" t="s">
        <v>106</v>
      </c>
      <c r="B88" s="132" t="s">
        <v>105</v>
      </c>
      <c r="C88" s="138"/>
      <c r="D88" s="138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3"/>
      <c r="DU88" s="83"/>
      <c r="DV88" s="83"/>
      <c r="DW88" s="83"/>
      <c r="DX88" s="83"/>
      <c r="DY88" s="83"/>
      <c r="DZ88" s="83"/>
      <c r="EA88" s="83"/>
      <c r="EB88" s="83"/>
      <c r="EC88" s="83"/>
      <c r="ED88" s="83"/>
      <c r="EE88" s="83"/>
      <c r="EF88" s="83"/>
      <c r="EG88" s="83"/>
      <c r="EH88" s="83"/>
      <c r="EI88" s="83"/>
      <c r="EJ88" s="83"/>
      <c r="EK88" s="83"/>
      <c r="EL88" s="83"/>
      <c r="EM88" s="83"/>
      <c r="EN88" s="83"/>
      <c r="EO88" s="83"/>
      <c r="EP88" s="83"/>
      <c r="EQ88" s="83"/>
      <c r="ER88" s="83"/>
      <c r="ES88" s="83"/>
      <c r="ET88" s="83"/>
      <c r="EU88" s="83"/>
      <c r="EV88" s="83"/>
      <c r="EW88" s="83"/>
      <c r="EX88" s="83"/>
      <c r="EY88" s="83"/>
      <c r="EZ88" s="83"/>
      <c r="FA88" s="83"/>
      <c r="FB88" s="83"/>
      <c r="FC88" s="83"/>
      <c r="FD88" s="83"/>
      <c r="FE88" s="83"/>
      <c r="FF88" s="83"/>
      <c r="FG88" s="83"/>
      <c r="FH88" s="83"/>
      <c r="FI88" s="83"/>
      <c r="FJ88" s="83"/>
      <c r="FK88" s="83"/>
      <c r="FL88" s="83"/>
      <c r="FM88" s="83"/>
      <c r="FN88" s="83"/>
      <c r="FO88" s="83"/>
      <c r="FP88" s="83"/>
      <c r="FQ88" s="83"/>
      <c r="FR88" s="83"/>
      <c r="FS88" s="83"/>
      <c r="FT88" s="83"/>
      <c r="FU88" s="83"/>
      <c r="FV88" s="83"/>
      <c r="FW88" s="83"/>
      <c r="FX88" s="83"/>
      <c r="FY88" s="83"/>
      <c r="FZ88" s="83"/>
      <c r="GA88" s="83"/>
      <c r="GB88" s="83"/>
      <c r="GC88" s="83"/>
      <c r="GD88" s="83"/>
      <c r="GE88" s="83"/>
      <c r="GF88" s="83"/>
      <c r="GG88" s="83"/>
      <c r="GH88" s="83"/>
      <c r="GI88" s="83"/>
      <c r="GJ88" s="83"/>
      <c r="GK88" s="83"/>
      <c r="GL88" s="83"/>
      <c r="GM88" s="83"/>
      <c r="GN88" s="83"/>
      <c r="GO88" s="83"/>
      <c r="GP88" s="83"/>
      <c r="GQ88" s="83"/>
      <c r="GR88" s="83"/>
      <c r="GS88" s="83"/>
      <c r="GT88" s="83"/>
      <c r="GU88" s="83"/>
      <c r="GV88" s="83"/>
      <c r="GW88" s="83"/>
      <c r="GX88" s="83"/>
      <c r="GY88" s="83"/>
      <c r="GZ88" s="83"/>
      <c r="HA88" s="83"/>
      <c r="HB88" s="83"/>
      <c r="HC88" s="83"/>
      <c r="HD88" s="83"/>
      <c r="HE88" s="83"/>
      <c r="HF88" s="83"/>
      <c r="HG88" s="83"/>
      <c r="HH88" s="83"/>
      <c r="HI88" s="83"/>
      <c r="HJ88" s="83"/>
      <c r="HK88" s="83"/>
      <c r="HL88" s="83"/>
      <c r="HM88" s="83"/>
      <c r="HN88" s="83"/>
      <c r="HO88" s="83"/>
      <c r="HP88" s="83"/>
      <c r="HQ88" s="83"/>
      <c r="HR88" s="83"/>
      <c r="HS88" s="83"/>
      <c r="HT88" s="83"/>
      <c r="HU88" s="83"/>
      <c r="HV88" s="83"/>
      <c r="HW88" s="83"/>
      <c r="HX88" s="83"/>
      <c r="HY88" s="83"/>
      <c r="HZ88" s="83"/>
      <c r="IA88" s="83"/>
      <c r="IB88" s="83"/>
      <c r="IC88" s="83"/>
      <c r="ID88" s="83"/>
      <c r="IE88" s="83"/>
      <c r="IF88" s="83"/>
      <c r="IG88" s="83"/>
      <c r="IH88" s="83"/>
      <c r="II88" s="83"/>
      <c r="IJ88" s="83"/>
      <c r="IK88" s="83"/>
      <c r="IL88" s="83"/>
      <c r="IM88" s="83"/>
      <c r="IN88" s="83"/>
      <c r="IO88" s="83"/>
      <c r="IP88" s="83"/>
      <c r="IQ88" s="83"/>
      <c r="IR88" s="83"/>
      <c r="IS88" s="83"/>
      <c r="IT88" s="83"/>
      <c r="IU88" s="83"/>
    </row>
    <row r="89" spans="1:255">
      <c r="A89" s="195" t="s">
        <v>105</v>
      </c>
      <c r="B89" s="195"/>
      <c r="C89" s="138"/>
      <c r="D89" s="138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83"/>
      <c r="CU89" s="83"/>
      <c r="CV89" s="83"/>
      <c r="CW89" s="83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  <c r="DS89" s="83"/>
      <c r="DT89" s="83"/>
      <c r="DU89" s="83"/>
      <c r="DV89" s="83"/>
      <c r="DW89" s="83"/>
      <c r="DX89" s="83"/>
      <c r="DY89" s="83"/>
      <c r="DZ89" s="83"/>
      <c r="EA89" s="83"/>
      <c r="EB89" s="83"/>
      <c r="EC89" s="83"/>
      <c r="ED89" s="83"/>
      <c r="EE89" s="83"/>
      <c r="EF89" s="83"/>
      <c r="EG89" s="83"/>
      <c r="EH89" s="83"/>
      <c r="EI89" s="83"/>
      <c r="EJ89" s="83"/>
      <c r="EK89" s="83"/>
      <c r="EL89" s="83"/>
      <c r="EM89" s="83"/>
      <c r="EN89" s="83"/>
      <c r="EO89" s="83"/>
      <c r="EP89" s="83"/>
      <c r="EQ89" s="83"/>
      <c r="ER89" s="83"/>
      <c r="ES89" s="83"/>
      <c r="ET89" s="83"/>
      <c r="EU89" s="83"/>
      <c r="EV89" s="83"/>
      <c r="EW89" s="83"/>
      <c r="EX89" s="83"/>
      <c r="EY89" s="83"/>
      <c r="EZ89" s="83"/>
      <c r="FA89" s="83"/>
      <c r="FB89" s="83"/>
      <c r="FC89" s="83"/>
      <c r="FD89" s="83"/>
      <c r="FE89" s="83"/>
      <c r="FF89" s="83"/>
      <c r="FG89" s="83"/>
      <c r="FH89" s="83"/>
      <c r="FI89" s="83"/>
      <c r="FJ89" s="83"/>
      <c r="FK89" s="83"/>
      <c r="FL89" s="83"/>
      <c r="FM89" s="83"/>
      <c r="FN89" s="83"/>
      <c r="FO89" s="83"/>
      <c r="FP89" s="83"/>
      <c r="FQ89" s="83"/>
      <c r="FR89" s="83"/>
      <c r="FS89" s="83"/>
      <c r="FT89" s="83"/>
      <c r="FU89" s="83"/>
      <c r="FV89" s="83"/>
      <c r="FW89" s="83"/>
      <c r="FX89" s="83"/>
      <c r="FY89" s="83"/>
      <c r="FZ89" s="83"/>
      <c r="GA89" s="83"/>
      <c r="GB89" s="83"/>
      <c r="GC89" s="83"/>
      <c r="GD89" s="83"/>
      <c r="GE89" s="83"/>
      <c r="GF89" s="83"/>
      <c r="GG89" s="83"/>
      <c r="GH89" s="83"/>
      <c r="GI89" s="83"/>
      <c r="GJ89" s="83"/>
      <c r="GK89" s="83"/>
      <c r="GL89" s="83"/>
      <c r="GM89" s="83"/>
      <c r="GN89" s="83"/>
      <c r="GO89" s="83"/>
      <c r="GP89" s="83"/>
      <c r="GQ89" s="83"/>
      <c r="GR89" s="83"/>
      <c r="GS89" s="83"/>
      <c r="GT89" s="83"/>
      <c r="GU89" s="83"/>
      <c r="GV89" s="83"/>
      <c r="GW89" s="83"/>
      <c r="GX89" s="83"/>
      <c r="GY89" s="83"/>
      <c r="GZ89" s="83"/>
      <c r="HA89" s="83"/>
      <c r="HB89" s="83"/>
      <c r="HC89" s="83"/>
      <c r="HD89" s="83"/>
      <c r="HE89" s="83"/>
      <c r="HF89" s="83"/>
      <c r="HG89" s="83"/>
      <c r="HH89" s="83"/>
      <c r="HI89" s="83"/>
      <c r="HJ89" s="83"/>
      <c r="HK89" s="83"/>
      <c r="HL89" s="83"/>
      <c r="HM89" s="83"/>
      <c r="HN89" s="83"/>
      <c r="HO89" s="83"/>
      <c r="HP89" s="83"/>
      <c r="HQ89" s="83"/>
      <c r="HR89" s="83"/>
      <c r="HS89" s="83"/>
      <c r="HT89" s="83"/>
      <c r="HU89" s="83"/>
      <c r="HV89" s="83"/>
      <c r="HW89" s="83"/>
      <c r="HX89" s="83"/>
      <c r="HY89" s="83"/>
      <c r="HZ89" s="83"/>
      <c r="IA89" s="83"/>
      <c r="IB89" s="83"/>
      <c r="IC89" s="83"/>
      <c r="ID89" s="83"/>
      <c r="IE89" s="83"/>
      <c r="IF89" s="83"/>
      <c r="IG89" s="83"/>
      <c r="IH89" s="83"/>
      <c r="II89" s="83"/>
      <c r="IJ89" s="83"/>
      <c r="IK89" s="83"/>
      <c r="IL89" s="83"/>
      <c r="IM89" s="83"/>
      <c r="IN89" s="83"/>
      <c r="IO89" s="83"/>
      <c r="IP89" s="83"/>
      <c r="IQ89" s="83"/>
      <c r="IR89" s="83"/>
      <c r="IS89" s="83"/>
      <c r="IT89" s="83"/>
      <c r="IU89" s="83"/>
    </row>
    <row r="90" spans="1:255">
      <c r="A90" s="196" t="s">
        <v>107</v>
      </c>
      <c r="B90" s="196"/>
      <c r="C90" s="28">
        <v>-30000</v>
      </c>
      <c r="D90" s="28">
        <v>-30000</v>
      </c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83"/>
      <c r="CU90" s="83"/>
      <c r="CV90" s="83"/>
      <c r="CW90" s="83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  <c r="DS90" s="83"/>
      <c r="DT90" s="83"/>
      <c r="DU90" s="83"/>
      <c r="DV90" s="83"/>
      <c r="DW90" s="83"/>
      <c r="DX90" s="83"/>
      <c r="DY90" s="83"/>
      <c r="DZ90" s="83"/>
      <c r="EA90" s="83"/>
      <c r="EB90" s="83"/>
      <c r="EC90" s="83"/>
      <c r="ED90" s="83"/>
      <c r="EE90" s="83"/>
      <c r="EF90" s="83"/>
      <c r="EG90" s="83"/>
      <c r="EH90" s="83"/>
      <c r="EI90" s="83"/>
      <c r="EJ90" s="83"/>
      <c r="EK90" s="83"/>
      <c r="EL90" s="83"/>
      <c r="EM90" s="83"/>
      <c r="EN90" s="83"/>
      <c r="EO90" s="83"/>
      <c r="EP90" s="83"/>
      <c r="EQ90" s="83"/>
      <c r="ER90" s="83"/>
      <c r="ES90" s="83"/>
      <c r="ET90" s="83"/>
      <c r="EU90" s="83"/>
      <c r="EV90" s="83"/>
      <c r="EW90" s="83"/>
      <c r="EX90" s="83"/>
      <c r="EY90" s="83"/>
      <c r="EZ90" s="83"/>
      <c r="FA90" s="83"/>
      <c r="FB90" s="83"/>
      <c r="FC90" s="83"/>
      <c r="FD90" s="83"/>
      <c r="FE90" s="83"/>
      <c r="FF90" s="83"/>
      <c r="FG90" s="83"/>
      <c r="FH90" s="83"/>
      <c r="FI90" s="83"/>
      <c r="FJ90" s="83"/>
      <c r="FK90" s="83"/>
      <c r="FL90" s="83"/>
      <c r="FM90" s="83"/>
      <c r="FN90" s="83"/>
      <c r="FO90" s="83"/>
      <c r="FP90" s="83"/>
      <c r="FQ90" s="83"/>
      <c r="FR90" s="83"/>
      <c r="FS90" s="83"/>
      <c r="FT90" s="83"/>
      <c r="FU90" s="83"/>
      <c r="FV90" s="83"/>
      <c r="FW90" s="83"/>
      <c r="FX90" s="83"/>
      <c r="FY90" s="83"/>
      <c r="FZ90" s="83"/>
      <c r="GA90" s="83"/>
      <c r="GB90" s="83"/>
      <c r="GC90" s="83"/>
      <c r="GD90" s="83"/>
      <c r="GE90" s="83"/>
      <c r="GF90" s="83"/>
      <c r="GG90" s="83"/>
      <c r="GH90" s="83"/>
      <c r="GI90" s="83"/>
      <c r="GJ90" s="83"/>
      <c r="GK90" s="83"/>
      <c r="GL90" s="83"/>
      <c r="GM90" s="83"/>
      <c r="GN90" s="83"/>
      <c r="GO90" s="83"/>
      <c r="GP90" s="83"/>
      <c r="GQ90" s="83"/>
      <c r="GR90" s="83"/>
      <c r="GS90" s="83"/>
      <c r="GT90" s="83"/>
      <c r="GU90" s="83"/>
      <c r="GV90" s="83"/>
      <c r="GW90" s="83"/>
      <c r="GX90" s="83"/>
      <c r="GY90" s="83"/>
      <c r="GZ90" s="83"/>
      <c r="HA90" s="83"/>
      <c r="HB90" s="83"/>
      <c r="HC90" s="83"/>
      <c r="HD90" s="83"/>
      <c r="HE90" s="83"/>
      <c r="HF90" s="83"/>
      <c r="HG90" s="83"/>
      <c r="HH90" s="83"/>
      <c r="HI90" s="83"/>
      <c r="HJ90" s="83"/>
      <c r="HK90" s="83"/>
      <c r="HL90" s="83"/>
      <c r="HM90" s="83"/>
      <c r="HN90" s="83"/>
      <c r="HO90" s="83"/>
      <c r="HP90" s="83"/>
      <c r="HQ90" s="83"/>
      <c r="HR90" s="83"/>
      <c r="HS90" s="83"/>
      <c r="HT90" s="83"/>
      <c r="HU90" s="83"/>
      <c r="HV90" s="83"/>
      <c r="HW90" s="83"/>
      <c r="HX90" s="83"/>
      <c r="HY90" s="83"/>
      <c r="HZ90" s="83"/>
      <c r="IA90" s="83"/>
      <c r="IB90" s="83"/>
      <c r="IC90" s="83"/>
      <c r="ID90" s="83"/>
      <c r="IE90" s="83"/>
      <c r="IF90" s="83"/>
      <c r="IG90" s="83"/>
      <c r="IH90" s="83"/>
      <c r="II90" s="83"/>
      <c r="IJ90" s="83"/>
      <c r="IK90" s="83"/>
      <c r="IL90" s="83"/>
      <c r="IM90" s="83"/>
      <c r="IN90" s="83"/>
      <c r="IO90" s="83"/>
      <c r="IP90" s="83"/>
      <c r="IQ90" s="83"/>
      <c r="IR90" s="83"/>
      <c r="IS90" s="83"/>
      <c r="IT90" s="83"/>
      <c r="IU90" s="83"/>
    </row>
    <row r="91" spans="1:255" s="124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</row>
    <row r="92" spans="1:255">
      <c r="A92" s="125"/>
      <c r="B92" s="125"/>
      <c r="C92" s="125"/>
      <c r="D92" s="125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  <c r="BC92" s="124"/>
      <c r="BD92" s="124"/>
      <c r="BE92" s="124"/>
      <c r="BF92" s="124"/>
      <c r="BG92" s="124"/>
      <c r="BH92" s="124"/>
      <c r="BI92" s="124"/>
      <c r="BJ92" s="124"/>
      <c r="BK92" s="124"/>
      <c r="BL92" s="124"/>
      <c r="BM92" s="124"/>
      <c r="BN92" s="124"/>
      <c r="BO92" s="124"/>
      <c r="BP92" s="124"/>
      <c r="BQ92" s="124"/>
      <c r="BR92" s="124"/>
      <c r="BS92" s="124"/>
      <c r="BT92" s="124"/>
      <c r="BU92" s="124"/>
      <c r="BV92" s="124"/>
      <c r="BW92" s="124"/>
      <c r="BX92" s="124"/>
      <c r="BY92" s="124"/>
      <c r="BZ92" s="124"/>
      <c r="CA92" s="124"/>
      <c r="CB92" s="124"/>
      <c r="CC92" s="124"/>
      <c r="CD92" s="124"/>
      <c r="CE92" s="124"/>
      <c r="CF92" s="124"/>
      <c r="CG92" s="124"/>
      <c r="CH92" s="124"/>
      <c r="CI92" s="124"/>
      <c r="CJ92" s="124"/>
      <c r="CK92" s="124"/>
      <c r="CL92" s="124"/>
      <c r="CM92" s="124"/>
      <c r="CN92" s="124"/>
      <c r="CO92" s="124"/>
      <c r="CP92" s="124"/>
      <c r="CQ92" s="124"/>
      <c r="CR92" s="124"/>
      <c r="CS92" s="124"/>
      <c r="CT92" s="124"/>
      <c r="CU92" s="124"/>
      <c r="CV92" s="124"/>
      <c r="CW92" s="124"/>
      <c r="CX92" s="124"/>
      <c r="CY92" s="124"/>
      <c r="CZ92" s="124"/>
      <c r="DA92" s="124"/>
      <c r="DB92" s="124"/>
      <c r="DC92" s="124"/>
      <c r="DD92" s="124"/>
      <c r="DE92" s="124"/>
      <c r="DF92" s="124"/>
      <c r="DG92" s="124"/>
      <c r="DH92" s="124"/>
      <c r="DI92" s="124"/>
      <c r="DJ92" s="124"/>
      <c r="DK92" s="124"/>
      <c r="DL92" s="124"/>
      <c r="DM92" s="124"/>
      <c r="DN92" s="124"/>
      <c r="DO92" s="124"/>
      <c r="DP92" s="124"/>
      <c r="DQ92" s="124"/>
      <c r="DR92" s="124"/>
      <c r="DS92" s="124"/>
      <c r="DT92" s="124"/>
      <c r="DU92" s="124"/>
      <c r="DV92" s="124"/>
      <c r="DW92" s="124"/>
      <c r="DX92" s="124"/>
      <c r="DY92" s="124"/>
      <c r="DZ92" s="124"/>
      <c r="EA92" s="124"/>
      <c r="EB92" s="124"/>
      <c r="EC92" s="124"/>
      <c r="ED92" s="124"/>
      <c r="EE92" s="124"/>
      <c r="EF92" s="124"/>
      <c r="EG92" s="124"/>
      <c r="EH92" s="124"/>
      <c r="EI92" s="124"/>
      <c r="EJ92" s="124"/>
      <c r="EK92" s="124"/>
      <c r="EL92" s="124"/>
      <c r="EM92" s="124"/>
      <c r="EN92" s="124"/>
      <c r="EO92" s="124"/>
      <c r="EP92" s="124"/>
      <c r="EQ92" s="124"/>
      <c r="ER92" s="124"/>
      <c r="ES92" s="124"/>
      <c r="ET92" s="124"/>
      <c r="EU92" s="124"/>
      <c r="EV92" s="124"/>
      <c r="EW92" s="124"/>
      <c r="EX92" s="124"/>
      <c r="EY92" s="124"/>
      <c r="EZ92" s="124"/>
      <c r="FA92" s="124"/>
      <c r="FB92" s="124"/>
      <c r="FC92" s="124"/>
      <c r="FD92" s="124"/>
      <c r="FE92" s="124"/>
      <c r="FF92" s="124"/>
      <c r="FG92" s="124"/>
      <c r="FH92" s="124"/>
      <c r="FI92" s="124"/>
      <c r="FJ92" s="124"/>
      <c r="FK92" s="124"/>
      <c r="FL92" s="124"/>
      <c r="FM92" s="124"/>
      <c r="FN92" s="124"/>
      <c r="FO92" s="124"/>
      <c r="FP92" s="124"/>
      <c r="FQ92" s="124"/>
      <c r="FR92" s="124"/>
      <c r="FS92" s="124"/>
      <c r="FT92" s="124"/>
      <c r="FU92" s="124"/>
      <c r="FV92" s="124"/>
      <c r="FW92" s="124"/>
      <c r="FX92" s="124"/>
      <c r="FY92" s="124"/>
      <c r="FZ92" s="124"/>
      <c r="GA92" s="124"/>
      <c r="GB92" s="124"/>
      <c r="GC92" s="124"/>
      <c r="GD92" s="124"/>
      <c r="GE92" s="124"/>
      <c r="GF92" s="124"/>
      <c r="GG92" s="124"/>
      <c r="GH92" s="124"/>
      <c r="GI92" s="124"/>
      <c r="GJ92" s="124"/>
      <c r="GK92" s="124"/>
      <c r="GL92" s="124"/>
      <c r="GM92" s="124"/>
      <c r="GN92" s="124"/>
      <c r="GO92" s="124"/>
      <c r="GP92" s="124"/>
      <c r="GQ92" s="124"/>
      <c r="GR92" s="124"/>
      <c r="GS92" s="124"/>
      <c r="GT92" s="124"/>
      <c r="GU92" s="124"/>
      <c r="GV92" s="124"/>
      <c r="GW92" s="124"/>
      <c r="GX92" s="124"/>
      <c r="GY92" s="124"/>
      <c r="GZ92" s="124"/>
      <c r="HA92" s="124"/>
      <c r="HB92" s="124"/>
      <c r="HC92" s="124"/>
      <c r="HD92" s="124"/>
      <c r="HE92" s="124"/>
      <c r="HF92" s="124"/>
      <c r="HG92" s="124"/>
      <c r="HH92" s="124"/>
      <c r="HI92" s="124"/>
      <c r="HJ92" s="124"/>
      <c r="HK92" s="124"/>
      <c r="HL92" s="124"/>
      <c r="HM92" s="124"/>
      <c r="HN92" s="124"/>
      <c r="HO92" s="124"/>
      <c r="HP92" s="124"/>
      <c r="HQ92" s="124"/>
      <c r="HR92" s="124"/>
      <c r="HS92" s="124"/>
      <c r="HT92" s="124"/>
      <c r="HU92" s="124"/>
      <c r="HV92" s="124"/>
      <c r="HW92" s="124"/>
      <c r="HX92" s="124"/>
      <c r="HY92" s="124"/>
      <c r="HZ92" s="124"/>
      <c r="IA92" s="124"/>
      <c r="IB92" s="124"/>
      <c r="IC92" s="124"/>
      <c r="ID92" s="124"/>
      <c r="IE92" s="124"/>
      <c r="IF92" s="124"/>
      <c r="IG92" s="124"/>
      <c r="IH92" s="124"/>
      <c r="II92" s="124"/>
      <c r="IJ92" s="124"/>
      <c r="IK92" s="124"/>
      <c r="IL92" s="124"/>
      <c r="IM92" s="124"/>
      <c r="IN92" s="124"/>
      <c r="IO92" s="124"/>
      <c r="IP92" s="124"/>
      <c r="IQ92" s="124"/>
      <c r="IR92" s="124"/>
      <c r="IS92" s="124"/>
      <c r="IT92" s="124"/>
      <c r="IU92" s="124"/>
    </row>
  </sheetData>
  <mergeCells count="32">
    <mergeCell ref="A46:B46"/>
    <mergeCell ref="A47:B47"/>
    <mergeCell ref="A90:B90"/>
    <mergeCell ref="A82:B82"/>
    <mergeCell ref="A83:B83"/>
    <mergeCell ref="A89:B89"/>
    <mergeCell ref="A66:B66"/>
    <mergeCell ref="C59:D59"/>
    <mergeCell ref="C29:D29"/>
    <mergeCell ref="C76:D76"/>
    <mergeCell ref="A68:E68"/>
    <mergeCell ref="A69:E69"/>
    <mergeCell ref="A74:D74"/>
    <mergeCell ref="C42:C45"/>
    <mergeCell ref="C32:C35"/>
    <mergeCell ref="A37:B37"/>
    <mergeCell ref="A38:B38"/>
    <mergeCell ref="A48:B48"/>
    <mergeCell ref="A50:E50"/>
    <mergeCell ref="A51:E51"/>
    <mergeCell ref="A67:B67"/>
    <mergeCell ref="C61:C66"/>
    <mergeCell ref="A65:B65"/>
    <mergeCell ref="B2:C2"/>
    <mergeCell ref="B3:C3"/>
    <mergeCell ref="A8:C8"/>
    <mergeCell ref="A10:C10"/>
    <mergeCell ref="A36:B36"/>
    <mergeCell ref="C23:C26"/>
    <mergeCell ref="A27:B27"/>
    <mergeCell ref="A28:B28"/>
    <mergeCell ref="C20:D20"/>
  </mergeCells>
  <pageMargins left="0" right="0" top="0" bottom="0" header="0" footer="0"/>
  <pageSetup paperSize="9" scale="66" orientation="landscape" verticalDpi="0" r:id="rId1"/>
  <rowBreaks count="1" manualBreakCount="1">
    <brk id="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C19" sqref="C19"/>
    </sheetView>
  </sheetViews>
  <sheetFormatPr defaultRowHeight="16.5"/>
  <cols>
    <col min="1" max="1" width="19.85546875" style="32" bestFit="1" customWidth="1"/>
    <col min="2" max="2" width="36.5703125" style="32" bestFit="1" customWidth="1"/>
    <col min="3" max="3" width="11.28515625" style="32" bestFit="1" customWidth="1"/>
    <col min="4" max="4" width="10.85546875" style="32" bestFit="1" customWidth="1"/>
    <col min="5" max="5" width="17.140625" style="32" bestFit="1" customWidth="1"/>
    <col min="6" max="6" width="14.42578125" style="32" customWidth="1"/>
    <col min="7" max="7" width="22.140625" style="32" customWidth="1"/>
    <col min="8" max="16384" width="9.140625" style="3"/>
  </cols>
  <sheetData>
    <row r="1" spans="1:7">
      <c r="D1" s="111"/>
      <c r="E1" s="111"/>
      <c r="F1" s="111"/>
      <c r="G1" s="111" t="s">
        <v>119</v>
      </c>
    </row>
    <row r="2" spans="1:7">
      <c r="D2" s="210" t="s">
        <v>143</v>
      </c>
      <c r="E2" s="210"/>
      <c r="F2" s="210"/>
      <c r="G2" s="210"/>
    </row>
    <row r="3" spans="1:7" ht="25.5" customHeight="1">
      <c r="D3" s="211" t="s">
        <v>152</v>
      </c>
      <c r="E3" s="211"/>
      <c r="F3" s="211"/>
      <c r="G3" s="211"/>
    </row>
    <row r="4" spans="1:7" ht="44.25" customHeight="1">
      <c r="A4" s="212" t="s">
        <v>153</v>
      </c>
      <c r="B4" s="212"/>
      <c r="C4" s="212"/>
      <c r="D4" s="212"/>
      <c r="E4" s="212"/>
      <c r="F4" s="212"/>
      <c r="G4" s="212"/>
    </row>
    <row r="5" spans="1:7" ht="48.75" customHeight="1">
      <c r="A5" s="216" t="s">
        <v>121</v>
      </c>
      <c r="B5" s="215" t="s">
        <v>122</v>
      </c>
      <c r="C5" s="215" t="s">
        <v>123</v>
      </c>
      <c r="D5" s="215" t="s">
        <v>124</v>
      </c>
      <c r="E5" s="217" t="s">
        <v>125</v>
      </c>
      <c r="F5" s="218" t="s">
        <v>111</v>
      </c>
      <c r="G5" s="219"/>
    </row>
    <row r="6" spans="1:7" ht="33">
      <c r="A6" s="216"/>
      <c r="B6" s="215"/>
      <c r="C6" s="215"/>
      <c r="D6" s="215"/>
      <c r="E6" s="217"/>
      <c r="F6" s="113" t="s">
        <v>126</v>
      </c>
      <c r="G6" s="112" t="s">
        <v>127</v>
      </c>
    </row>
    <row r="7" spans="1:7">
      <c r="A7" s="213" t="s">
        <v>144</v>
      </c>
      <c r="B7" s="214"/>
      <c r="C7" s="214"/>
      <c r="D7" s="214"/>
      <c r="E7" s="214"/>
      <c r="F7" s="214"/>
      <c r="G7" s="28">
        <v>-10361.4</v>
      </c>
    </row>
    <row r="8" spans="1:7">
      <c r="A8" s="100" t="s">
        <v>145</v>
      </c>
      <c r="B8" s="100" t="s">
        <v>146</v>
      </c>
      <c r="C8" s="100" t="s">
        <v>147</v>
      </c>
      <c r="D8" s="162" t="s">
        <v>137</v>
      </c>
      <c r="E8" s="162"/>
      <c r="F8" s="162"/>
      <c r="G8" s="28">
        <v>-10361.4</v>
      </c>
    </row>
    <row r="9" spans="1:7" ht="48.75" customHeight="1">
      <c r="A9" s="100" t="s">
        <v>148</v>
      </c>
      <c r="B9" s="215" t="s">
        <v>133</v>
      </c>
      <c r="C9" s="215"/>
      <c r="D9" s="215"/>
      <c r="E9" s="215"/>
      <c r="F9" s="215"/>
      <c r="G9" s="28">
        <v>-10361.4</v>
      </c>
    </row>
    <row r="10" spans="1:7">
      <c r="A10" s="100"/>
      <c r="B10" s="100" t="s">
        <v>128</v>
      </c>
      <c r="C10" s="100"/>
      <c r="D10" s="100"/>
      <c r="E10" s="101"/>
      <c r="F10" s="102"/>
      <c r="G10" s="28"/>
    </row>
    <row r="11" spans="1:7" ht="49.5">
      <c r="A11" s="113" t="s">
        <v>149</v>
      </c>
      <c r="B11" s="103" t="s">
        <v>150</v>
      </c>
      <c r="C11" s="113" t="s">
        <v>129</v>
      </c>
      <c r="D11" s="100" t="s">
        <v>130</v>
      </c>
      <c r="E11" s="28">
        <v>-10361400</v>
      </c>
      <c r="F11" s="60">
        <v>1</v>
      </c>
      <c r="G11" s="28">
        <v>-10361.4</v>
      </c>
    </row>
  </sheetData>
  <mergeCells count="12">
    <mergeCell ref="B9:F9"/>
    <mergeCell ref="A5:A6"/>
    <mergeCell ref="B5:B6"/>
    <mergeCell ref="C5:C6"/>
    <mergeCell ref="D5:D6"/>
    <mergeCell ref="E5:E6"/>
    <mergeCell ref="F5:G5"/>
    <mergeCell ref="D2:G2"/>
    <mergeCell ref="D3:G3"/>
    <mergeCell ref="A4:G4"/>
    <mergeCell ref="A7:F7"/>
    <mergeCell ref="D8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Հավելված 1</vt:lpstr>
      <vt:lpstr>Հավելված 2</vt:lpstr>
      <vt:lpstr>Հավելված  3</vt:lpstr>
      <vt:lpstr>Հավելված 4</vt:lpstr>
      <vt:lpstr>Հավելված  5</vt:lpstr>
      <vt:lpstr>Հավելված  6</vt:lpstr>
      <vt:lpstr>'Հավելված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</dc:creator>
  <cp:keywords>https:/mul-spm.gov.am/tasks/docs/attachment.php?id=119103&amp;fn=HAVELVAC+Nalbandyan1.xlsx&amp;out=1&amp;token=</cp:keywords>
  <cp:lastModifiedBy>Yelena Petrosyan</cp:lastModifiedBy>
  <cp:lastPrinted>2021-05-20T11:17:26Z</cp:lastPrinted>
  <dcterms:created xsi:type="dcterms:W3CDTF">2020-06-10T09:17:02Z</dcterms:created>
  <dcterms:modified xsi:type="dcterms:W3CDTF">2021-08-06T06:58:30Z</dcterms:modified>
</cp:coreProperties>
</file>