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anaCh\Downloads\49627\"/>
    </mc:Choice>
  </mc:AlternateContent>
  <bookViews>
    <workbookView xWindow="0" yWindow="0" windowWidth="28800" windowHeight="11730"/>
  </bookViews>
  <sheets>
    <sheet name="1" sheetId="9" r:id="rId1"/>
    <sheet name="2" sheetId="6" r:id="rId2"/>
    <sheet name="3" sheetId="8" r:id="rId3"/>
    <sheet name="4" sheetId="10" r:id="rId4"/>
    <sheet name="5" sheetId="7" r:id="rId5"/>
    <sheet name="6" sheetId="3" r:id="rId6"/>
  </sheets>
  <definedNames>
    <definedName name="_xlnm._FilterDatabase" localSheetId="5" hidden="1">'6'!$A$9:$I$20</definedName>
    <definedName name="_tab10" localSheetId="3">#REF!</definedName>
    <definedName name="_tab10">#REF!</definedName>
    <definedName name="_tab11" localSheetId="3">#REF!</definedName>
    <definedName name="_tab11">#REF!</definedName>
    <definedName name="_tab12" localSheetId="3">#REF!</definedName>
    <definedName name="_tab12">#REF!</definedName>
    <definedName name="_tab13" localSheetId="3">#REF!</definedName>
    <definedName name="_tab13">#REF!</definedName>
    <definedName name="_tab14" localSheetId="3">#REF!</definedName>
    <definedName name="_tab14">#REF!</definedName>
    <definedName name="_tab15" localSheetId="3">#REF!</definedName>
    <definedName name="_tab15">#REF!</definedName>
    <definedName name="_tab16" localSheetId="3">#REF!</definedName>
    <definedName name="_tab16">#REF!</definedName>
    <definedName name="_tab17" localSheetId="3">#REF!</definedName>
    <definedName name="_tab17">#REF!</definedName>
    <definedName name="_tab18" localSheetId="3">#REF!</definedName>
    <definedName name="_tab18">#REF!</definedName>
    <definedName name="_tab19" localSheetId="3">#REF!</definedName>
    <definedName name="_tab19">#REF!</definedName>
    <definedName name="_tab20" localSheetId="3">#REF!</definedName>
    <definedName name="_tab20">#REF!</definedName>
    <definedName name="_tab21" localSheetId="3">#REF!</definedName>
    <definedName name="_tab21">#REF!</definedName>
    <definedName name="_tab22" localSheetId="3">#REF!</definedName>
    <definedName name="_tab22">#REF!</definedName>
    <definedName name="_tab23" localSheetId="3">#REF!</definedName>
    <definedName name="_tab23">#REF!</definedName>
    <definedName name="_tab24" localSheetId="3">#REF!</definedName>
    <definedName name="_tab24">#REF!</definedName>
    <definedName name="_tab5" localSheetId="3">#REF!</definedName>
    <definedName name="_tab5">#REF!</definedName>
    <definedName name="_tab6" localSheetId="3">#REF!</definedName>
    <definedName name="_tab6">#REF!</definedName>
    <definedName name="_tab7" localSheetId="3">#REF!</definedName>
    <definedName name="_tab7">#REF!</definedName>
    <definedName name="_tab8" localSheetId="3">#REF!</definedName>
    <definedName name="_tab8">#REF!</definedName>
    <definedName name="_tab9" localSheetId="3">#REF!</definedName>
    <definedName name="_tab9">#REF!</definedName>
    <definedName name="åû" localSheetId="0">#REF!</definedName>
    <definedName name="åû" localSheetId="2">#REF!</definedName>
    <definedName name="åû" localSheetId="3">#REF!</definedName>
    <definedName name="åû" localSheetId="4">#REF!</definedName>
    <definedName name="åû" localSheetId="5">#REF!</definedName>
    <definedName name="åû">#REF!</definedName>
    <definedName name="mas" localSheetId="0">#REF!</definedName>
    <definedName name="mas" localSheetId="2">#REF!</definedName>
    <definedName name="mas" localSheetId="3">#REF!</definedName>
    <definedName name="mas" localSheetId="4">#REF!</definedName>
    <definedName name="mas" localSheetId="5">#REF!</definedName>
    <definedName name="mas">#REF!</definedName>
    <definedName name="mass" localSheetId="0">#REF!</definedName>
    <definedName name="mass" localSheetId="2">#REF!</definedName>
    <definedName name="mass" localSheetId="3">#REF!</definedName>
    <definedName name="mass" localSheetId="4">#REF!</definedName>
    <definedName name="mass" localSheetId="5">#REF!</definedName>
    <definedName name="mass">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>#REF!,#REF!,#REF!,#REF!,#REF!</definedName>
    <definedName name="par_time" localSheetId="3">#REF!,#REF!,#REF!,#REF!</definedName>
    <definedName name="par_time">#REF!,#REF!,#REF!,#REF!</definedName>
    <definedName name="par2.12s" localSheetId="3">#REF!</definedName>
    <definedName name="par2.12s">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>#REF!,#REF!</definedName>
    <definedName name="par2.6s" localSheetId="3">#REF!,#REF!,#REF!,#REF!</definedName>
    <definedName name="par2.6s">#REF!,#REF!,#REF!,#REF!</definedName>
    <definedName name="par2.7s" localSheetId="3">#REF!,#REF!</definedName>
    <definedName name="par2.7s">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>#REF!,#REF!</definedName>
    <definedName name="par4.11d" localSheetId="3">#REF!,#REF!,#REF!,#REF!,#REF!</definedName>
    <definedName name="par4.11d">#REF!,#REF!,#REF!,#REF!,#REF!</definedName>
    <definedName name="par4.12d" localSheetId="3">#REF!</definedName>
    <definedName name="par4.12d">#REF!</definedName>
    <definedName name="par4.13s" localSheetId="3">#REF!</definedName>
    <definedName name="par4.13s">#REF!</definedName>
    <definedName name="par4.14" localSheetId="3">#REF!,#REF!,#REF!,#REF!,#REF!,#REF!</definedName>
    <definedName name="par4.14">#REF!,#REF!,#REF!,#REF!,#REF!,#REF!</definedName>
    <definedName name="par4.15" localSheetId="3">#REF!,#REF!,#REF!</definedName>
    <definedName name="par4.15">#REF!,#REF!,#REF!</definedName>
    <definedName name="par4.16" localSheetId="3">#REF!,#REF!,#REF!</definedName>
    <definedName name="par4.16">#REF!,#REF!,#REF!</definedName>
    <definedName name="par4.17" localSheetId="3">#REF!,#REF!,#REF!,#REF!</definedName>
    <definedName name="par4.17">#REF!,#REF!,#REF!,#REF!</definedName>
    <definedName name="par4.18d" localSheetId="3">#REF!,#REF!</definedName>
    <definedName name="par4.18d">#REF!,#REF!</definedName>
    <definedName name="par4.19s" localSheetId="3">#REF!</definedName>
    <definedName name="par4.19s">#REF!</definedName>
    <definedName name="par4.20f" localSheetId="3">#REF!</definedName>
    <definedName name="par4.20f">#REF!</definedName>
    <definedName name="par4.21f" localSheetId="3">#REF!</definedName>
    <definedName name="par4.21f">#REF!</definedName>
    <definedName name="par4.22" localSheetId="3">#REF!</definedName>
    <definedName name="par4.22">#REF!</definedName>
    <definedName name="par4.4" localSheetId="3">#REF!</definedName>
    <definedName name="par4.4">#REF!</definedName>
    <definedName name="par4.5" localSheetId="3">#REF!</definedName>
    <definedName name="par4.5">#REF!</definedName>
    <definedName name="par4.6s" localSheetId="3">#REF!</definedName>
    <definedName name="par4.6s">#REF!</definedName>
    <definedName name="par4.7s" localSheetId="3">#REF!</definedName>
    <definedName name="par4.7s">#REF!</definedName>
    <definedName name="par4.8" localSheetId="3">#REF!,#REF!,#REF!,#REF!,#REF!</definedName>
    <definedName name="par4.8">#REF!,#REF!,#REF!,#REF!,#REF!</definedName>
    <definedName name="par4.9" localSheetId="3">#REF!,#REF!,#REF!,#REF!,#REF!,#REF!</definedName>
    <definedName name="par4.9">#REF!,#REF!,#REF!,#REF!,#REF!,#REF!</definedName>
    <definedName name="par5.1" localSheetId="3">#REF!,#REF!</definedName>
    <definedName name="par5.1">#REF!,#REF!</definedName>
    <definedName name="par5.3" localSheetId="3">#REF!,#REF!,#REF!,#REF!,#REF!,#REF!</definedName>
    <definedName name="par5.3">#REF!,#REF!,#REF!,#REF!,#REF!,#REF!</definedName>
    <definedName name="par5.4" localSheetId="3">#REF!,#REF!,#REF!,#REF!,#REF!</definedName>
    <definedName name="par5.4">#REF!,#REF!,#REF!,#REF!,#REF!</definedName>
    <definedName name="par5.5" localSheetId="3">#REF!</definedName>
    <definedName name="par5.5">#REF!</definedName>
    <definedName name="par5.6" localSheetId="3">#REF!,#REF!</definedName>
    <definedName name="par5.6">#REF!,#REF!</definedName>
    <definedName name="_xlnm.Print_Area" localSheetId="0">'1'!$A$1:$E$35</definedName>
    <definedName name="_xlnm.Print_Area" localSheetId="3">'4'!$A$1:$I$22</definedName>
    <definedName name="_xlnm.Print_Area" localSheetId="5">'6'!$A$1:$I$21</definedName>
    <definedName name="_xlnm.Print_Titles" localSheetId="1">'2'!$8:$9</definedName>
    <definedName name="_xlnm.Print_Titles" localSheetId="3">'4'!$7:$9</definedName>
    <definedName name="_xlnm.Print_Titles" localSheetId="5">'6'!$8:$9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0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3" i="3" s="1"/>
  <c r="I12" i="3" s="1"/>
  <c r="I18" i="3" l="1"/>
  <c r="I19" i="3"/>
  <c r="I20" i="3"/>
  <c r="I17" i="3"/>
  <c r="I16" i="3" s="1"/>
  <c r="I15" i="3" s="1"/>
  <c r="E14" i="6" l="1"/>
  <c r="I11" i="3" l="1"/>
  <c r="I10" i="3" l="1"/>
  <c r="E12" i="6" l="1"/>
  <c r="E10" i="6" s="1"/>
  <c r="D14" i="6"/>
  <c r="D12" i="6" s="1"/>
  <c r="D10" i="6" s="1"/>
</calcChain>
</file>

<file path=xl/sharedStrings.xml><?xml version="1.0" encoding="utf-8"?>
<sst xmlns="http://schemas.openxmlformats.org/spreadsheetml/2006/main" count="249" uniqueCount="154">
  <si>
    <t xml:space="preserve">                  Հավելված N 6</t>
  </si>
  <si>
    <t>________ N ____ որոշման</t>
  </si>
  <si>
    <t>Կոդը</t>
  </si>
  <si>
    <t>Անվանումը</t>
  </si>
  <si>
    <t xml:space="preserve">Գնման ձևը </t>
  </si>
  <si>
    <t>Չափման միավորը</t>
  </si>
  <si>
    <t xml:space="preserve">Ցուցանիշների փոփոխությունը (ավելացումները նշված են դրական նշանով, իսկ նվազեցումները` փակագծերում)                                                                                                                        </t>
  </si>
  <si>
    <t>քանակը</t>
  </si>
  <si>
    <t>գումարը  
(հազար դրամով)</t>
  </si>
  <si>
    <t>ՀՀ պաշտպանության նախարարություն</t>
  </si>
  <si>
    <t xml:space="preserve">Բաժին N02 </t>
  </si>
  <si>
    <t xml:space="preserve"> Ռազմական պաշտպանություն</t>
  </si>
  <si>
    <t>1169  11001</t>
  </si>
  <si>
    <t xml:space="preserve"> Ռազմական կարիքների բավարարում</t>
  </si>
  <si>
    <t>1169  31001</t>
  </si>
  <si>
    <t>ՀՀ պաշտպանության նախարարության շենքային պայմանների բարելավում</t>
  </si>
  <si>
    <t>ՀՀ  պաշտպանության  նախարարություն</t>
  </si>
  <si>
    <t>այդ թվում` ըստ կատարողների</t>
  </si>
  <si>
    <t>ՀՀ պաշտպանության նախարարության շենքային պայմաններ բարելավում</t>
  </si>
  <si>
    <t>այդ թվում`</t>
  </si>
  <si>
    <t>ՀՀ ՊԱՇՏՊԱՆՈՒԹՅԱՆ ՆԱԽԱՐԱՐՈՒԹՅՈՒՆ</t>
  </si>
  <si>
    <t xml:space="preserve">այդ թվում՝ </t>
  </si>
  <si>
    <t xml:space="preserve">ԸՆԴԱՄԵՆԸ </t>
  </si>
  <si>
    <t>Միջոցառում</t>
  </si>
  <si>
    <t>Ծրագիր</t>
  </si>
  <si>
    <t>Ծրագրային դասիչ</t>
  </si>
  <si>
    <t>հազար  դրամներով</t>
  </si>
  <si>
    <t>______________ ի    ___Ն որոշման</t>
  </si>
  <si>
    <t>Հավելված N 4</t>
  </si>
  <si>
    <t>Ոչ
ֆինանսական
այլ ակտիվների
ձեռքբերում</t>
  </si>
  <si>
    <t>Նախագծահե-
տազոտական,
գեոդեզիա-
քարտեզագրա-
կան աշխա-
տանքներ</t>
  </si>
  <si>
    <t>Վերակառուցման,
վերանորոգման և
վերականգնման
աշխատանքներ</t>
  </si>
  <si>
    <t>Կառուցման
աշխատանքներ</t>
  </si>
  <si>
    <t>այդ թվում՝</t>
  </si>
  <si>
    <t>Ընդամենը,</t>
  </si>
  <si>
    <t>Բյուջետային գլխավոր կարգադրիչների, ծրագրերի, միջոցառումների և ուղղությունների անվանումները</t>
  </si>
  <si>
    <t>Հավելված N 2</t>
  </si>
  <si>
    <t xml:space="preserve"> Միջոցառման վրա կատարվող ծախսը (հազար դրամ) </t>
  </si>
  <si>
    <t xml:space="preserve">  </t>
  </si>
  <si>
    <t xml:space="preserve"> չի սահմանվում </t>
  </si>
  <si>
    <t xml:space="preserve"> Արդյունքի չափորոշիչներ </t>
  </si>
  <si>
    <t xml:space="preserve"> ՀՀ պաշտպանության նախարարություն </t>
  </si>
  <si>
    <t xml:space="preserve"> Միջոցառումն իրականացնողի անվանումը </t>
  </si>
  <si>
    <t xml:space="preserve"> Պետական մարմինների կողմից օգտագործվող ոչ ֆինանսական ակտիվների հետ գործառնություններ</t>
  </si>
  <si>
    <t xml:space="preserve"> Միջոցառման տեսակը` </t>
  </si>
  <si>
    <t>Պաշտպանության կարիքների համար բնակելի, գրասենյակային և այլ նշանակության շենքերի և շինությունների կառուցում</t>
  </si>
  <si>
    <t xml:space="preserve"> Նկարագրությունը` </t>
  </si>
  <si>
    <t xml:space="preserve"> ՀՀ պաշտպանության նախարարության շենքային պայմանների բարելավում</t>
  </si>
  <si>
    <t xml:space="preserve"> Միջոցառման անվանումը` </t>
  </si>
  <si>
    <t xml:space="preserve"> Տարի </t>
  </si>
  <si>
    <t xml:space="preserve"> Ինն ամիս </t>
  </si>
  <si>
    <t xml:space="preserve"> Միջոցառման դասիչը` </t>
  </si>
  <si>
    <t xml:space="preserve"> 1169 </t>
  </si>
  <si>
    <t xml:space="preserve"> Ծրագրի դասիչը` </t>
  </si>
  <si>
    <t xml:space="preserve"> Ծառայությունների մատուցման միջոցառումներ </t>
  </si>
  <si>
    <t xml:space="preserve"> Ընթացիկ գործունեության ապահովման գործողություններ </t>
  </si>
  <si>
    <t xml:space="preserve"> Ռազմական կարիքների բավարարում </t>
  </si>
  <si>
    <t xml:space="preserve"> 11001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</si>
  <si>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</si>
  <si>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</si>
  <si>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</si>
  <si>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</si>
  <si>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</si>
  <si>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>Հավելված N 5</t>
  </si>
  <si>
    <t xml:space="preserve"> ՈՉ ՖԻՆԱՆՍԱԿԱՆ ԱԿՏԻՎՆԵՐԻ ԳԾՈՎ ԾԱԽՍԵՐ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</si>
  <si>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</si>
  <si>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</si>
  <si>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</si>
  <si>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ԾԱՌԱՅՈՒԹՅՈՒՆՆԵՐԻ ԵՎ ԱՊՐԱՆՔՆԵՐԻ ՁԵՌՔ ԲԵՐՈՒՄ</t>
  </si>
  <si>
    <t xml:space="preserve"> ԸՆԹԱՑԻԿ ԾԱԽՍԵՐ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</si>
  <si>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</si>
  <si>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</si>
  <si>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</si>
  <si>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</si>
  <si>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</si>
  <si>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</si>
  <si>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r>
      <t xml:space="preserve"> ԸՆԴԱՄԵՆԸ ԾԱԽՍԵՐ
</t>
    </r>
    <r>
      <rPr>
        <sz val="10"/>
        <rFont val="GHEA Grapalat"/>
        <family val="3"/>
      </rPr>
      <t>այդ թվում՝</t>
    </r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</si>
  <si>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</si>
  <si>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</si>
  <si>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</si>
  <si>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</si>
  <si>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</si>
  <si>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</si>
  <si>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հազար դրամներով</t>
  </si>
  <si>
    <t>___________  ___-ի N _______ -Ն    որոշման</t>
  </si>
  <si>
    <t>Հավելված  N 3</t>
  </si>
  <si>
    <t>Պետական մարմինների կողմից օգտագործվող ոչ ֆինանսական ակտիվների հետ գործառնություններ</t>
  </si>
  <si>
    <t>Միջոցառման տեսակը</t>
  </si>
  <si>
    <t xml:space="preserve"> Պաշտպանության կարիքների համար բնակելի, գրասենյակային և այլ նշանակության շենքերի և շինությունների կառուցում</t>
  </si>
  <si>
    <t xml:space="preserve">Միջոցառման նկարագրությունը՝ </t>
  </si>
  <si>
    <t xml:space="preserve">Միջոցառման անվանումը՝  </t>
  </si>
  <si>
    <t>Ծառայությունների մատուցում</t>
  </si>
  <si>
    <t xml:space="preserve"> Ընթացիկ գործունեության ապահովման գործողություններ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</si>
  <si>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</si>
  <si>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</si>
  <si>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</si>
  <si>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</si>
  <si>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</si>
  <si>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</si>
  <si>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</si>
  <si>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</si>
  <si>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</si>
  <si>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>/Միջոցառում</t>
  </si>
  <si>
    <t xml:space="preserve">Տարի </t>
  </si>
  <si>
    <t xml:space="preserve">Ինն ամիս    </t>
  </si>
  <si>
    <t>Բյուջետային հատկացումների գլխավոր կարգադրիչների,  ծրագրերի և միջոցառումների անվանումները</t>
  </si>
  <si>
    <t>Ծրագրային դասիչը</t>
  </si>
  <si>
    <t>Հավելված  N 1</t>
  </si>
  <si>
    <t xml:space="preserve"> ՀՀ  պաշտպանության  ապահովում</t>
  </si>
  <si>
    <t xml:space="preserve">ՀԱՅԱՍՏԱՆԻ ՀԱՆՐԱՊԵՏՈՒԹՅԱՆ ԿԱՌԱՎԱՐՈՒԹՅԱՆ 2020 ԹՎԱԿԱՆԻ ԴԵԿՏԵՄԲԵՐԻ 30-Ի ԹԻՎ 2215-Ն ՈՐՈՇՄԱՆ N 9 ՀԱՎԵԼՎԱԾԻ N 9.15 ԵՎ N 9.1 ՀԱՎԵԼՎԱԾԻ N 9.1.15 ԱՂՅՈՒՍԱԿՆԵՐՈՒՄ ԿԱՏԱՐՎՈՂ ՓՈՓՈԽՈՒԹՅՈՒՆՆԵՐ </t>
  </si>
  <si>
    <t>ՀԱՅԱՍՏԱՆԻ ՀԱՆՐԱՊԵՏՈՒԹՅԱՆ ԿԱՌԱՎԱՐՈՒԹՅԱՆ 2020 ԹՎԱԿԱՆԻ ԴԵԿՏԵՄԲԵՐԻ 30-Ի N 2215-Ն ՈՐՈՇՄԱՆ N 3 և 4 ՀԱՎԵԼՎԱԾՆԵՐՈՒՄ  ԿԱՏԱՐՎՈՂ ՓՈՓՈԽՈՒԹՅՈՒՆՆԵՐԸ</t>
  </si>
  <si>
    <t xml:space="preserve"> ինն ամիս</t>
  </si>
  <si>
    <t>տարի</t>
  </si>
  <si>
    <t>մուտք 501, 16.02.21 , Փ N 2</t>
  </si>
  <si>
    <t xml:space="preserve">ՀՀ կառավարության 2021 թվականի </t>
  </si>
  <si>
    <t xml:space="preserve">ՀՀ կառավարության  2021 թվականի </t>
  </si>
  <si>
    <t>ՀՀ կառավարության 2021 թվականի</t>
  </si>
  <si>
    <t xml:space="preserve"> զինվորական մահճակալ</t>
  </si>
  <si>
    <t xml:space="preserve"> աթոռակներ</t>
  </si>
  <si>
    <t>ննջասենյակի կահույք</t>
  </si>
  <si>
    <t>39141250/502</t>
  </si>
  <si>
    <t>ՄԱ</t>
  </si>
  <si>
    <t>հատ</t>
  </si>
  <si>
    <t>39111260/502</t>
  </si>
  <si>
    <t>ԳՀ</t>
  </si>
  <si>
    <t>39141170/507</t>
  </si>
  <si>
    <t>39141170/508</t>
  </si>
  <si>
    <t>65311100/1</t>
  </si>
  <si>
    <t>էլեկտրականության բաշխում</t>
  </si>
  <si>
    <t>դրամ</t>
  </si>
  <si>
    <t>Ցուցանիշների փոփոխություն (ավելացումները նշված են դրական նշանով իսկ պակասեցումները փակագծերում)</t>
  </si>
  <si>
    <t xml:space="preserve">ՀԱՅԱՍՏԱՆԻ ՀԱՆՐԱՊԵՏՈՒԹՅԱՆ ԿԱՌԱՎԱՐՈՒԹՅԱՆ 2020 ԹՎԱԿԱՆԻ ԴԵԿՏԵՄԲԵՐԻ 30-Ի N 2215-Ն ՈՐՈՇՄԱՆ N 5 ՀԱՎԵԼՎԱԾԻ N 2 ԱՂՅՈՒՍԱԿՈՒՄ ԿԱՏԱՐՎՈՂ ՓՈՓՈԽՈՒԹՅՈՒՆՆԵՐԸ </t>
  </si>
  <si>
    <t>(հազ.դրամ)</t>
  </si>
  <si>
    <t>Ցուցանիշների փոփոխությունը
 (ավելացումները նշված են դրական նշանով)</t>
  </si>
  <si>
    <t xml:space="preserve"> Ինն ամիս</t>
  </si>
  <si>
    <t>ՀԲՄ</t>
  </si>
  <si>
    <t xml:space="preserve"> ՀԻՄՆԱԿԱՆ ՄԻՋՈՑՆԵՐ</t>
  </si>
  <si>
    <t xml:space="preserve"> ՄԵՔԵՆԱՆԵՐ  ԵՎ  ՍԱՐՔԱՎՈՐՈՒՄՆԵՐ</t>
  </si>
  <si>
    <t>- Վարչական սարքավորումներ</t>
  </si>
  <si>
    <t>- Էներգետիկ ծառայություններ</t>
  </si>
  <si>
    <r>
      <t xml:space="preserve">«ՀԱՅԱՍՏԱՆԻ  ՀԱՆՐԱՊԵՏՈՒԹՅԱՆ  2021 ԹՎԱԿԱՆԻ  ՊԵՏԱԿԱՆ ԲՅՈՒՋԵԻ ՄԱՍԻՆ» ՀԱՅԱՍՏԱՆԻ ՀԱՆՐԱՊԵՏՈՒԹՅԱՆ  ՕՐԵՆՔԻ N 1 ՀԱՎԵԼՎԱԾԻ N 2 ԱՂՅՈՒՍԱԿՈՒՄ </t>
    </r>
    <r>
      <rPr>
        <b/>
        <sz val="12"/>
        <rFont val="GHEA Grapalat"/>
        <family val="3"/>
      </rPr>
      <t>ԿԱՏԱՐՎՈՂ Վ</t>
    </r>
    <r>
      <rPr>
        <b/>
        <sz val="12"/>
        <color theme="1"/>
        <rFont val="GHEA Grapalat"/>
        <family val="3"/>
      </rPr>
      <t>ԵՐԱԲԱՇԽՈՒՄ ԵՎ ՀԱՅԱՍՏԱՆԻ ՀԱՆՐԱՊԵՏՈՒԹՅԱՆ ԿԱՌԱՎԱՐՈՒԹՅԱՆ 
2020 ԹՎԱԿԱՆԻ ԴԵԿՏԵՄԲԵՐԻ 30-Ի  N 2215-Ն ՈՐՈՇՄԱՆ N 5  ՀԱՎԵԼՎԱԾԻ N 1 ԱՂՅՈՒՍԱԿՈՒՄ ԿԱՏԱՐՎՈՂ  ՓՈՓՈԽՈՒԹՅՈՒՆՆԵՐԸ</t>
    </r>
  </si>
  <si>
    <t>Ցուցանիշների փոփոխությունը (ավելացումները նշված են դրական նշանով, իսկ նվազեցումները՝ փակագծերում)</t>
  </si>
  <si>
    <t xml:space="preserve"> Ցուցանիշների փոփոխությունը (նվազեցումները նշված են փակագծերում)</t>
  </si>
  <si>
    <t xml:space="preserve">  Ցուցանիշների փոփոխությունը (ավելացումները նշված են դրական նշանով)</t>
  </si>
  <si>
    <t xml:space="preserve"> Ծառայությունների մատուցում</t>
  </si>
  <si>
    <t>Ակտիվն օգտագործող կազմակերպության (ների) անվանում(ներ)ը`</t>
  </si>
  <si>
    <t>Ծառայությունը մատուցող կազմակերպության(ների) անվանում(ներ)ը`</t>
  </si>
  <si>
    <t xml:space="preserve">միավորի գինը  </t>
  </si>
  <si>
    <t xml:space="preserve">Խումբ N01 </t>
  </si>
  <si>
    <t xml:space="preserve"> Դաս N01</t>
  </si>
  <si>
    <t>ՄԱՍ III.ԾԱՌԱՅՈՒԹՅՈՒՆՆԵՐ</t>
  </si>
  <si>
    <t>ՄԱՍ I.ԱՊՐԱՆՔՆԵՐ</t>
  </si>
  <si>
    <t>&lt;ՀԱՅԱՍՏԱՆԻ ՀԱՆՐԱՊԵՏՈՒԹՅԱՆ 2021 ԹՎԱԿԱՆԻ ՊԵՏԱԿԱՆ ԲՅՈՒՋԵԻ ՄԱՍԻՆ&gt; ՀԱՅԱՍՏԱՆԻ ՀԱՆՐԱՊԵՏՈՒԹՅԱՆ ՕՐԵՆՔԻ N 1 ՀԱՎԵԼՎԱԾԻ N 3 ԱՂՅՈՒՍԱԿՈՒՄ  ԿԱՏԱՐՎՈՂ ՓՈՓՈԽՈՒԹՅՈՒՆՆԵՐԸ</t>
  </si>
  <si>
    <t>ՀԱՅԱՍՏԱՆԻ ՀԱՆՐԱՊԵՏՈՒԹՅԱՆ ԿԱՌԱՎԱՐՈՒԹՅԱՆ 2020 ԹՎԱԿԱՆԻ ԴԵԿՏԵՄԲԵՐԻ 30-Ի N 2215-Ն ՈՐՈՇՄԱՆ N 10 ՀԱՎԵԼՎԱԾՈՒՄ 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</si>
</sst>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  <numFmt numFmtId="167" formatCode="_-* #,##0.00_р_._-;\-* #,##0.00_р_._-;_-* &quot;-&quot;??_р_._-;_-@_-"/>
    <numFmt numFmtId="168" formatCode="_-* #,##0.0_р_._-;\-* #,##0.0_р_._-;_-* &quot;-&quot;??_р_._-;_-@_-"/>
    <numFmt numFmtId="169" formatCode="##,##0.0;\(##,##0.0\);\-"/>
  </numFmts>
  <fonts count="42" x14ac:knownFonts="1">
    <font>
      <sz val="11"/>
      <color theme="1"/>
      <name val="Calibri"/>
      <family val="2"/>
      <scheme val="minor"/>
    </font>
    <font>
      <sz val="12"/>
      <name val="Times LatArm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i/>
      <sz val="12"/>
      <name val="GHEA Grapalat"/>
      <family val="3"/>
    </font>
    <font>
      <b/>
      <u/>
      <sz val="12"/>
      <color theme="1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theme="1"/>
      <name val="GHEA Grapalat"/>
      <family val="3"/>
    </font>
    <font>
      <sz val="9"/>
      <color theme="1"/>
      <name val="GHEA Grapalat"/>
      <family val="3"/>
    </font>
    <font>
      <i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10"/>
      <name val="GHEA Grapalat"/>
      <family val="2"/>
    </font>
    <font>
      <sz val="9"/>
      <name val="GHEA Grapalat"/>
      <family val="3"/>
    </font>
    <font>
      <sz val="9"/>
      <name val="GHEA Grapalat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Helv"/>
    </font>
    <font>
      <sz val="12"/>
      <name val="Arial Armenian"/>
      <family val="2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>
      <alignment horizontal="left" vertical="top" wrapText="1"/>
    </xf>
    <xf numFmtId="9" fontId="11" fillId="0" borderId="0" applyFont="0" applyFill="0" applyBorder="0" applyAlignment="0" applyProtection="0"/>
    <xf numFmtId="169" fontId="28" fillId="0" borderId="0" applyFill="0" applyBorder="0" applyProtection="0">
      <alignment horizontal="right" vertical="top"/>
    </xf>
    <xf numFmtId="0" fontId="26" fillId="0" borderId="0"/>
    <xf numFmtId="0" fontId="11" fillId="0" borderId="0"/>
    <xf numFmtId="0" fontId="36" fillId="0" borderId="0"/>
    <xf numFmtId="0" fontId="37" fillId="0" borderId="0"/>
    <xf numFmtId="0" fontId="11" fillId="0" borderId="0"/>
  </cellStyleXfs>
  <cellXfs count="243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6" fontId="4" fillId="2" borderId="1" xfId="6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4" fillId="2" borderId="0" xfId="2" applyFont="1" applyFill="1" applyAlignment="1">
      <alignment horizontal="center" vertical="center" wrapText="1"/>
    </xf>
    <xf numFmtId="164" fontId="4" fillId="2" borderId="0" xfId="2" applyNumberFormat="1" applyFont="1" applyFill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vertical="center"/>
    </xf>
    <xf numFmtId="0" fontId="8" fillId="2" borderId="0" xfId="2" applyFont="1" applyFill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horizontal="left" vertical="center"/>
    </xf>
    <xf numFmtId="165" fontId="2" fillId="2" borderId="0" xfId="1" applyNumberFormat="1" applyFont="1" applyFill="1" applyAlignment="1">
      <alignment horizontal="center" vertical="center" wrapText="1"/>
    </xf>
    <xf numFmtId="165" fontId="4" fillId="2" borderId="0" xfId="2" applyNumberFormat="1" applyFont="1" applyFill="1" applyAlignment="1">
      <alignment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43" fontId="4" fillId="2" borderId="1" xfId="7" applyFont="1" applyFill="1" applyBorder="1" applyAlignment="1">
      <alignment horizontal="center" vertical="center" wrapText="1"/>
    </xf>
    <xf numFmtId="43" fontId="4" fillId="2" borderId="1" xfId="7" applyFont="1" applyFill="1" applyBorder="1" applyAlignment="1">
      <alignment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2" fillId="0" borderId="0" xfId="8" applyFont="1" applyAlignment="1">
      <alignment vertical="center" wrapText="1"/>
    </xf>
    <xf numFmtId="43" fontId="2" fillId="0" borderId="0" xfId="9" applyFont="1" applyAlignment="1">
      <alignment vertical="center" wrapText="1"/>
    </xf>
    <xf numFmtId="165" fontId="2" fillId="0" borderId="0" xfId="8" applyNumberFormat="1" applyFont="1" applyAlignment="1">
      <alignment vertical="center" wrapText="1"/>
    </xf>
    <xf numFmtId="0" fontId="2" fillId="0" borderId="0" xfId="8" applyFont="1" applyAlignment="1">
      <alignment horizontal="center" vertical="center" wrapText="1"/>
    </xf>
    <xf numFmtId="165" fontId="2" fillId="0" borderId="1" xfId="8" applyNumberFormat="1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center" wrapText="1"/>
    </xf>
    <xf numFmtId="0" fontId="2" fillId="0" borderId="1" xfId="8" applyFont="1" applyBorder="1" applyAlignment="1">
      <alignment horizontal="center" vertical="center" wrapText="1"/>
    </xf>
    <xf numFmtId="0" fontId="12" fillId="0" borderId="0" xfId="8" applyFont="1" applyAlignment="1">
      <alignment vertical="center" wrapText="1"/>
    </xf>
    <xf numFmtId="43" fontId="12" fillId="0" borderId="0" xfId="9" applyFont="1" applyAlignment="1">
      <alignment vertical="center" wrapText="1"/>
    </xf>
    <xf numFmtId="0" fontId="5" fillId="0" borderId="0" xfId="8" applyFont="1" applyAlignment="1">
      <alignment vertical="center" wrapText="1"/>
    </xf>
    <xf numFmtId="43" fontId="5" fillId="0" borderId="0" xfId="9" applyFont="1" applyAlignment="1">
      <alignment vertical="center" wrapText="1"/>
    </xf>
    <xf numFmtId="165" fontId="5" fillId="0" borderId="1" xfId="8" applyNumberFormat="1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left" vertical="center" wrapText="1"/>
    </xf>
    <xf numFmtId="43" fontId="2" fillId="0" borderId="0" xfId="9" applyFont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4" fillId="0" borderId="1" xfId="8" applyNumberFormat="1" applyFont="1" applyFill="1" applyBorder="1" applyAlignment="1">
      <alignment horizontal="center" vertical="center" wrapText="1"/>
    </xf>
    <xf numFmtId="49" fontId="14" fillId="0" borderId="1" xfId="8" applyNumberFormat="1" applyFont="1" applyFill="1" applyBorder="1" applyAlignment="1">
      <alignment horizontal="center" vertical="center" textRotation="90" wrapText="1"/>
    </xf>
    <xf numFmtId="0" fontId="15" fillId="0" borderId="0" xfId="8" applyFont="1" applyAlignment="1">
      <alignment horizontal="center" vertical="center" wrapText="1"/>
    </xf>
    <xf numFmtId="43" fontId="15" fillId="0" borderId="0" xfId="9" applyFont="1" applyAlignment="1">
      <alignment horizontal="center" vertical="center" wrapText="1"/>
    </xf>
    <xf numFmtId="49" fontId="16" fillId="0" borderId="1" xfId="8" applyNumberFormat="1" applyFont="1" applyFill="1" applyBorder="1" applyAlignment="1">
      <alignment horizontal="center" vertical="center" textRotation="90" wrapText="1"/>
    </xf>
    <xf numFmtId="0" fontId="9" fillId="0" borderId="0" xfId="8" applyNumberFormat="1" applyFont="1" applyFill="1" applyAlignment="1">
      <alignment horizontal="center" vertical="center" wrapText="1"/>
    </xf>
    <xf numFmtId="49" fontId="17" fillId="0" borderId="0" xfId="8" applyNumberFormat="1" applyFont="1" applyFill="1" applyAlignment="1">
      <alignment horizontal="center" vertical="center" wrapText="1"/>
    </xf>
    <xf numFmtId="165" fontId="18" fillId="0" borderId="1" xfId="8" applyNumberFormat="1" applyFont="1" applyBorder="1" applyAlignment="1">
      <alignment horizontal="center" vertical="center" wrapText="1"/>
    </xf>
    <xf numFmtId="165" fontId="14" fillId="0" borderId="8" xfId="8" applyNumberFormat="1" applyFont="1" applyFill="1" applyBorder="1" applyAlignment="1">
      <alignment horizontal="center" vertical="center" wrapText="1"/>
    </xf>
    <xf numFmtId="165" fontId="16" fillId="0" borderId="1" xfId="8" applyNumberFormat="1" applyFont="1" applyFill="1" applyBorder="1" applyAlignment="1">
      <alignment horizontal="center" vertical="center" wrapText="1"/>
    </xf>
    <xf numFmtId="165" fontId="17" fillId="0" borderId="0" xfId="8" applyNumberFormat="1" applyFont="1" applyFill="1" applyAlignment="1">
      <alignment horizontal="center" vertical="center" wrapText="1"/>
    </xf>
    <xf numFmtId="0" fontId="18" fillId="0" borderId="0" xfId="8" applyFont="1" applyFill="1" applyAlignment="1">
      <alignment wrapText="1"/>
    </xf>
    <xf numFmtId="165" fontId="15" fillId="0" borderId="0" xfId="8" applyNumberFormat="1" applyFont="1" applyFill="1" applyAlignment="1">
      <alignment horizontal="right" vertical="center" wrapText="1"/>
    </xf>
    <xf numFmtId="0" fontId="19" fillId="0" borderId="0" xfId="3" applyFont="1"/>
    <xf numFmtId="168" fontId="19" fillId="0" borderId="0" xfId="10" applyNumberFormat="1" applyFont="1" applyBorder="1" applyAlignment="1">
      <alignment horizontal="right"/>
    </xf>
    <xf numFmtId="0" fontId="19" fillId="0" borderId="0" xfId="3" applyFont="1" applyBorder="1"/>
    <xf numFmtId="167" fontId="19" fillId="0" borderId="9" xfId="10" applyFont="1" applyBorder="1" applyAlignment="1">
      <alignment horizontal="right"/>
    </xf>
    <xf numFmtId="168" fontId="19" fillId="0" borderId="9" xfId="10" applyNumberFormat="1" applyFont="1" applyBorder="1" applyAlignment="1">
      <alignment horizontal="right"/>
    </xf>
    <xf numFmtId="0" fontId="19" fillId="0" borderId="10" xfId="3" applyFont="1" applyBorder="1"/>
    <xf numFmtId="0" fontId="19" fillId="0" borderId="11" xfId="3" applyFont="1" applyBorder="1"/>
    <xf numFmtId="37" fontId="20" fillId="0" borderId="12" xfId="10" applyNumberFormat="1" applyFont="1" applyFill="1" applyBorder="1" applyAlignment="1">
      <alignment horizontal="center" vertical="center" wrapText="1"/>
    </xf>
    <xf numFmtId="37" fontId="20" fillId="0" borderId="1" xfId="10" applyNumberFormat="1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left" vertical="top"/>
    </xf>
    <xf numFmtId="0" fontId="19" fillId="2" borderId="13" xfId="3" applyFont="1" applyFill="1" applyBorder="1" applyAlignment="1">
      <alignment horizontal="left" vertical="top"/>
    </xf>
    <xf numFmtId="0" fontId="19" fillId="2" borderId="14" xfId="3" applyFont="1" applyFill="1" applyBorder="1" applyAlignment="1">
      <alignment vertical="top" wrapText="1"/>
    </xf>
    <xf numFmtId="0" fontId="19" fillId="2" borderId="8" xfId="3" applyFont="1" applyFill="1" applyBorder="1" applyAlignment="1">
      <alignment vertical="top" wrapText="1"/>
    </xf>
    <xf numFmtId="0" fontId="21" fillId="2" borderId="6" xfId="3" applyFont="1" applyFill="1" applyBorder="1" applyAlignment="1">
      <alignment vertical="top" wrapText="1"/>
    </xf>
    <xf numFmtId="0" fontId="19" fillId="2" borderId="13" xfId="3" applyFont="1" applyFill="1" applyBorder="1" applyAlignment="1">
      <alignment vertical="center" wrapText="1"/>
    </xf>
    <xf numFmtId="0" fontId="19" fillId="2" borderId="15" xfId="3" applyFont="1" applyFill="1" applyBorder="1" applyAlignment="1">
      <alignment vertical="top" wrapText="1"/>
    </xf>
    <xf numFmtId="0" fontId="19" fillId="2" borderId="16" xfId="3" applyFont="1" applyFill="1" applyBorder="1" applyAlignment="1">
      <alignment vertical="top" wrapText="1"/>
    </xf>
    <xf numFmtId="0" fontId="20" fillId="2" borderId="1" xfId="3" applyFont="1" applyFill="1" applyBorder="1" applyAlignment="1">
      <alignment vertical="center" wrapText="1"/>
    </xf>
    <xf numFmtId="0" fontId="19" fillId="2" borderId="17" xfId="3" applyFont="1" applyFill="1" applyBorder="1" applyAlignment="1">
      <alignment horizontal="left" vertical="top" wrapText="1"/>
    </xf>
    <xf numFmtId="0" fontId="19" fillId="2" borderId="18" xfId="3" applyFont="1" applyFill="1" applyBorder="1" applyAlignment="1">
      <alignment horizontal="left" vertical="center" wrapText="1"/>
    </xf>
    <xf numFmtId="0" fontId="22" fillId="0" borderId="1" xfId="8" applyFont="1" applyBorder="1" applyAlignment="1">
      <alignment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left" vertical="center" wrapText="1"/>
    </xf>
    <xf numFmtId="0" fontId="24" fillId="2" borderId="22" xfId="3" applyFont="1" applyFill="1" applyBorder="1" applyAlignment="1">
      <alignment horizontal="left" vertical="top" wrapText="1"/>
    </xf>
    <xf numFmtId="0" fontId="19" fillId="2" borderId="23" xfId="3" applyFont="1" applyFill="1" applyBorder="1" applyAlignment="1">
      <alignment horizontal="left" vertical="center" wrapText="1"/>
    </xf>
    <xf numFmtId="167" fontId="19" fillId="0" borderId="10" xfId="10" applyFont="1" applyBorder="1" applyAlignment="1">
      <alignment horizontal="right"/>
    </xf>
    <xf numFmtId="0" fontId="19" fillId="0" borderId="0" xfId="3" applyFont="1" applyAlignment="1">
      <alignment horizontal="justify"/>
    </xf>
    <xf numFmtId="0" fontId="17" fillId="0" borderId="0" xfId="3" applyFont="1" applyFill="1" applyBorder="1" applyAlignment="1">
      <alignment vertical="top"/>
    </xf>
    <xf numFmtId="0" fontId="22" fillId="0" borderId="1" xfId="3" applyFont="1" applyBorder="1" applyAlignment="1">
      <alignment vertical="center" wrapText="1"/>
    </xf>
    <xf numFmtId="0" fontId="22" fillId="0" borderId="1" xfId="3" applyFont="1" applyBorder="1" applyAlignment="1">
      <alignment horizontal="center" vertical="center" wrapText="1"/>
    </xf>
    <xf numFmtId="0" fontId="25" fillId="2" borderId="1" xfId="3" applyFont="1" applyFill="1" applyBorder="1" applyAlignment="1">
      <alignment vertical="top" wrapText="1"/>
    </xf>
    <xf numFmtId="0" fontId="19" fillId="0" borderId="0" xfId="3" applyFont="1" applyAlignment="1">
      <alignment horizontal="center" vertical="center"/>
    </xf>
    <xf numFmtId="0" fontId="29" fillId="2" borderId="0" xfId="19" applyFont="1" applyFill="1">
      <alignment horizontal="left" vertical="top" wrapText="1"/>
    </xf>
    <xf numFmtId="0" fontId="29" fillId="2" borderId="0" xfId="19" applyFont="1" applyFill="1" applyAlignment="1">
      <alignment horizontal="left" vertical="top" wrapText="1"/>
    </xf>
    <xf numFmtId="0" fontId="29" fillId="2" borderId="1" xfId="19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center" wrapText="1"/>
    </xf>
    <xf numFmtId="0" fontId="29" fillId="2" borderId="1" xfId="19" applyFont="1" applyFill="1" applyBorder="1">
      <alignment horizontal="left" vertical="top" wrapText="1"/>
    </xf>
    <xf numFmtId="0" fontId="29" fillId="2" borderId="1" xfId="19" applyFont="1" applyFill="1" applyBorder="1" applyAlignment="1">
      <alignment horizontal="center" vertical="top" wrapText="1"/>
    </xf>
    <xf numFmtId="0" fontId="19" fillId="2" borderId="1" xfId="3" applyFont="1" applyFill="1" applyBorder="1"/>
    <xf numFmtId="0" fontId="19" fillId="2" borderId="1" xfId="3" applyFont="1" applyFill="1" applyBorder="1" applyAlignment="1">
      <alignment wrapText="1"/>
    </xf>
    <xf numFmtId="0" fontId="19" fillId="2" borderId="1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right"/>
    </xf>
    <xf numFmtId="0" fontId="4" fillId="2" borderId="0" xfId="2" applyFont="1" applyFill="1" applyAlignment="1">
      <alignment horizontal="center" vertical="center"/>
    </xf>
    <xf numFmtId="49" fontId="19" fillId="2" borderId="1" xfId="3" applyNumberFormat="1" applyFont="1" applyFill="1" applyBorder="1" applyAlignment="1">
      <alignment vertical="center" wrapText="1"/>
    </xf>
    <xf numFmtId="0" fontId="29" fillId="2" borderId="0" xfId="19" applyFont="1" applyFill="1" applyAlignment="1">
      <alignment horizontal="right" vertical="top" wrapText="1"/>
    </xf>
    <xf numFmtId="0" fontId="19" fillId="2" borderId="0" xfId="2" applyFont="1" applyFill="1" applyAlignment="1">
      <alignment vertical="center" wrapText="1"/>
    </xf>
    <xf numFmtId="0" fontId="31" fillId="2" borderId="1" xfId="19" applyFont="1" applyFill="1" applyBorder="1" applyAlignment="1">
      <alignment horizontal="center" vertical="center" wrapText="1"/>
    </xf>
    <xf numFmtId="0" fontId="9" fillId="0" borderId="0" xfId="8" applyNumberFormat="1" applyFont="1" applyFill="1" applyAlignment="1">
      <alignment horizontal="center" vertical="center" wrapText="1"/>
    </xf>
    <xf numFmtId="49" fontId="38" fillId="2" borderId="7" xfId="25" applyNumberFormat="1" applyFont="1" applyFill="1" applyBorder="1" applyAlignment="1">
      <alignment horizontal="center" vertical="center" wrapText="1"/>
    </xf>
    <xf numFmtId="0" fontId="21" fillId="2" borderId="0" xfId="3" applyFont="1" applyFill="1"/>
    <xf numFmtId="166" fontId="17" fillId="2" borderId="0" xfId="16" applyNumberFormat="1" applyFont="1" applyFill="1" applyBorder="1" applyAlignment="1">
      <alignment horizontal="right" vertical="center"/>
    </xf>
    <xf numFmtId="0" fontId="21" fillId="2" borderId="0" xfId="3" applyFont="1" applyFill="1" applyAlignment="1">
      <alignment horizontal="right"/>
    </xf>
    <xf numFmtId="0" fontId="34" fillId="2" borderId="0" xfId="3" applyFont="1" applyFill="1"/>
    <xf numFmtId="0" fontId="34" fillId="2" borderId="0" xfId="3" applyFont="1" applyFill="1" applyBorder="1"/>
    <xf numFmtId="0" fontId="17" fillId="2" borderId="0" xfId="3" applyFont="1" applyFill="1" applyAlignment="1">
      <alignment horizontal="right"/>
    </xf>
    <xf numFmtId="0" fontId="18" fillId="2" borderId="0" xfId="3" applyFont="1" applyFill="1" applyAlignment="1">
      <alignment horizontal="center" wrapText="1"/>
    </xf>
    <xf numFmtId="0" fontId="35" fillId="2" borderId="0" xfId="3" applyFont="1" applyFill="1" applyAlignment="1">
      <alignment horizontal="right"/>
    </xf>
    <xf numFmtId="0" fontId="19" fillId="2" borderId="0" xfId="3" applyFont="1" applyFill="1"/>
    <xf numFmtId="0" fontId="18" fillId="2" borderId="1" xfId="3" applyFont="1" applyFill="1" applyBorder="1" applyAlignment="1">
      <alignment horizontal="center" vertical="center" wrapText="1"/>
    </xf>
    <xf numFmtId="167" fontId="19" fillId="2" borderId="1" xfId="10" applyFont="1" applyFill="1" applyBorder="1" applyAlignment="1">
      <alignment horizontal="right" vertical="center" indent="1"/>
    </xf>
    <xf numFmtId="0" fontId="25" fillId="2" borderId="1" xfId="3" applyFont="1" applyFill="1" applyBorder="1" applyAlignment="1">
      <alignment vertical="center"/>
    </xf>
    <xf numFmtId="0" fontId="19" fillId="2" borderId="1" xfId="3" applyFont="1" applyFill="1" applyBorder="1" applyAlignment="1"/>
    <xf numFmtId="167" fontId="19" fillId="2" borderId="1" xfId="10" applyFont="1" applyFill="1" applyBorder="1"/>
    <xf numFmtId="0" fontId="19" fillId="2" borderId="0" xfId="3" applyFont="1" applyFill="1" applyAlignment="1">
      <alignment vertical="center"/>
    </xf>
    <xf numFmtId="0" fontId="19" fillId="2" borderId="0" xfId="3" applyFont="1" applyFill="1" applyAlignment="1">
      <alignment horizontal="right" vertical="center"/>
    </xf>
    <xf numFmtId="0" fontId="34" fillId="2" borderId="0" xfId="3" applyFont="1" applyFill="1" applyAlignment="1"/>
    <xf numFmtId="0" fontId="34" fillId="2" borderId="0" xfId="3" applyFont="1" applyFill="1" applyAlignment="1">
      <alignment horizontal="right"/>
    </xf>
    <xf numFmtId="0" fontId="33" fillId="2" borderId="0" xfId="19" applyFont="1" applyFill="1" applyAlignment="1">
      <alignment horizontal="right" vertical="top"/>
    </xf>
    <xf numFmtId="0" fontId="30" fillId="2" borderId="1" xfId="3" applyFont="1" applyFill="1" applyBorder="1" applyAlignment="1">
      <alignment horizontal="left" vertical="center" wrapText="1"/>
    </xf>
    <xf numFmtId="166" fontId="19" fillId="0" borderId="10" xfId="10" applyNumberFormat="1" applyFont="1" applyBorder="1" applyAlignment="1">
      <alignment horizontal="right"/>
    </xf>
    <xf numFmtId="166" fontId="14" fillId="0" borderId="8" xfId="9" applyNumberFormat="1" applyFont="1" applyFill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166" fontId="2" fillId="0" borderId="1" xfId="9" applyNumberFormat="1" applyFont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center" vertical="center" wrapText="1"/>
    </xf>
    <xf numFmtId="166" fontId="5" fillId="0" borderId="1" xfId="9" applyNumberFormat="1" applyFont="1" applyFill="1" applyBorder="1" applyAlignment="1">
      <alignment horizontal="center" vertical="center" wrapText="1"/>
    </xf>
    <xf numFmtId="166" fontId="4" fillId="2" borderId="1" xfId="7" applyNumberFormat="1" applyFont="1" applyFill="1" applyBorder="1" applyAlignment="1">
      <alignment horizontal="center" vertical="center" wrapText="1"/>
    </xf>
    <xf numFmtId="165" fontId="15" fillId="0" borderId="0" xfId="8" applyNumberFormat="1" applyFont="1" applyFill="1" applyBorder="1" applyAlignment="1">
      <alignment horizontal="right" vertical="center" wrapText="1"/>
    </xf>
    <xf numFmtId="49" fontId="39" fillId="0" borderId="18" xfId="8" applyNumberFormat="1" applyFont="1" applyFill="1" applyBorder="1" applyAlignment="1">
      <alignment horizontal="center" vertical="center" textRotation="90" wrapText="1"/>
    </xf>
    <xf numFmtId="49" fontId="39" fillId="0" borderId="1" xfId="8" applyNumberFormat="1" applyFont="1" applyFill="1" applyBorder="1" applyAlignment="1">
      <alignment horizontal="center" vertical="center" textRotation="90" wrapText="1"/>
    </xf>
    <xf numFmtId="0" fontId="39" fillId="0" borderId="1" xfId="8" applyNumberFormat="1" applyFont="1" applyFill="1" applyBorder="1" applyAlignment="1">
      <alignment horizontal="center" vertical="center" wrapText="1"/>
    </xf>
    <xf numFmtId="166" fontId="2" fillId="0" borderId="12" xfId="9" applyNumberFormat="1" applyFont="1" applyBorder="1" applyAlignment="1">
      <alignment horizontal="right" vertical="center" wrapText="1"/>
    </xf>
    <xf numFmtId="0" fontId="2" fillId="0" borderId="18" xfId="8" applyFont="1" applyBorder="1" applyAlignment="1">
      <alignment horizontal="center" vertical="center" wrapText="1"/>
    </xf>
    <xf numFmtId="0" fontId="40" fillId="0" borderId="1" xfId="8" applyFont="1" applyBorder="1" applyAlignment="1">
      <alignment horizontal="center" vertical="center" wrapText="1"/>
    </xf>
    <xf numFmtId="0" fontId="41" fillId="0" borderId="18" xfId="8" applyFont="1" applyBorder="1" applyAlignment="1">
      <alignment horizontal="center" vertical="center" wrapText="1"/>
    </xf>
    <xf numFmtId="0" fontId="41" fillId="0" borderId="1" xfId="8" applyFont="1" applyBorder="1" applyAlignment="1">
      <alignment horizontal="center" vertical="center" wrapText="1"/>
    </xf>
    <xf numFmtId="0" fontId="41" fillId="0" borderId="1" xfId="8" applyFont="1" applyBorder="1" applyAlignment="1">
      <alignment horizontal="left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left" vertical="center" wrapText="1"/>
    </xf>
    <xf numFmtId="49" fontId="38" fillId="2" borderId="1" xfId="25" applyNumberFormat="1" applyFont="1" applyFill="1" applyBorder="1" applyAlignment="1">
      <alignment horizontal="center" vertical="center" wrapText="1"/>
    </xf>
    <xf numFmtId="43" fontId="2" fillId="2" borderId="1" xfId="7" applyFont="1" applyFill="1" applyBorder="1" applyAlignment="1">
      <alignment horizontal="right" vertical="top" wrapText="1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49" fontId="4" fillId="2" borderId="7" xfId="2" applyNumberFormat="1" applyFont="1" applyFill="1" applyBorder="1" applyAlignment="1" applyProtection="1">
      <alignment horizontal="left" vertical="center"/>
      <protection locked="0"/>
    </xf>
    <xf numFmtId="49" fontId="38" fillId="2" borderId="16" xfId="25" applyNumberFormat="1" applyFont="1" applyFill="1" applyBorder="1" applyAlignment="1">
      <alignment horizontal="center" vertical="center" wrapText="1"/>
    </xf>
    <xf numFmtId="0" fontId="38" fillId="2" borderId="8" xfId="25" applyFont="1" applyFill="1" applyBorder="1" applyAlignment="1">
      <alignment horizontal="left" vertical="center" wrapText="1"/>
    </xf>
    <xf numFmtId="0" fontId="38" fillId="2" borderId="3" xfId="25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164" fontId="38" fillId="2" borderId="8" xfId="25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166" fontId="4" fillId="2" borderId="8" xfId="6" applyNumberFormat="1" applyFont="1" applyFill="1" applyBorder="1" applyAlignment="1">
      <alignment horizontal="center" vertical="center" wrapText="1"/>
    </xf>
    <xf numFmtId="43" fontId="4" fillId="0" borderId="8" xfId="7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166" fontId="4" fillId="2" borderId="7" xfId="7" applyNumberFormat="1" applyFont="1" applyFill="1" applyBorder="1" applyAlignment="1">
      <alignment vertical="center" wrapText="1"/>
    </xf>
    <xf numFmtId="166" fontId="4" fillId="2" borderId="4" xfId="7" applyNumberFormat="1" applyFont="1" applyFill="1" applyBorder="1" applyAlignment="1">
      <alignment vertical="center" wrapText="1"/>
    </xf>
    <xf numFmtId="166" fontId="4" fillId="0" borderId="8" xfId="7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right" vertical="center"/>
    </xf>
    <xf numFmtId="166" fontId="4" fillId="2" borderId="1" xfId="6" applyNumberFormat="1" applyFont="1" applyFill="1" applyBorder="1" applyAlignment="1">
      <alignment horizontal="right" vertical="center" wrapText="1"/>
    </xf>
    <xf numFmtId="0" fontId="19" fillId="2" borderId="1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 vertical="top"/>
    </xf>
    <xf numFmtId="166" fontId="19" fillId="2" borderId="1" xfId="10" applyNumberFormat="1" applyFont="1" applyFill="1" applyBorder="1" applyAlignment="1">
      <alignment horizontal="right" vertical="center" indent="1"/>
    </xf>
    <xf numFmtId="0" fontId="19" fillId="2" borderId="1" xfId="3" applyFont="1" applyFill="1" applyBorder="1" applyAlignment="1">
      <alignment horizontal="center" vertical="center"/>
    </xf>
    <xf numFmtId="166" fontId="15" fillId="2" borderId="7" xfId="7" applyNumberFormat="1" applyFont="1" applyFill="1" applyBorder="1" applyAlignment="1">
      <alignment horizontal="center" vertical="center" wrapText="1"/>
    </xf>
    <xf numFmtId="166" fontId="15" fillId="2" borderId="16" xfId="7" applyNumberFormat="1" applyFont="1" applyFill="1" applyBorder="1" applyAlignment="1">
      <alignment horizontal="center" vertical="center" wrapText="1"/>
    </xf>
    <xf numFmtId="166" fontId="15" fillId="2" borderId="8" xfId="7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167" fontId="19" fillId="2" borderId="1" xfId="10" applyFont="1" applyFill="1" applyBorder="1" applyAlignment="1">
      <alignment horizontal="right" vertical="center"/>
    </xf>
    <xf numFmtId="0" fontId="18" fillId="2" borderId="0" xfId="3" applyFont="1" applyFill="1" applyAlignment="1">
      <alignment horizontal="center" vertical="center" wrapText="1"/>
    </xf>
    <xf numFmtId="0" fontId="35" fillId="2" borderId="4" xfId="3" applyFont="1" applyFill="1" applyBorder="1" applyAlignment="1">
      <alignment horizontal="center" vertical="center" wrapText="1"/>
    </xf>
    <xf numFmtId="0" fontId="35" fillId="2" borderId="6" xfId="3" applyFont="1" applyFill="1" applyBorder="1" applyAlignment="1">
      <alignment horizontal="center" vertical="center" wrapText="1"/>
    </xf>
    <xf numFmtId="165" fontId="15" fillId="0" borderId="0" xfId="8" applyNumberFormat="1" applyFont="1" applyFill="1" applyAlignment="1">
      <alignment horizontal="right" vertical="center" wrapText="1"/>
    </xf>
    <xf numFmtId="165" fontId="15" fillId="0" borderId="0" xfId="8" applyNumberFormat="1" applyFont="1" applyFill="1" applyBorder="1" applyAlignment="1">
      <alignment horizontal="right" vertical="center" wrapText="1"/>
    </xf>
    <xf numFmtId="165" fontId="16" fillId="0" borderId="4" xfId="8" applyNumberFormat="1" applyFont="1" applyFill="1" applyBorder="1" applyAlignment="1">
      <alignment horizontal="center" vertical="center" wrapText="1"/>
    </xf>
    <xf numFmtId="165" fontId="16" fillId="0" borderId="5" xfId="8" applyNumberFormat="1" applyFont="1" applyFill="1" applyBorder="1" applyAlignment="1">
      <alignment horizontal="center" vertical="center" wrapText="1"/>
    </xf>
    <xf numFmtId="165" fontId="16" fillId="0" borderId="6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center" wrapText="1"/>
    </xf>
    <xf numFmtId="49" fontId="16" fillId="0" borderId="2" xfId="8" applyNumberFormat="1" applyFont="1" applyFill="1" applyBorder="1" applyAlignment="1">
      <alignment horizontal="center" vertical="center" wrapText="1"/>
    </xf>
    <xf numFmtId="49" fontId="16" fillId="0" borderId="26" xfId="8" applyNumberFormat="1" applyFont="1" applyFill="1" applyBorder="1" applyAlignment="1">
      <alignment horizontal="center" vertical="center" wrapText="1"/>
    </xf>
    <xf numFmtId="49" fontId="16" fillId="0" borderId="3" xfId="8" applyNumberFormat="1" applyFont="1" applyFill="1" applyBorder="1" applyAlignment="1">
      <alignment horizontal="center" vertical="center" wrapText="1"/>
    </xf>
    <xf numFmtId="49" fontId="16" fillId="0" borderId="27" xfId="8" applyNumberFormat="1" applyFont="1" applyFill="1" applyBorder="1" applyAlignment="1">
      <alignment horizontal="center" vertical="center" wrapText="1"/>
    </xf>
    <xf numFmtId="0" fontId="16" fillId="0" borderId="7" xfId="8" applyNumberFormat="1" applyFont="1" applyFill="1" applyBorder="1" applyAlignment="1">
      <alignment horizontal="center" vertical="center" wrapText="1"/>
    </xf>
    <xf numFmtId="0" fontId="16" fillId="0" borderId="16" xfId="8" applyNumberFormat="1" applyFont="1" applyFill="1" applyBorder="1" applyAlignment="1">
      <alignment horizontal="center" vertical="center" wrapText="1"/>
    </xf>
    <xf numFmtId="0" fontId="16" fillId="0" borderId="8" xfId="8" applyNumberFormat="1" applyFont="1" applyFill="1" applyBorder="1" applyAlignment="1">
      <alignment horizontal="center" vertical="center" wrapText="1"/>
    </xf>
    <xf numFmtId="165" fontId="16" fillId="0" borderId="7" xfId="8" applyNumberFormat="1" applyFont="1" applyFill="1" applyBorder="1" applyAlignment="1">
      <alignment horizontal="center" vertical="center" wrapText="1"/>
    </xf>
    <xf numFmtId="165" fontId="16" fillId="0" borderId="16" xfId="8" applyNumberFormat="1" applyFont="1" applyFill="1" applyBorder="1" applyAlignment="1">
      <alignment horizontal="center" vertical="center" wrapText="1"/>
    </xf>
    <xf numFmtId="165" fontId="16" fillId="0" borderId="8" xfId="8" applyNumberFormat="1" applyFont="1" applyFill="1" applyBorder="1" applyAlignment="1">
      <alignment horizontal="center" vertical="center" wrapText="1"/>
    </xf>
    <xf numFmtId="165" fontId="17" fillId="0" borderId="4" xfId="8" applyNumberFormat="1" applyFont="1" applyFill="1" applyBorder="1" applyAlignment="1">
      <alignment horizontal="center" vertical="center" wrapText="1"/>
    </xf>
    <xf numFmtId="165" fontId="17" fillId="0" borderId="5" xfId="8" applyNumberFormat="1" applyFont="1" applyFill="1" applyBorder="1" applyAlignment="1">
      <alignment horizontal="center" vertical="center" wrapText="1"/>
    </xf>
    <xf numFmtId="165" fontId="17" fillId="0" borderId="6" xfId="8" applyNumberFormat="1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right"/>
    </xf>
    <xf numFmtId="0" fontId="31" fillId="2" borderId="1" xfId="19" applyFont="1" applyFill="1" applyBorder="1" applyAlignment="1">
      <alignment horizontal="center" vertical="center" wrapText="1"/>
    </xf>
    <xf numFmtId="0" fontId="32" fillId="2" borderId="5" xfId="19" applyFont="1" applyFill="1" applyBorder="1" applyAlignment="1">
      <alignment horizontal="center" vertical="center" wrapText="1"/>
    </xf>
    <xf numFmtId="0" fontId="32" fillId="2" borderId="6" xfId="19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 wrapText="1"/>
    </xf>
    <xf numFmtId="0" fontId="30" fillId="2" borderId="0" xfId="19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5" fontId="17" fillId="0" borderId="0" xfId="8" applyNumberFormat="1" applyFont="1" applyFill="1" applyAlignment="1">
      <alignment horizontal="right" vertical="center" wrapText="1"/>
    </xf>
    <xf numFmtId="0" fontId="4" fillId="0" borderId="0" xfId="8" applyNumberFormat="1" applyFont="1" applyFill="1" applyAlignment="1">
      <alignment horizontal="center" vertical="center" wrapText="1"/>
    </xf>
    <xf numFmtId="49" fontId="39" fillId="0" borderId="23" xfId="8" applyNumberFormat="1" applyFont="1" applyFill="1" applyBorder="1" applyAlignment="1">
      <alignment horizontal="center" vertical="center" wrapText="1"/>
    </xf>
    <xf numFmtId="49" fontId="39" fillId="0" borderId="22" xfId="8" applyNumberFormat="1" applyFont="1" applyFill="1" applyBorder="1" applyAlignment="1">
      <alignment horizontal="center" vertical="center" wrapText="1"/>
    </xf>
    <xf numFmtId="0" fontId="39" fillId="0" borderId="21" xfId="8" applyNumberFormat="1" applyFont="1" applyFill="1" applyBorder="1" applyAlignment="1">
      <alignment horizontal="center" vertical="center" wrapText="1"/>
    </xf>
    <xf numFmtId="0" fontId="39" fillId="0" borderId="1" xfId="8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38" fillId="0" borderId="24" xfId="8" applyNumberFormat="1" applyFont="1" applyFill="1" applyBorder="1" applyAlignment="1">
      <alignment horizontal="center" vertical="center" textRotation="90" wrapText="1"/>
    </xf>
    <xf numFmtId="49" fontId="38" fillId="0" borderId="25" xfId="8" applyNumberFormat="1" applyFont="1" applyFill="1" applyBorder="1" applyAlignment="1">
      <alignment horizontal="center" vertical="center" textRotation="90" wrapText="1"/>
    </xf>
    <xf numFmtId="49" fontId="38" fillId="0" borderId="7" xfId="8" applyNumberFormat="1" applyFont="1" applyFill="1" applyBorder="1" applyAlignment="1">
      <alignment horizontal="center" vertical="center" textRotation="90" wrapText="1"/>
    </xf>
    <xf numFmtId="49" fontId="38" fillId="0" borderId="8" xfId="8" applyNumberFormat="1" applyFont="1" applyFill="1" applyBorder="1" applyAlignment="1">
      <alignment horizontal="center" vertical="center" textRotation="90" wrapText="1"/>
    </xf>
    <xf numFmtId="0" fontId="19" fillId="2" borderId="20" xfId="3" applyFont="1" applyFill="1" applyBorder="1" applyAlignment="1">
      <alignment horizontal="center" vertical="center" wrapText="1"/>
    </xf>
    <xf numFmtId="0" fontId="19" fillId="2" borderId="19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wrapText="1"/>
    </xf>
    <xf numFmtId="0" fontId="19" fillId="2" borderId="19" xfId="3" applyFont="1" applyFill="1" applyBorder="1" applyAlignment="1">
      <alignment horizontal="center" wrapText="1"/>
    </xf>
    <xf numFmtId="0" fontId="19" fillId="0" borderId="0" xfId="3" applyFont="1" applyAlignment="1">
      <alignment horizontal="right"/>
    </xf>
    <xf numFmtId="0" fontId="18" fillId="0" borderId="0" xfId="3" applyFont="1" applyAlignment="1">
      <alignment horizontal="center" vertical="center" wrapText="1"/>
    </xf>
    <xf numFmtId="0" fontId="19" fillId="2" borderId="21" xfId="3" applyFont="1" applyFill="1" applyBorder="1" applyAlignment="1">
      <alignment horizontal="center" vertical="center" wrapText="1"/>
    </xf>
    <xf numFmtId="0" fontId="38" fillId="2" borderId="4" xfId="25" applyFont="1" applyFill="1" applyBorder="1" applyAlignment="1">
      <alignment horizontal="left" vertical="center" wrapText="1"/>
    </xf>
    <xf numFmtId="0" fontId="38" fillId="2" borderId="5" xfId="25" applyFont="1" applyFill="1" applyBorder="1" applyAlignment="1">
      <alignment horizontal="left" vertical="center" wrapText="1"/>
    </xf>
    <xf numFmtId="0" fontId="38" fillId="2" borderId="6" xfId="25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center"/>
    </xf>
    <xf numFmtId="0" fontId="4" fillId="2" borderId="5" xfId="4" applyFont="1" applyFill="1" applyBorder="1" applyAlignment="1">
      <alignment horizontal="left" vertical="center"/>
    </xf>
    <xf numFmtId="0" fontId="4" fillId="2" borderId="6" xfId="4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28" xfId="3" applyFont="1" applyFill="1" applyBorder="1" applyAlignment="1">
      <alignment horizontal="center" vertical="center" wrapText="1"/>
    </xf>
    <xf numFmtId="0" fontId="4" fillId="2" borderId="26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 wrapText="1"/>
    </xf>
    <xf numFmtId="0" fontId="4" fillId="2" borderId="27" xfId="3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left"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 wrapText="1"/>
    </xf>
  </cellXfs>
  <cellStyles count="27">
    <cellStyle name="_artabyuje" xfId="11"/>
    <cellStyle name="Comma" xfId="7" builtinId="3"/>
    <cellStyle name="Comma 2" xfId="9"/>
    <cellStyle name="Comma 2 2" xfId="12"/>
    <cellStyle name="Comma 3" xfId="10"/>
    <cellStyle name="Comma 4" xfId="13"/>
    <cellStyle name="Comma 5" xfId="14"/>
    <cellStyle name="Comma 6" xfId="15"/>
    <cellStyle name="Comma 7" xfId="6"/>
    <cellStyle name="Comma_General 17.02.04" xfId="16"/>
    <cellStyle name="Normal" xfId="0" builtinId="0"/>
    <cellStyle name="Normal 12 2" xfId="25"/>
    <cellStyle name="Normal 2" xfId="8"/>
    <cellStyle name="Normal 2 3" xfId="22"/>
    <cellStyle name="Normal 3" xfId="17"/>
    <cellStyle name="Normal 3 2" xfId="23"/>
    <cellStyle name="Normal 3 3" xfId="26"/>
    <cellStyle name="Normal 4" xfId="18"/>
    <cellStyle name="Normal 5" xfId="1"/>
    <cellStyle name="Normal 5 2" xfId="3"/>
    <cellStyle name="Normal 8" xfId="19"/>
    <cellStyle name="Normal 9 3_հավ1-3" xfId="5"/>
    <cellStyle name="Normal_2017 PLAN VERJNAKAN.23.12.16" xfId="2"/>
    <cellStyle name="Normal_Book1_1_2010 nax" xfId="4"/>
    <cellStyle name="Percent 2" xfId="20"/>
    <cellStyle name="SN_241" xfId="21"/>
    <cellStyle name="Style 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view="pageBreakPreview" zoomScale="106" zoomScaleNormal="70" zoomScaleSheetLayoutView="106" workbookViewId="0">
      <selection activeCell="A8" sqref="A8:E8"/>
    </sheetView>
  </sheetViews>
  <sheetFormatPr defaultColWidth="9.140625" defaultRowHeight="17.25" x14ac:dyDescent="0.3"/>
  <cols>
    <col min="1" max="1" width="9.140625" style="105" customWidth="1"/>
    <col min="2" max="2" width="13.85546875" style="105" customWidth="1"/>
    <col min="3" max="3" width="62.7109375" style="105" customWidth="1"/>
    <col min="4" max="4" width="21.85546875" style="105" customWidth="1"/>
    <col min="5" max="5" width="20.28515625" style="105" customWidth="1"/>
    <col min="6" max="16384" width="9.140625" style="105"/>
  </cols>
  <sheetData>
    <row r="1" spans="1:41" ht="20.25" customHeight="1" x14ac:dyDescent="0.3">
      <c r="E1" s="106" t="s">
        <v>107</v>
      </c>
      <c r="F1" s="107"/>
    </row>
    <row r="2" spans="1:41" s="108" customFormat="1" ht="16.5" x14ac:dyDescent="0.3">
      <c r="E2" s="97" t="s">
        <v>114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s="108" customFormat="1" ht="19.5" customHeight="1" x14ac:dyDescent="0.3">
      <c r="E3" s="110" t="s">
        <v>84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7.25" hidden="1" customHeight="1" x14ac:dyDescent="0.3">
      <c r="D4" s="107"/>
      <c r="E4" s="107"/>
      <c r="F4" s="107"/>
    </row>
    <row r="5" spans="1:41" ht="15.75" hidden="1" customHeight="1" x14ac:dyDescent="0.3">
      <c r="D5" s="107"/>
      <c r="E5" s="107"/>
      <c r="F5" s="107"/>
    </row>
    <row r="6" spans="1:41" ht="15.75" customHeight="1" x14ac:dyDescent="0.3">
      <c r="D6" s="107"/>
      <c r="E6" s="107"/>
      <c r="F6" s="107"/>
    </row>
    <row r="7" spans="1:41" ht="15.75" customHeight="1" x14ac:dyDescent="0.3">
      <c r="D7" s="107"/>
      <c r="E7" s="107"/>
      <c r="F7" s="107"/>
    </row>
    <row r="8" spans="1:41" ht="100.5" customHeight="1" x14ac:dyDescent="0.3">
      <c r="A8" s="173" t="s">
        <v>140</v>
      </c>
      <c r="B8" s="173"/>
      <c r="C8" s="173"/>
      <c r="D8" s="173"/>
      <c r="E8" s="173"/>
      <c r="F8" s="111"/>
    </row>
    <row r="9" spans="1:41" x14ac:dyDescent="0.3">
      <c r="A9" s="111"/>
      <c r="B9" s="111"/>
      <c r="C9" s="111"/>
      <c r="D9" s="111"/>
      <c r="E9" s="111"/>
      <c r="F9" s="111"/>
    </row>
    <row r="10" spans="1:41" x14ac:dyDescent="0.3">
      <c r="A10" s="111"/>
      <c r="B10" s="111"/>
      <c r="C10" s="111"/>
      <c r="D10" s="111"/>
      <c r="E10" s="111"/>
      <c r="F10" s="111"/>
    </row>
    <row r="11" spans="1:41" ht="22.5" customHeight="1" x14ac:dyDescent="0.3">
      <c r="B11" s="111"/>
      <c r="C11" s="111"/>
      <c r="E11" s="112" t="s">
        <v>83</v>
      </c>
      <c r="F11" s="111"/>
    </row>
    <row r="12" spans="1:41" ht="58.9" customHeight="1" x14ac:dyDescent="0.3">
      <c r="A12" s="167" t="s">
        <v>106</v>
      </c>
      <c r="B12" s="167"/>
      <c r="C12" s="171" t="s">
        <v>105</v>
      </c>
      <c r="D12" s="174" t="s">
        <v>130</v>
      </c>
      <c r="E12" s="175"/>
      <c r="F12" s="111"/>
    </row>
    <row r="13" spans="1:41" s="113" customFormat="1" ht="17.25" customHeight="1" x14ac:dyDescent="0.25">
      <c r="A13" s="167"/>
      <c r="B13" s="167"/>
      <c r="C13" s="171"/>
      <c r="D13" s="171" t="s">
        <v>104</v>
      </c>
      <c r="E13" s="171" t="s">
        <v>103</v>
      </c>
    </row>
    <row r="14" spans="1:41" s="113" customFormat="1" ht="17.25" customHeight="1" x14ac:dyDescent="0.25">
      <c r="A14" s="96" t="s">
        <v>24</v>
      </c>
      <c r="B14" s="96" t="s">
        <v>102</v>
      </c>
      <c r="C14" s="171"/>
      <c r="D14" s="171"/>
      <c r="E14" s="171"/>
    </row>
    <row r="15" spans="1:41" s="113" customFormat="1" ht="23.25" customHeight="1" x14ac:dyDescent="0.25">
      <c r="A15" s="96"/>
      <c r="B15" s="96"/>
      <c r="C15" s="114" t="s">
        <v>101</v>
      </c>
      <c r="D15" s="115">
        <v>0</v>
      </c>
      <c r="E15" s="115">
        <v>0</v>
      </c>
    </row>
    <row r="16" spans="1:41" s="113" customFormat="1" ht="24.75" customHeight="1" x14ac:dyDescent="0.25">
      <c r="A16" s="164" t="s">
        <v>100</v>
      </c>
      <c r="B16" s="164"/>
      <c r="C16" s="116" t="s">
        <v>9</v>
      </c>
      <c r="D16" s="115">
        <v>0</v>
      </c>
      <c r="E16" s="115">
        <v>0</v>
      </c>
    </row>
    <row r="17" spans="1:5" s="113" customFormat="1" ht="20.25" customHeight="1" x14ac:dyDescent="0.25">
      <c r="A17" s="96"/>
      <c r="B17" s="117"/>
      <c r="C17" s="96" t="s">
        <v>99</v>
      </c>
      <c r="D17" s="118"/>
      <c r="E17" s="118"/>
    </row>
    <row r="18" spans="1:5" s="113" customFormat="1" ht="19.899999999999999" customHeight="1" x14ac:dyDescent="0.25">
      <c r="A18" s="165">
        <v>1169</v>
      </c>
      <c r="B18" s="117"/>
      <c r="C18" s="91" t="s">
        <v>98</v>
      </c>
      <c r="D18" s="172">
        <v>0</v>
      </c>
      <c r="E18" s="172">
        <v>0</v>
      </c>
    </row>
    <row r="19" spans="1:5" s="113" customFormat="1" ht="19.899999999999999" customHeight="1" x14ac:dyDescent="0.25">
      <c r="A19" s="165"/>
      <c r="B19" s="164"/>
      <c r="C19" s="91" t="s">
        <v>97</v>
      </c>
      <c r="D19" s="172"/>
      <c r="E19" s="172"/>
    </row>
    <row r="20" spans="1:5" s="113" customFormat="1" ht="49.5" customHeight="1" x14ac:dyDescent="0.25">
      <c r="A20" s="165"/>
      <c r="B20" s="164"/>
      <c r="C20" s="75" t="s">
        <v>96</v>
      </c>
      <c r="D20" s="172"/>
      <c r="E20" s="172"/>
    </row>
    <row r="21" spans="1:5" s="113" customFormat="1" ht="13.5" x14ac:dyDescent="0.25">
      <c r="A21" s="165"/>
      <c r="B21" s="164"/>
      <c r="C21" s="94" t="s">
        <v>95</v>
      </c>
      <c r="D21" s="172"/>
      <c r="E21" s="172"/>
    </row>
    <row r="22" spans="1:5" s="113" customFormat="1" ht="41.25" customHeight="1" x14ac:dyDescent="0.25">
      <c r="A22" s="165"/>
      <c r="B22" s="164"/>
      <c r="C22" s="95" t="s">
        <v>94</v>
      </c>
      <c r="D22" s="172"/>
      <c r="E22" s="172"/>
    </row>
    <row r="23" spans="1:5" s="113" customFormat="1" ht="21" customHeight="1" x14ac:dyDescent="0.25">
      <c r="A23" s="167" t="s">
        <v>93</v>
      </c>
      <c r="B23" s="167"/>
      <c r="C23" s="167"/>
      <c r="D23" s="118"/>
      <c r="E23" s="118"/>
    </row>
    <row r="24" spans="1:5" s="119" customFormat="1" ht="25.15" customHeight="1" x14ac:dyDescent="0.25">
      <c r="A24" s="164"/>
      <c r="B24" s="165">
        <v>11001</v>
      </c>
      <c r="C24" s="96" t="s">
        <v>90</v>
      </c>
      <c r="D24" s="168">
        <v>-150000</v>
      </c>
      <c r="E24" s="168">
        <v>-363756</v>
      </c>
    </row>
    <row r="25" spans="1:5" s="113" customFormat="1" ht="17.45" customHeight="1" x14ac:dyDescent="0.25">
      <c r="A25" s="164"/>
      <c r="B25" s="165"/>
      <c r="C25" s="94" t="s">
        <v>13</v>
      </c>
      <c r="D25" s="169"/>
      <c r="E25" s="169"/>
    </row>
    <row r="26" spans="1:5" s="113" customFormat="1" ht="17.45" customHeight="1" x14ac:dyDescent="0.25">
      <c r="A26" s="164"/>
      <c r="B26" s="165"/>
      <c r="C26" s="94" t="s">
        <v>89</v>
      </c>
      <c r="D26" s="169"/>
      <c r="E26" s="169"/>
    </row>
    <row r="27" spans="1:5" s="113" customFormat="1" ht="17.45" customHeight="1" x14ac:dyDescent="0.25">
      <c r="A27" s="164"/>
      <c r="B27" s="165"/>
      <c r="C27" s="94" t="s">
        <v>92</v>
      </c>
      <c r="D27" s="169"/>
      <c r="E27" s="169"/>
    </row>
    <row r="28" spans="1:5" s="113" customFormat="1" ht="17.45" customHeight="1" x14ac:dyDescent="0.25">
      <c r="A28" s="164"/>
      <c r="B28" s="165"/>
      <c r="C28" s="94" t="s">
        <v>87</v>
      </c>
      <c r="D28" s="169"/>
      <c r="E28" s="169"/>
    </row>
    <row r="29" spans="1:5" s="113" customFormat="1" ht="17.45" customHeight="1" x14ac:dyDescent="0.25">
      <c r="A29" s="164"/>
      <c r="B29" s="165"/>
      <c r="C29" s="94" t="s">
        <v>91</v>
      </c>
      <c r="D29" s="170"/>
      <c r="E29" s="170"/>
    </row>
    <row r="30" spans="1:5" s="119" customFormat="1" ht="19.899999999999999" customHeight="1" x14ac:dyDescent="0.25">
      <c r="A30" s="164"/>
      <c r="B30" s="165">
        <v>31001</v>
      </c>
      <c r="C30" s="96" t="s">
        <v>90</v>
      </c>
      <c r="D30" s="166">
        <v>150000</v>
      </c>
      <c r="E30" s="166">
        <v>363756</v>
      </c>
    </row>
    <row r="31" spans="1:5" s="113" customFormat="1" ht="33" customHeight="1" x14ac:dyDescent="0.25">
      <c r="A31" s="164"/>
      <c r="B31" s="165"/>
      <c r="C31" s="95" t="s">
        <v>15</v>
      </c>
      <c r="D31" s="166"/>
      <c r="E31" s="166"/>
    </row>
    <row r="32" spans="1:5" s="113" customFormat="1" ht="19.899999999999999" customHeight="1" x14ac:dyDescent="0.25">
      <c r="A32" s="164"/>
      <c r="B32" s="165"/>
      <c r="C32" s="94" t="s">
        <v>89</v>
      </c>
      <c r="D32" s="166"/>
      <c r="E32" s="166"/>
    </row>
    <row r="33" spans="1:5" s="113" customFormat="1" ht="33.75" customHeight="1" x14ac:dyDescent="0.25">
      <c r="A33" s="164"/>
      <c r="B33" s="165"/>
      <c r="C33" s="95" t="s">
        <v>88</v>
      </c>
      <c r="D33" s="166"/>
      <c r="E33" s="166"/>
    </row>
    <row r="34" spans="1:5" s="113" customFormat="1" ht="20.25" customHeight="1" x14ac:dyDescent="0.25">
      <c r="A34" s="164"/>
      <c r="B34" s="165"/>
      <c r="C34" s="94" t="s">
        <v>87</v>
      </c>
      <c r="D34" s="166"/>
      <c r="E34" s="166"/>
    </row>
    <row r="35" spans="1:5" s="113" customFormat="1" ht="28.9" customHeight="1" x14ac:dyDescent="0.25">
      <c r="A35" s="164"/>
      <c r="B35" s="165"/>
      <c r="C35" s="95" t="s">
        <v>86</v>
      </c>
      <c r="D35" s="166"/>
      <c r="E35" s="166"/>
    </row>
  </sheetData>
  <mergeCells count="20">
    <mergeCell ref="A8:E8"/>
    <mergeCell ref="D13:D14"/>
    <mergeCell ref="E13:E14"/>
    <mergeCell ref="D12:E12"/>
    <mergeCell ref="A16:B16"/>
    <mergeCell ref="A18:A22"/>
    <mergeCell ref="B19:B22"/>
    <mergeCell ref="C12:C14"/>
    <mergeCell ref="A12:B13"/>
    <mergeCell ref="E18:E22"/>
    <mergeCell ref="D18:D22"/>
    <mergeCell ref="A30:A35"/>
    <mergeCell ref="B30:B35"/>
    <mergeCell ref="D30:D35"/>
    <mergeCell ref="E30:E35"/>
    <mergeCell ref="A23:C23"/>
    <mergeCell ref="A24:A29"/>
    <mergeCell ref="B24:B29"/>
    <mergeCell ref="D24:D29"/>
    <mergeCell ref="E24:E29"/>
  </mergeCells>
  <pageMargins left="0.53" right="0" top="0.5" bottom="0.4" header="0" footer="0"/>
  <pageSetup paperSize="9" scale="9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85" zoomScaleSheetLayoutView="85" workbookViewId="0">
      <selection activeCell="G9" sqref="G9"/>
    </sheetView>
  </sheetViews>
  <sheetFormatPr defaultColWidth="9.140625" defaultRowHeight="17.25" x14ac:dyDescent="0.25"/>
  <cols>
    <col min="1" max="1" width="7.42578125" style="28" customWidth="1"/>
    <col min="2" max="2" width="8.7109375" style="28" customWidth="1"/>
    <col min="3" max="3" width="53.28515625" style="25" customWidth="1"/>
    <col min="4" max="4" width="17.140625" style="27" customWidth="1"/>
    <col min="5" max="5" width="17.85546875" style="27" customWidth="1"/>
    <col min="6" max="6" width="18.7109375" style="27" bestFit="1" customWidth="1"/>
    <col min="7" max="8" width="15.5703125" style="27" customWidth="1"/>
    <col min="9" max="9" width="9.5703125" style="25" customWidth="1"/>
    <col min="10" max="10" width="9.85546875" style="25" bestFit="1" customWidth="1"/>
    <col min="11" max="16384" width="9.140625" style="25"/>
  </cols>
  <sheetData>
    <row r="1" spans="1:10" x14ac:dyDescent="0.25">
      <c r="A1" s="176" t="s">
        <v>36</v>
      </c>
      <c r="B1" s="176"/>
      <c r="C1" s="176"/>
      <c r="D1" s="176"/>
      <c r="E1" s="176"/>
      <c r="F1" s="176"/>
      <c r="G1" s="176"/>
      <c r="H1" s="176"/>
    </row>
    <row r="2" spans="1:10" x14ac:dyDescent="0.25">
      <c r="A2" s="176" t="s">
        <v>115</v>
      </c>
      <c r="B2" s="176"/>
      <c r="C2" s="176"/>
      <c r="D2" s="176"/>
      <c r="E2" s="176"/>
      <c r="F2" s="176"/>
      <c r="G2" s="176"/>
      <c r="H2" s="176"/>
    </row>
    <row r="3" spans="1:10" x14ac:dyDescent="0.25">
      <c r="A3" s="176" t="s">
        <v>27</v>
      </c>
      <c r="B3" s="176"/>
      <c r="C3" s="176"/>
      <c r="D3" s="176"/>
      <c r="E3" s="176"/>
      <c r="F3" s="176"/>
      <c r="G3" s="176"/>
      <c r="H3" s="176"/>
    </row>
    <row r="4" spans="1:10" x14ac:dyDescent="0.25">
      <c r="A4" s="53"/>
      <c r="B4" s="53"/>
      <c r="C4" s="53"/>
      <c r="D4" s="53"/>
      <c r="E4" s="53"/>
      <c r="F4" s="53"/>
      <c r="G4" s="53"/>
      <c r="H4" s="53"/>
    </row>
    <row r="5" spans="1:10" ht="65.25" customHeight="1" x14ac:dyDescent="0.3">
      <c r="A5" s="181" t="s">
        <v>152</v>
      </c>
      <c r="B5" s="181"/>
      <c r="C5" s="181"/>
      <c r="D5" s="181"/>
      <c r="E5" s="181"/>
      <c r="F5" s="181"/>
      <c r="G5" s="181"/>
      <c r="H5" s="181"/>
      <c r="I5" s="52"/>
      <c r="J5" s="52"/>
    </row>
    <row r="6" spans="1:10" x14ac:dyDescent="0.25">
      <c r="A6" s="47"/>
      <c r="B6" s="47"/>
      <c r="C6" s="46"/>
      <c r="D6" s="51"/>
      <c r="E6" s="51"/>
      <c r="F6" s="51"/>
      <c r="G6" s="177" t="s">
        <v>26</v>
      </c>
      <c r="H6" s="177"/>
    </row>
    <row r="7" spans="1:10" ht="33" customHeight="1" x14ac:dyDescent="0.25">
      <c r="A7" s="182" t="s">
        <v>25</v>
      </c>
      <c r="B7" s="183"/>
      <c r="C7" s="186" t="s">
        <v>35</v>
      </c>
      <c r="D7" s="189" t="s">
        <v>34</v>
      </c>
      <c r="E7" s="192" t="s">
        <v>133</v>
      </c>
      <c r="F7" s="193"/>
      <c r="G7" s="193"/>
      <c r="H7" s="194"/>
    </row>
    <row r="8" spans="1:10" s="43" customFormat="1" ht="31.5" customHeight="1" x14ac:dyDescent="0.25">
      <c r="A8" s="184"/>
      <c r="B8" s="185"/>
      <c r="C8" s="187"/>
      <c r="D8" s="190"/>
      <c r="E8" s="178" t="s">
        <v>33</v>
      </c>
      <c r="F8" s="179"/>
      <c r="G8" s="179"/>
      <c r="H8" s="180"/>
    </row>
    <row r="9" spans="1:10" s="43" customFormat="1" ht="96" customHeight="1" x14ac:dyDescent="0.25">
      <c r="A9" s="45" t="s">
        <v>24</v>
      </c>
      <c r="B9" s="45" t="s">
        <v>23</v>
      </c>
      <c r="C9" s="188"/>
      <c r="D9" s="191"/>
      <c r="E9" s="50" t="s">
        <v>32</v>
      </c>
      <c r="F9" s="50" t="s">
        <v>31</v>
      </c>
      <c r="G9" s="50" t="s">
        <v>30</v>
      </c>
      <c r="H9" s="50" t="s">
        <v>29</v>
      </c>
    </row>
    <row r="10" spans="1:10" s="28" customFormat="1" ht="30.75" customHeight="1" x14ac:dyDescent="0.25">
      <c r="A10" s="42"/>
      <c r="B10" s="42"/>
      <c r="C10" s="41" t="s">
        <v>22</v>
      </c>
      <c r="D10" s="126">
        <f>+D12</f>
        <v>363756</v>
      </c>
      <c r="E10" s="126">
        <f>+E12</f>
        <v>363756</v>
      </c>
      <c r="F10" s="49"/>
      <c r="G10" s="49"/>
      <c r="H10" s="49"/>
    </row>
    <row r="11" spans="1:10" x14ac:dyDescent="0.25">
      <c r="A11" s="42"/>
      <c r="B11" s="42"/>
      <c r="C11" s="41" t="s">
        <v>21</v>
      </c>
      <c r="D11" s="126"/>
      <c r="E11" s="126"/>
      <c r="F11" s="49"/>
      <c r="G11" s="49"/>
      <c r="H11" s="49"/>
    </row>
    <row r="12" spans="1:10" s="28" customFormat="1" ht="34.5" x14ac:dyDescent="0.25">
      <c r="A12" s="31"/>
      <c r="B12" s="40"/>
      <c r="C12" s="40" t="s">
        <v>20</v>
      </c>
      <c r="D12" s="127">
        <f>+D14</f>
        <v>363756</v>
      </c>
      <c r="E12" s="127">
        <f>+E14</f>
        <v>363756</v>
      </c>
      <c r="F12" s="48"/>
      <c r="G12" s="48"/>
      <c r="H12" s="48"/>
    </row>
    <row r="13" spans="1:10" s="28" customFormat="1" x14ac:dyDescent="0.25">
      <c r="A13" s="31"/>
      <c r="B13" s="31"/>
      <c r="C13" s="31" t="s">
        <v>19</v>
      </c>
      <c r="D13" s="128"/>
      <c r="E13" s="128"/>
      <c r="F13" s="29"/>
      <c r="G13" s="29"/>
      <c r="H13" s="29"/>
    </row>
    <row r="14" spans="1:10" s="34" customFormat="1" ht="42" customHeight="1" x14ac:dyDescent="0.25">
      <c r="A14" s="37">
        <v>1169</v>
      </c>
      <c r="B14" s="37">
        <v>31001</v>
      </c>
      <c r="C14" s="38" t="s">
        <v>18</v>
      </c>
      <c r="D14" s="129">
        <f>SUM(E14:H14)</f>
        <v>363756</v>
      </c>
      <c r="E14" s="130">
        <f>+'6'!I15</f>
        <v>363756</v>
      </c>
      <c r="F14" s="36"/>
      <c r="G14" s="36"/>
      <c r="H14" s="36"/>
    </row>
  </sheetData>
  <mergeCells count="10">
    <mergeCell ref="A1:H1"/>
    <mergeCell ref="A2:H2"/>
    <mergeCell ref="G6:H6"/>
    <mergeCell ref="E8:H8"/>
    <mergeCell ref="A3:H3"/>
    <mergeCell ref="A5:H5"/>
    <mergeCell ref="A7:B8"/>
    <mergeCell ref="C7:C9"/>
    <mergeCell ref="D7:D9"/>
    <mergeCell ref="E7:H7"/>
  </mergeCells>
  <printOptions horizontalCentered="1"/>
  <pageMargins left="0.17" right="0.17" top="0.28999999999999998" bottom="0.68" header="0.17" footer="0.34"/>
  <pageSetup paperSize="9" scale="87" firstPageNumber="23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F37" sqref="F37"/>
    </sheetView>
  </sheetViews>
  <sheetFormatPr defaultColWidth="9.140625" defaultRowHeight="17.25" x14ac:dyDescent="0.25"/>
  <cols>
    <col min="1" max="1" width="7" style="88" customWidth="1"/>
    <col min="2" max="2" width="6.5703125" style="88" customWidth="1"/>
    <col min="3" max="3" width="6.28515625" style="88" customWidth="1"/>
    <col min="4" max="4" width="8.140625" style="88" customWidth="1"/>
    <col min="5" max="5" width="11.7109375" style="88" customWidth="1"/>
    <col min="6" max="6" width="46.5703125" style="89" customWidth="1"/>
    <col min="7" max="7" width="19.140625" style="100" customWidth="1"/>
    <col min="8" max="8" width="19.28515625" style="100" customWidth="1"/>
    <col min="9" max="16384" width="9.140625" style="88"/>
  </cols>
  <sheetData>
    <row r="1" spans="1:16" s="105" customFormat="1" ht="24" customHeight="1" x14ac:dyDescent="0.3">
      <c r="G1" s="107"/>
      <c r="H1" s="120" t="s">
        <v>85</v>
      </c>
    </row>
    <row r="2" spans="1:16" s="108" customFormat="1" ht="16.5" x14ac:dyDescent="0.3">
      <c r="E2" s="121"/>
      <c r="G2" s="122"/>
      <c r="H2" s="122" t="s">
        <v>114</v>
      </c>
      <c r="I2" s="109"/>
      <c r="J2" s="109"/>
      <c r="K2" s="109"/>
      <c r="L2" s="109"/>
      <c r="M2" s="109"/>
      <c r="N2" s="109"/>
      <c r="O2" s="109"/>
      <c r="P2" s="109"/>
    </row>
    <row r="3" spans="1:16" s="108" customFormat="1" ht="15.75" customHeight="1" x14ac:dyDescent="0.3">
      <c r="E3" s="121"/>
      <c r="F3" s="121"/>
      <c r="G3" s="122"/>
      <c r="H3" s="122" t="s">
        <v>84</v>
      </c>
      <c r="I3" s="109"/>
      <c r="J3" s="109"/>
      <c r="K3" s="109"/>
      <c r="L3" s="109"/>
      <c r="M3" s="109"/>
      <c r="N3" s="109"/>
      <c r="O3" s="109"/>
      <c r="P3" s="109"/>
    </row>
    <row r="4" spans="1:16" s="105" customFormat="1" hidden="1" x14ac:dyDescent="0.3">
      <c r="D4" s="195"/>
      <c r="E4" s="195"/>
      <c r="F4" s="195"/>
      <c r="G4" s="107"/>
      <c r="H4" s="107"/>
    </row>
    <row r="5" spans="1:16" s="105" customFormat="1" ht="15.75" hidden="1" customHeight="1" x14ac:dyDescent="0.3">
      <c r="D5" s="195"/>
      <c r="E5" s="195"/>
      <c r="F5" s="195"/>
      <c r="G5" s="107"/>
      <c r="H5" s="107"/>
    </row>
    <row r="6" spans="1:16" s="105" customFormat="1" ht="45.75" customHeight="1" x14ac:dyDescent="0.3">
      <c r="A6" s="199" t="s">
        <v>110</v>
      </c>
      <c r="B6" s="199"/>
      <c r="C6" s="199"/>
      <c r="D6" s="199"/>
      <c r="E6" s="199"/>
      <c r="F6" s="199"/>
      <c r="G6" s="199"/>
      <c r="H6" s="199"/>
    </row>
    <row r="7" spans="1:16" ht="14.25" customHeight="1" x14ac:dyDescent="0.25">
      <c r="G7" s="123" t="s">
        <v>83</v>
      </c>
    </row>
    <row r="8" spans="1:16" ht="12" hidden="1" customHeight="1" x14ac:dyDescent="0.25">
      <c r="A8" s="200"/>
      <c r="B8" s="200"/>
      <c r="C8" s="200"/>
      <c r="D8" s="200"/>
      <c r="E8" s="200"/>
      <c r="F8" s="200"/>
    </row>
    <row r="9" spans="1:16" ht="52.9" customHeight="1" x14ac:dyDescent="0.25">
      <c r="A9" s="196" t="s">
        <v>82</v>
      </c>
      <c r="B9" s="196"/>
      <c r="C9" s="196"/>
      <c r="D9" s="196" t="s">
        <v>81</v>
      </c>
      <c r="E9" s="196"/>
      <c r="F9" s="196" t="s">
        <v>80</v>
      </c>
      <c r="G9" s="197" t="s">
        <v>141</v>
      </c>
      <c r="H9" s="198"/>
    </row>
    <row r="10" spans="1:16" ht="17.25" customHeight="1" x14ac:dyDescent="0.25">
      <c r="A10" s="196"/>
      <c r="B10" s="196"/>
      <c r="C10" s="196"/>
      <c r="D10" s="196"/>
      <c r="E10" s="196"/>
      <c r="F10" s="196"/>
      <c r="G10" s="196" t="s">
        <v>111</v>
      </c>
      <c r="H10" s="196" t="s">
        <v>112</v>
      </c>
    </row>
    <row r="11" spans="1:16" ht="31.5" customHeight="1" x14ac:dyDescent="0.25">
      <c r="A11" s="102" t="s">
        <v>79</v>
      </c>
      <c r="B11" s="102" t="s">
        <v>78</v>
      </c>
      <c r="C11" s="102" t="s">
        <v>77</v>
      </c>
      <c r="D11" s="102" t="s">
        <v>24</v>
      </c>
      <c r="E11" s="102" t="s">
        <v>23</v>
      </c>
      <c r="F11" s="196"/>
      <c r="G11" s="196"/>
      <c r="H11" s="196"/>
    </row>
    <row r="12" spans="1:16" ht="33.6" customHeight="1" x14ac:dyDescent="0.25">
      <c r="A12" s="93"/>
      <c r="B12" s="93"/>
      <c r="C12" s="93"/>
      <c r="D12" s="93"/>
      <c r="E12" s="93"/>
      <c r="F12" s="124" t="s">
        <v>76</v>
      </c>
      <c r="G12" s="146">
        <v>0</v>
      </c>
      <c r="H12" s="146">
        <v>0</v>
      </c>
    </row>
    <row r="13" spans="1:16" x14ac:dyDescent="0.25">
      <c r="A13" s="90" t="s">
        <v>75</v>
      </c>
      <c r="B13" s="90"/>
      <c r="C13" s="90"/>
      <c r="D13" s="90"/>
      <c r="E13" s="90"/>
      <c r="F13" s="91" t="s">
        <v>74</v>
      </c>
      <c r="G13" s="146">
        <v>0</v>
      </c>
      <c r="H13" s="146">
        <v>0</v>
      </c>
    </row>
    <row r="14" spans="1:16" x14ac:dyDescent="0.25">
      <c r="A14" s="90"/>
      <c r="B14" s="90"/>
      <c r="C14" s="90"/>
      <c r="D14" s="90"/>
      <c r="E14" s="90"/>
      <c r="F14" s="91" t="s">
        <v>72</v>
      </c>
      <c r="G14" s="146"/>
      <c r="H14" s="146"/>
    </row>
    <row r="15" spans="1:16" ht="18" customHeight="1" x14ac:dyDescent="0.25">
      <c r="A15" s="90"/>
      <c r="B15" s="90" t="s">
        <v>73</v>
      </c>
      <c r="C15" s="90"/>
      <c r="D15" s="90"/>
      <c r="E15" s="90"/>
      <c r="F15" s="91" t="s">
        <v>11</v>
      </c>
      <c r="G15" s="146">
        <v>0</v>
      </c>
      <c r="H15" s="146">
        <v>0</v>
      </c>
    </row>
    <row r="16" spans="1:16" x14ac:dyDescent="0.25">
      <c r="A16" s="90"/>
      <c r="B16" s="90"/>
      <c r="C16" s="90"/>
      <c r="D16" s="90"/>
      <c r="E16" s="90"/>
      <c r="F16" s="91" t="s">
        <v>72</v>
      </c>
      <c r="G16" s="146"/>
      <c r="H16" s="146"/>
    </row>
    <row r="17" spans="1:8" ht="20.25" customHeight="1" x14ac:dyDescent="0.25">
      <c r="A17" s="90"/>
      <c r="B17" s="90"/>
      <c r="C17" s="90" t="s">
        <v>73</v>
      </c>
      <c r="D17" s="90"/>
      <c r="E17" s="90"/>
      <c r="F17" s="91" t="s">
        <v>11</v>
      </c>
      <c r="G17" s="146">
        <v>0</v>
      </c>
      <c r="H17" s="146">
        <v>0</v>
      </c>
    </row>
    <row r="18" spans="1:8" x14ac:dyDescent="0.25">
      <c r="A18" s="90"/>
      <c r="B18" s="90"/>
      <c r="C18" s="90"/>
      <c r="D18" s="90"/>
      <c r="E18" s="90"/>
      <c r="F18" s="91" t="s">
        <v>72</v>
      </c>
      <c r="G18" s="146"/>
      <c r="H18" s="146"/>
    </row>
    <row r="19" spans="1:8" ht="19.5" customHeight="1" x14ac:dyDescent="0.25">
      <c r="A19" s="90"/>
      <c r="B19" s="90"/>
      <c r="C19" s="90"/>
      <c r="D19" s="90"/>
      <c r="E19" s="91"/>
      <c r="F19" s="91" t="s">
        <v>66</v>
      </c>
      <c r="G19" s="146">
        <v>0</v>
      </c>
      <c r="H19" s="146">
        <v>0</v>
      </c>
    </row>
    <row r="20" spans="1:8" ht="27.75" customHeight="1" x14ac:dyDescent="0.25">
      <c r="A20" s="90"/>
      <c r="B20" s="90"/>
      <c r="C20" s="90"/>
      <c r="D20" s="90" t="s">
        <v>71</v>
      </c>
      <c r="E20" s="90"/>
      <c r="F20" s="91" t="s">
        <v>108</v>
      </c>
      <c r="G20" s="146">
        <v>0</v>
      </c>
      <c r="H20" s="146">
        <v>0</v>
      </c>
    </row>
    <row r="21" spans="1:8" ht="19.5" customHeight="1" x14ac:dyDescent="0.25">
      <c r="A21" s="90"/>
      <c r="B21" s="90"/>
      <c r="C21" s="90"/>
      <c r="D21" s="90"/>
      <c r="E21" s="91"/>
      <c r="F21" s="91" t="s">
        <v>66</v>
      </c>
      <c r="G21" s="146">
        <v>0</v>
      </c>
      <c r="H21" s="146">
        <v>0</v>
      </c>
    </row>
    <row r="22" spans="1:8" ht="24.75" customHeight="1" x14ac:dyDescent="0.25">
      <c r="A22" s="90"/>
      <c r="B22" s="90"/>
      <c r="C22" s="90"/>
      <c r="D22" s="90"/>
      <c r="E22" s="91">
        <v>11001</v>
      </c>
      <c r="F22" s="91" t="s">
        <v>13</v>
      </c>
      <c r="G22" s="131">
        <v>-150000</v>
      </c>
      <c r="H22" s="131">
        <v>-363756</v>
      </c>
    </row>
    <row r="23" spans="1:8" x14ac:dyDescent="0.25">
      <c r="A23" s="90"/>
      <c r="B23" s="90"/>
      <c r="C23" s="90"/>
      <c r="D23" s="90"/>
      <c r="E23" s="91"/>
      <c r="F23" s="91" t="s">
        <v>67</v>
      </c>
      <c r="G23" s="22"/>
      <c r="H23" s="131"/>
    </row>
    <row r="24" spans="1:8" x14ac:dyDescent="0.25">
      <c r="A24" s="90"/>
      <c r="B24" s="90"/>
      <c r="C24" s="90"/>
      <c r="D24" s="90"/>
      <c r="E24" s="91"/>
      <c r="F24" s="91" t="s">
        <v>66</v>
      </c>
      <c r="G24" s="131">
        <v>-150000</v>
      </c>
      <c r="H24" s="131">
        <v>-363756</v>
      </c>
    </row>
    <row r="25" spans="1:8" ht="27" x14ac:dyDescent="0.25">
      <c r="A25" s="90"/>
      <c r="B25" s="90"/>
      <c r="C25" s="90"/>
      <c r="D25" s="90"/>
      <c r="E25" s="91"/>
      <c r="F25" s="91" t="s">
        <v>65</v>
      </c>
      <c r="G25" s="131"/>
      <c r="H25" s="131"/>
    </row>
    <row r="26" spans="1:8" x14ac:dyDescent="0.25">
      <c r="A26" s="92"/>
      <c r="B26" s="92"/>
      <c r="C26" s="92"/>
      <c r="D26" s="92"/>
      <c r="E26" s="91"/>
      <c r="F26" s="91" t="s">
        <v>70</v>
      </c>
      <c r="G26" s="131">
        <v>-150000</v>
      </c>
      <c r="H26" s="131">
        <v>-363756</v>
      </c>
    </row>
    <row r="27" spans="1:8" x14ac:dyDescent="0.25">
      <c r="A27" s="92"/>
      <c r="B27" s="92"/>
      <c r="C27" s="92"/>
      <c r="D27" s="92"/>
      <c r="E27" s="91"/>
      <c r="F27" s="91" t="s">
        <v>69</v>
      </c>
      <c r="G27" s="131">
        <v>-150000</v>
      </c>
      <c r="H27" s="131">
        <v>-363756</v>
      </c>
    </row>
    <row r="28" spans="1:8" ht="27" x14ac:dyDescent="0.25">
      <c r="A28" s="92"/>
      <c r="B28" s="92"/>
      <c r="C28" s="92"/>
      <c r="D28" s="92"/>
      <c r="E28" s="91"/>
      <c r="F28" s="91" t="s">
        <v>68</v>
      </c>
      <c r="G28" s="131">
        <v>-150000</v>
      </c>
      <c r="H28" s="131">
        <v>-363756</v>
      </c>
    </row>
    <row r="29" spans="1:8" ht="30.6" customHeight="1" x14ac:dyDescent="0.25">
      <c r="A29" s="92"/>
      <c r="B29" s="92"/>
      <c r="C29" s="92"/>
      <c r="D29" s="92"/>
      <c r="E29" s="91"/>
      <c r="F29" s="99" t="s">
        <v>139</v>
      </c>
      <c r="G29" s="131">
        <v>-150000</v>
      </c>
      <c r="H29" s="131">
        <v>-363756</v>
      </c>
    </row>
    <row r="30" spans="1:8" ht="27" x14ac:dyDescent="0.25">
      <c r="A30" s="90"/>
      <c r="B30" s="90"/>
      <c r="C30" s="90"/>
      <c r="D30" s="90"/>
      <c r="E30" s="91">
        <v>31001</v>
      </c>
      <c r="F30" s="91" t="s">
        <v>47</v>
      </c>
      <c r="G30" s="131">
        <v>150000</v>
      </c>
      <c r="H30" s="131">
        <v>363756</v>
      </c>
    </row>
    <row r="31" spans="1:8" x14ac:dyDescent="0.25">
      <c r="A31" s="90"/>
      <c r="B31" s="90"/>
      <c r="C31" s="90"/>
      <c r="D31" s="90"/>
      <c r="E31" s="91"/>
      <c r="F31" s="91" t="s">
        <v>67</v>
      </c>
      <c r="G31" s="131"/>
      <c r="H31" s="131"/>
    </row>
    <row r="32" spans="1:8" x14ac:dyDescent="0.25">
      <c r="A32" s="90"/>
      <c r="B32" s="90"/>
      <c r="C32" s="90"/>
      <c r="D32" s="90"/>
      <c r="E32" s="91"/>
      <c r="F32" s="91" t="s">
        <v>66</v>
      </c>
      <c r="G32" s="131">
        <v>150000</v>
      </c>
      <c r="H32" s="131">
        <v>363756</v>
      </c>
    </row>
    <row r="33" spans="1:8" ht="27" x14ac:dyDescent="0.25">
      <c r="A33" s="90"/>
      <c r="B33" s="90"/>
      <c r="C33" s="90"/>
      <c r="D33" s="90"/>
      <c r="E33" s="91"/>
      <c r="F33" s="91" t="s">
        <v>65</v>
      </c>
      <c r="G33" s="131"/>
      <c r="H33" s="131"/>
    </row>
    <row r="34" spans="1:8" ht="27" x14ac:dyDescent="0.25">
      <c r="A34" s="92"/>
      <c r="B34" s="92"/>
      <c r="C34" s="92"/>
      <c r="D34" s="92"/>
      <c r="E34" s="91"/>
      <c r="F34" s="91" t="s">
        <v>64</v>
      </c>
      <c r="G34" s="131">
        <v>150000</v>
      </c>
      <c r="H34" s="131">
        <v>363756</v>
      </c>
    </row>
    <row r="35" spans="1:8" x14ac:dyDescent="0.25">
      <c r="A35" s="92"/>
      <c r="B35" s="92"/>
      <c r="C35" s="92"/>
      <c r="D35" s="92"/>
      <c r="E35" s="91"/>
      <c r="F35" s="99" t="s">
        <v>136</v>
      </c>
      <c r="G35" s="131">
        <v>150000</v>
      </c>
      <c r="H35" s="131">
        <v>363756</v>
      </c>
    </row>
    <row r="36" spans="1:8" x14ac:dyDescent="0.25">
      <c r="A36" s="92"/>
      <c r="B36" s="92"/>
      <c r="C36" s="92"/>
      <c r="D36" s="92"/>
      <c r="E36" s="91"/>
      <c r="F36" s="99" t="s">
        <v>137</v>
      </c>
      <c r="G36" s="131">
        <v>150000</v>
      </c>
      <c r="H36" s="131">
        <v>363756</v>
      </c>
    </row>
    <row r="37" spans="1:8" x14ac:dyDescent="0.25">
      <c r="A37" s="92"/>
      <c r="B37" s="92"/>
      <c r="C37" s="92"/>
      <c r="D37" s="92"/>
      <c r="E37" s="91"/>
      <c r="F37" s="99" t="s">
        <v>138</v>
      </c>
      <c r="G37" s="131">
        <v>150000</v>
      </c>
      <c r="H37" s="131">
        <v>363756</v>
      </c>
    </row>
  </sheetData>
  <mergeCells count="10">
    <mergeCell ref="D5:F5"/>
    <mergeCell ref="D4:F4"/>
    <mergeCell ref="G10:G11"/>
    <mergeCell ref="H10:H11"/>
    <mergeCell ref="G9:H9"/>
    <mergeCell ref="D9:E10"/>
    <mergeCell ref="F9:F11"/>
    <mergeCell ref="A6:H6"/>
    <mergeCell ref="A8:F8"/>
    <mergeCell ref="A9:C10"/>
  </mergeCells>
  <pageMargins left="0.53" right="0" top="0.37" bottom="0.4" header="0" footer="0"/>
  <pageSetup paperSize="9" scale="7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15" workbookViewId="0">
      <selection activeCell="F10" sqref="F10"/>
    </sheetView>
  </sheetViews>
  <sheetFormatPr defaultColWidth="9.140625" defaultRowHeight="17.25" x14ac:dyDescent="0.25"/>
  <cols>
    <col min="1" max="1" width="7.42578125" style="28" customWidth="1"/>
    <col min="2" max="2" width="8.7109375" style="28" customWidth="1"/>
    <col min="3" max="3" width="56" style="25" customWidth="1"/>
    <col min="4" max="4" width="18" style="25" customWidth="1"/>
    <col min="5" max="5" width="18" style="27" customWidth="1"/>
    <col min="6" max="6" width="9.5703125" style="25" customWidth="1"/>
    <col min="7" max="7" width="16.42578125" style="26" bestFit="1" customWidth="1"/>
    <col min="8" max="9" width="18.28515625" style="26" bestFit="1" customWidth="1"/>
    <col min="10" max="10" width="18.5703125" style="26" bestFit="1" customWidth="1"/>
    <col min="11" max="11" width="16.42578125" style="25" customWidth="1"/>
    <col min="12" max="16384" width="9.140625" style="25"/>
  </cols>
  <sheetData>
    <row r="1" spans="1:10" ht="17.25" customHeight="1" x14ac:dyDescent="0.25">
      <c r="A1" s="176" t="s">
        <v>28</v>
      </c>
      <c r="B1" s="176"/>
      <c r="C1" s="176"/>
      <c r="D1" s="176"/>
      <c r="E1" s="176"/>
    </row>
    <row r="2" spans="1:10" x14ac:dyDescent="0.25">
      <c r="A2" s="176" t="s">
        <v>115</v>
      </c>
      <c r="B2" s="176"/>
      <c r="C2" s="176"/>
      <c r="D2" s="176"/>
      <c r="E2" s="176"/>
    </row>
    <row r="3" spans="1:10" x14ac:dyDescent="0.25">
      <c r="A3" s="176" t="s">
        <v>27</v>
      </c>
      <c r="B3" s="176"/>
      <c r="C3" s="176"/>
      <c r="D3" s="176"/>
      <c r="E3" s="176"/>
    </row>
    <row r="4" spans="1:10" x14ac:dyDescent="0.25">
      <c r="A4" s="203"/>
      <c r="B4" s="203"/>
      <c r="C4" s="203"/>
      <c r="D4" s="203"/>
      <c r="E4" s="203"/>
    </row>
    <row r="5" spans="1:10" ht="44.25" customHeight="1" x14ac:dyDescent="0.25">
      <c r="A5" s="204" t="s">
        <v>131</v>
      </c>
      <c r="B5" s="204"/>
      <c r="C5" s="204"/>
      <c r="D5" s="204"/>
      <c r="E5" s="204"/>
    </row>
    <row r="6" spans="1:10" ht="18" thickBot="1" x14ac:dyDescent="0.3">
      <c r="A6" s="47"/>
      <c r="B6" s="47"/>
      <c r="C6" s="103"/>
      <c r="D6" s="103"/>
      <c r="E6" s="132" t="s">
        <v>132</v>
      </c>
    </row>
    <row r="7" spans="1:10" s="43" customFormat="1" ht="39.75" customHeight="1" x14ac:dyDescent="0.25">
      <c r="A7" s="205" t="s">
        <v>25</v>
      </c>
      <c r="B7" s="206"/>
      <c r="C7" s="207" t="s">
        <v>35</v>
      </c>
      <c r="D7" s="209" t="s">
        <v>133</v>
      </c>
      <c r="E7" s="209"/>
      <c r="G7" s="44"/>
      <c r="H7" s="44"/>
      <c r="I7" s="44"/>
      <c r="J7" s="44"/>
    </row>
    <row r="8" spans="1:10" s="43" customFormat="1" ht="26.25" customHeight="1" x14ac:dyDescent="0.25">
      <c r="A8" s="210" t="s">
        <v>24</v>
      </c>
      <c r="B8" s="212" t="s">
        <v>23</v>
      </c>
      <c r="C8" s="208"/>
      <c r="D8" s="201" t="s">
        <v>134</v>
      </c>
      <c r="E8" s="201" t="s">
        <v>103</v>
      </c>
      <c r="G8" s="44"/>
      <c r="H8" s="44"/>
      <c r="I8" s="44"/>
      <c r="J8" s="44"/>
    </row>
    <row r="9" spans="1:10" s="43" customFormat="1" ht="35.25" customHeight="1" x14ac:dyDescent="0.25">
      <c r="A9" s="211"/>
      <c r="B9" s="213"/>
      <c r="C9" s="208"/>
      <c r="D9" s="202"/>
      <c r="E9" s="202"/>
      <c r="G9" s="44"/>
      <c r="H9" s="44"/>
      <c r="I9" s="44"/>
      <c r="J9" s="44"/>
    </row>
    <row r="10" spans="1:10" s="28" customFormat="1" ht="30.75" customHeight="1" x14ac:dyDescent="0.25">
      <c r="A10" s="133"/>
      <c r="B10" s="134"/>
      <c r="C10" s="135" t="s">
        <v>22</v>
      </c>
      <c r="D10" s="136">
        <v>150000</v>
      </c>
      <c r="E10" s="136">
        <v>363756</v>
      </c>
      <c r="G10" s="39"/>
      <c r="H10" s="39"/>
      <c r="I10" s="39"/>
      <c r="J10" s="39"/>
    </row>
    <row r="11" spans="1:10" x14ac:dyDescent="0.25">
      <c r="A11" s="133"/>
      <c r="B11" s="134"/>
      <c r="C11" s="135" t="s">
        <v>21</v>
      </c>
      <c r="D11" s="136"/>
      <c r="E11" s="136"/>
    </row>
    <row r="12" spans="1:10" s="28" customFormat="1" ht="22.5" customHeight="1" x14ac:dyDescent="0.25">
      <c r="A12" s="137"/>
      <c r="B12" s="138"/>
      <c r="C12" s="138" t="s">
        <v>20</v>
      </c>
      <c r="D12" s="136">
        <v>150000</v>
      </c>
      <c r="E12" s="136">
        <v>363756</v>
      </c>
      <c r="G12" s="39"/>
      <c r="H12" s="39"/>
      <c r="I12" s="39"/>
      <c r="J12" s="39"/>
    </row>
    <row r="13" spans="1:10" s="28" customFormat="1" x14ac:dyDescent="0.25">
      <c r="A13" s="137"/>
      <c r="B13" s="31"/>
      <c r="C13" s="31" t="s">
        <v>19</v>
      </c>
      <c r="D13" s="136"/>
      <c r="E13" s="136"/>
      <c r="G13" s="39"/>
      <c r="H13" s="39"/>
      <c r="I13" s="39"/>
      <c r="J13" s="39"/>
    </row>
    <row r="14" spans="1:10" s="34" customFormat="1" ht="42" customHeight="1" x14ac:dyDescent="0.25">
      <c r="A14" s="137">
        <v>1169</v>
      </c>
      <c r="B14" s="31">
        <v>31001</v>
      </c>
      <c r="C14" s="30" t="s">
        <v>15</v>
      </c>
      <c r="D14" s="136">
        <v>150000</v>
      </c>
      <c r="E14" s="136">
        <v>363756</v>
      </c>
      <c r="G14" s="35"/>
      <c r="H14" s="35"/>
      <c r="I14" s="35"/>
      <c r="J14" s="35"/>
    </row>
    <row r="15" spans="1:10" s="34" customFormat="1" ht="33.75" customHeight="1" x14ac:dyDescent="0.25">
      <c r="A15" s="137"/>
      <c r="B15" s="31"/>
      <c r="C15" s="31" t="s">
        <v>17</v>
      </c>
      <c r="D15" s="136"/>
      <c r="E15" s="136"/>
      <c r="G15" s="35"/>
      <c r="H15" s="35"/>
      <c r="I15" s="35"/>
      <c r="J15" s="35"/>
    </row>
    <row r="16" spans="1:10" s="32" customFormat="1" ht="21" customHeight="1" x14ac:dyDescent="0.25">
      <c r="A16" s="139"/>
      <c r="B16" s="140"/>
      <c r="C16" s="141" t="s">
        <v>16</v>
      </c>
      <c r="D16" s="136">
        <v>150000</v>
      </c>
      <c r="E16" s="136">
        <v>363756</v>
      </c>
      <c r="G16" s="33"/>
      <c r="H16" s="33"/>
      <c r="I16" s="33"/>
      <c r="J16" s="33"/>
    </row>
    <row r="17" spans="1:5" ht="18" thickBot="1" x14ac:dyDescent="0.3">
      <c r="A17" s="142"/>
      <c r="B17" s="143"/>
      <c r="C17" s="144"/>
      <c r="D17" s="136"/>
      <c r="E17" s="136"/>
    </row>
  </sheetData>
  <mergeCells count="12">
    <mergeCell ref="D8:D9"/>
    <mergeCell ref="E8:E9"/>
    <mergeCell ref="A1:E1"/>
    <mergeCell ref="A2:E2"/>
    <mergeCell ref="A3:E3"/>
    <mergeCell ref="A4:E4"/>
    <mergeCell ref="A5:E5"/>
    <mergeCell ref="A7:B7"/>
    <mergeCell ref="C7:C9"/>
    <mergeCell ref="D7:E7"/>
    <mergeCell ref="A8:A9"/>
    <mergeCell ref="B8:B9"/>
  </mergeCells>
  <printOptions horizontalCentered="1"/>
  <pageMargins left="0.4" right="0.35433070866141703" top="0.69" bottom="0.39370078740157499" header="0.15748031496063" footer="0.15748031496063"/>
  <pageSetup paperSize="9" scale="95" firstPageNumber="1047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4" workbookViewId="0">
      <selection activeCell="B27" sqref="B27"/>
    </sheetView>
  </sheetViews>
  <sheetFormatPr defaultColWidth="9.140625" defaultRowHeight="13.5" x14ac:dyDescent="0.25"/>
  <cols>
    <col min="1" max="1" width="24" style="54" customWidth="1"/>
    <col min="2" max="2" width="66.85546875" style="54" customWidth="1"/>
    <col min="3" max="3" width="18.5703125" style="54" customWidth="1"/>
    <col min="4" max="4" width="20.140625" style="54" customWidth="1"/>
    <col min="5" max="5" width="9.140625" style="54"/>
    <col min="6" max="6" width="49.85546875" style="54" customWidth="1"/>
    <col min="7" max="16384" width="9.140625" style="54"/>
  </cols>
  <sheetData>
    <row r="1" spans="1:4" ht="23.25" customHeight="1" x14ac:dyDescent="0.25">
      <c r="D1" s="87" t="s">
        <v>63</v>
      </c>
    </row>
    <row r="2" spans="1:4" x14ac:dyDescent="0.25">
      <c r="B2" s="218" t="s">
        <v>115</v>
      </c>
      <c r="C2" s="218"/>
      <c r="D2" s="218"/>
    </row>
    <row r="3" spans="1:4" x14ac:dyDescent="0.25">
      <c r="B3" s="218" t="s">
        <v>27</v>
      </c>
      <c r="C3" s="218"/>
      <c r="D3" s="218"/>
    </row>
    <row r="4" spans="1:4" hidden="1" x14ac:dyDescent="0.25"/>
    <row r="7" spans="1:4" s="56" customFormat="1" ht="17.25" customHeight="1" x14ac:dyDescent="0.25">
      <c r="C7" s="55"/>
      <c r="D7" s="55"/>
    </row>
    <row r="8" spans="1:4" ht="51.6" customHeight="1" x14ac:dyDescent="0.25">
      <c r="A8" s="219" t="s">
        <v>109</v>
      </c>
      <c r="B8" s="219"/>
      <c r="C8" s="219"/>
      <c r="D8" s="219"/>
    </row>
    <row r="9" spans="1:4" ht="33" customHeight="1" x14ac:dyDescent="0.25">
      <c r="A9" s="219" t="s">
        <v>62</v>
      </c>
      <c r="B9" s="219"/>
      <c r="C9" s="219"/>
      <c r="D9" s="219"/>
    </row>
    <row r="10" spans="1:4" s="56" customFormat="1" ht="17.25" customHeight="1" x14ac:dyDescent="0.25">
      <c r="C10" s="55"/>
      <c r="D10" s="55"/>
    </row>
    <row r="11" spans="1:4" ht="21" customHeight="1" x14ac:dyDescent="0.25">
      <c r="A11" s="86" t="s">
        <v>61</v>
      </c>
      <c r="B11" s="86" t="s">
        <v>60</v>
      </c>
    </row>
    <row r="12" spans="1:4" ht="21" customHeight="1" x14ac:dyDescent="0.25">
      <c r="A12" s="85" t="s">
        <v>52</v>
      </c>
      <c r="B12" s="84" t="s">
        <v>59</v>
      </c>
    </row>
    <row r="13" spans="1:4" x14ac:dyDescent="0.25">
      <c r="A13" s="82"/>
    </row>
    <row r="14" spans="1:4" ht="19.149999999999999" customHeight="1" x14ac:dyDescent="0.25">
      <c r="A14" s="83" t="s">
        <v>58</v>
      </c>
    </row>
    <row r="15" spans="1:4" ht="13.9" customHeight="1" thickBot="1" x14ac:dyDescent="0.3">
      <c r="A15" s="82"/>
    </row>
    <row r="16" spans="1:4" ht="39" customHeight="1" x14ac:dyDescent="0.25">
      <c r="A16" s="80" t="s">
        <v>53</v>
      </c>
      <c r="B16" s="79" t="s">
        <v>52</v>
      </c>
      <c r="C16" s="220" t="s">
        <v>142</v>
      </c>
      <c r="D16" s="215"/>
    </row>
    <row r="17" spans="1:4" ht="19.149999999999999" customHeight="1" x14ac:dyDescent="0.25">
      <c r="A17" s="73" t="s">
        <v>51</v>
      </c>
      <c r="B17" s="78">
        <v>11001</v>
      </c>
      <c r="C17" s="77" t="s">
        <v>50</v>
      </c>
      <c r="D17" s="76" t="s">
        <v>49</v>
      </c>
    </row>
    <row r="18" spans="1:4" ht="19.149999999999999" customHeight="1" x14ac:dyDescent="0.25">
      <c r="A18" s="73" t="s">
        <v>48</v>
      </c>
      <c r="B18" s="75" t="s">
        <v>56</v>
      </c>
      <c r="C18" s="70"/>
      <c r="D18" s="69"/>
    </row>
    <row r="19" spans="1:4" ht="19.149999999999999" customHeight="1" x14ac:dyDescent="0.25">
      <c r="A19" s="73" t="s">
        <v>46</v>
      </c>
      <c r="B19" s="74" t="s">
        <v>55</v>
      </c>
      <c r="C19" s="70"/>
      <c r="D19" s="69"/>
    </row>
    <row r="20" spans="1:4" ht="19.149999999999999" customHeight="1" x14ac:dyDescent="0.25">
      <c r="A20" s="73" t="s">
        <v>44</v>
      </c>
      <c r="B20" s="71" t="s">
        <v>144</v>
      </c>
      <c r="C20" s="70"/>
      <c r="D20" s="69"/>
    </row>
    <row r="21" spans="1:4" ht="40.5" x14ac:dyDescent="0.25">
      <c r="A21" s="72" t="s">
        <v>146</v>
      </c>
      <c r="B21" s="71" t="s">
        <v>41</v>
      </c>
      <c r="C21" s="70"/>
      <c r="D21" s="69"/>
    </row>
    <row r="22" spans="1:4" ht="16.899999999999999" customHeight="1" x14ac:dyDescent="0.25">
      <c r="A22" s="68" t="s">
        <v>40</v>
      </c>
      <c r="B22" s="67"/>
      <c r="C22" s="66"/>
      <c r="D22" s="65"/>
    </row>
    <row r="23" spans="1:4" ht="15" customHeight="1" x14ac:dyDescent="0.25">
      <c r="A23" s="64" t="s">
        <v>39</v>
      </c>
      <c r="B23" s="63"/>
      <c r="C23" s="62" t="s">
        <v>38</v>
      </c>
      <c r="D23" s="61" t="s">
        <v>38</v>
      </c>
    </row>
    <row r="24" spans="1:4" ht="17.25" customHeight="1" thickBot="1" x14ac:dyDescent="0.3">
      <c r="A24" s="60" t="s">
        <v>37</v>
      </c>
      <c r="B24" s="59"/>
      <c r="C24" s="125">
        <v>-150000</v>
      </c>
      <c r="D24" s="125">
        <v>-363756</v>
      </c>
    </row>
    <row r="25" spans="1:4" ht="14.25" thickBot="1" x14ac:dyDescent="0.3"/>
    <row r="26" spans="1:4" ht="39" customHeight="1" x14ac:dyDescent="0.25">
      <c r="A26" s="80" t="s">
        <v>53</v>
      </c>
      <c r="B26" s="79" t="s">
        <v>52</v>
      </c>
      <c r="C26" s="220" t="s">
        <v>143</v>
      </c>
      <c r="D26" s="215"/>
    </row>
    <row r="27" spans="1:4" ht="20.45" customHeight="1" x14ac:dyDescent="0.25">
      <c r="A27" s="73" t="s">
        <v>51</v>
      </c>
      <c r="B27" s="78">
        <v>31001</v>
      </c>
      <c r="C27" s="77" t="s">
        <v>50</v>
      </c>
      <c r="D27" s="76" t="s">
        <v>49</v>
      </c>
    </row>
    <row r="28" spans="1:4" ht="20.45" customHeight="1" x14ac:dyDescent="0.25">
      <c r="A28" s="73" t="s">
        <v>48</v>
      </c>
      <c r="B28" s="75" t="s">
        <v>47</v>
      </c>
      <c r="C28" s="70"/>
      <c r="D28" s="69"/>
    </row>
    <row r="29" spans="1:4" ht="33" customHeight="1" x14ac:dyDescent="0.25">
      <c r="A29" s="73" t="s">
        <v>46</v>
      </c>
      <c r="B29" s="74" t="s">
        <v>45</v>
      </c>
      <c r="C29" s="70"/>
      <c r="D29" s="69"/>
    </row>
    <row r="30" spans="1:4" ht="35.450000000000003" customHeight="1" x14ac:dyDescent="0.25">
      <c r="A30" s="73" t="s">
        <v>44</v>
      </c>
      <c r="B30" s="71" t="s">
        <v>43</v>
      </c>
      <c r="C30" s="70"/>
      <c r="D30" s="69"/>
    </row>
    <row r="31" spans="1:4" ht="45.6" customHeight="1" x14ac:dyDescent="0.25">
      <c r="A31" s="72" t="s">
        <v>145</v>
      </c>
      <c r="B31" s="71" t="s">
        <v>41</v>
      </c>
      <c r="C31" s="70"/>
      <c r="D31" s="69"/>
    </row>
    <row r="32" spans="1:4" ht="16.149999999999999" customHeight="1" x14ac:dyDescent="0.25">
      <c r="A32" s="68" t="s">
        <v>40</v>
      </c>
      <c r="B32" s="67"/>
      <c r="C32" s="66"/>
      <c r="D32" s="65"/>
    </row>
    <row r="33" spans="1:4" ht="15" customHeight="1" x14ac:dyDescent="0.25">
      <c r="A33" s="64" t="s">
        <v>39</v>
      </c>
      <c r="B33" s="63"/>
      <c r="C33" s="62" t="s">
        <v>38</v>
      </c>
      <c r="D33" s="61" t="s">
        <v>38</v>
      </c>
    </row>
    <row r="34" spans="1:4" ht="17.25" customHeight="1" thickBot="1" x14ac:dyDescent="0.3">
      <c r="A34" s="60" t="s">
        <v>37</v>
      </c>
      <c r="B34" s="59"/>
      <c r="C34" s="125">
        <v>150000</v>
      </c>
      <c r="D34" s="125">
        <v>363756</v>
      </c>
    </row>
    <row r="35" spans="1:4" ht="17.25" customHeight="1" x14ac:dyDescent="0.25">
      <c r="A35" s="56"/>
      <c r="B35" s="56"/>
      <c r="C35" s="55"/>
      <c r="D35" s="55"/>
    </row>
    <row r="36" spans="1:4" ht="42.6" hidden="1" customHeight="1" x14ac:dyDescent="0.25">
      <c r="A36" s="80" t="s">
        <v>53</v>
      </c>
      <c r="B36" s="79" t="s">
        <v>52</v>
      </c>
      <c r="C36" s="214"/>
      <c r="D36" s="215"/>
    </row>
    <row r="37" spans="1:4" ht="19.149999999999999" hidden="1" customHeight="1" x14ac:dyDescent="0.25">
      <c r="A37" s="73" t="s">
        <v>51</v>
      </c>
      <c r="B37" s="78" t="s">
        <v>57</v>
      </c>
      <c r="C37" s="77" t="s">
        <v>50</v>
      </c>
      <c r="D37" s="76" t="s">
        <v>49</v>
      </c>
    </row>
    <row r="38" spans="1:4" ht="19.149999999999999" hidden="1" customHeight="1" x14ac:dyDescent="0.25">
      <c r="A38" s="73" t="s">
        <v>48</v>
      </c>
      <c r="B38" s="75" t="s">
        <v>56</v>
      </c>
      <c r="C38" s="70"/>
      <c r="D38" s="69"/>
    </row>
    <row r="39" spans="1:4" ht="19.149999999999999" hidden="1" customHeight="1" x14ac:dyDescent="0.25">
      <c r="A39" s="73" t="s">
        <v>46</v>
      </c>
      <c r="B39" s="74" t="s">
        <v>55</v>
      </c>
      <c r="C39" s="70"/>
      <c r="D39" s="69"/>
    </row>
    <row r="40" spans="1:4" ht="19.149999999999999" hidden="1" customHeight="1" x14ac:dyDescent="0.25">
      <c r="A40" s="73" t="s">
        <v>44</v>
      </c>
      <c r="B40" s="71" t="s">
        <v>54</v>
      </c>
      <c r="C40" s="70"/>
      <c r="D40" s="69"/>
    </row>
    <row r="41" spans="1:4" ht="40.5" hidden="1" x14ac:dyDescent="0.25">
      <c r="A41" s="72" t="s">
        <v>42</v>
      </c>
      <c r="B41" s="71" t="s">
        <v>41</v>
      </c>
      <c r="C41" s="70"/>
      <c r="D41" s="69"/>
    </row>
    <row r="42" spans="1:4" ht="16.899999999999999" hidden="1" customHeight="1" x14ac:dyDescent="0.25">
      <c r="A42" s="68" t="s">
        <v>40</v>
      </c>
      <c r="B42" s="67"/>
      <c r="C42" s="66"/>
      <c r="D42" s="65"/>
    </row>
    <row r="43" spans="1:4" ht="15" hidden="1" customHeight="1" x14ac:dyDescent="0.25">
      <c r="A43" s="64" t="s">
        <v>39</v>
      </c>
      <c r="B43" s="63"/>
      <c r="C43" s="62" t="s">
        <v>38</v>
      </c>
      <c r="D43" s="61" t="s">
        <v>38</v>
      </c>
    </row>
    <row r="44" spans="1:4" ht="17.25" hidden="1" customHeight="1" thickBot="1" x14ac:dyDescent="0.3">
      <c r="A44" s="60" t="s">
        <v>37</v>
      </c>
      <c r="B44" s="59"/>
      <c r="C44" s="81">
        <v>-363756</v>
      </c>
      <c r="D44" s="57">
        <v>-363756</v>
      </c>
    </row>
    <row r="45" spans="1:4" hidden="1" x14ac:dyDescent="0.25"/>
    <row r="46" spans="1:4" ht="38.450000000000003" hidden="1" customHeight="1" x14ac:dyDescent="0.25">
      <c r="A46" s="80" t="s">
        <v>53</v>
      </c>
      <c r="B46" s="79" t="s">
        <v>52</v>
      </c>
      <c r="C46" s="216"/>
      <c r="D46" s="217"/>
    </row>
    <row r="47" spans="1:4" ht="20.45" hidden="1" customHeight="1" x14ac:dyDescent="0.25">
      <c r="A47" s="73" t="s">
        <v>51</v>
      </c>
      <c r="B47" s="78">
        <v>31001</v>
      </c>
      <c r="C47" s="77" t="s">
        <v>50</v>
      </c>
      <c r="D47" s="76" t="s">
        <v>49</v>
      </c>
    </row>
    <row r="48" spans="1:4" ht="20.45" hidden="1" customHeight="1" x14ac:dyDescent="0.25">
      <c r="A48" s="73" t="s">
        <v>48</v>
      </c>
      <c r="B48" s="75" t="s">
        <v>47</v>
      </c>
      <c r="C48" s="70"/>
      <c r="D48" s="69"/>
    </row>
    <row r="49" spans="1:4" ht="33" hidden="1" customHeight="1" x14ac:dyDescent="0.25">
      <c r="A49" s="73" t="s">
        <v>46</v>
      </c>
      <c r="B49" s="74" t="s">
        <v>45</v>
      </c>
      <c r="C49" s="70"/>
      <c r="D49" s="69"/>
    </row>
    <row r="50" spans="1:4" ht="35.450000000000003" hidden="1" customHeight="1" x14ac:dyDescent="0.25">
      <c r="A50" s="73" t="s">
        <v>44</v>
      </c>
      <c r="B50" s="71" t="s">
        <v>43</v>
      </c>
      <c r="C50" s="70"/>
      <c r="D50" s="69"/>
    </row>
    <row r="51" spans="1:4" ht="45.6" hidden="1" customHeight="1" x14ac:dyDescent="0.25">
      <c r="A51" s="72" t="s">
        <v>42</v>
      </c>
      <c r="B51" s="71" t="s">
        <v>41</v>
      </c>
      <c r="C51" s="70"/>
      <c r="D51" s="69"/>
    </row>
    <row r="52" spans="1:4" ht="16.149999999999999" hidden="1" customHeight="1" x14ac:dyDescent="0.25">
      <c r="A52" s="68" t="s">
        <v>40</v>
      </c>
      <c r="B52" s="67"/>
      <c r="C52" s="66"/>
      <c r="D52" s="65"/>
    </row>
    <row r="53" spans="1:4" ht="15" hidden="1" customHeight="1" x14ac:dyDescent="0.25">
      <c r="A53" s="64" t="s">
        <v>39</v>
      </c>
      <c r="B53" s="63"/>
      <c r="C53" s="62" t="s">
        <v>38</v>
      </c>
      <c r="D53" s="61" t="s">
        <v>38</v>
      </c>
    </row>
    <row r="54" spans="1:4" ht="17.25" hidden="1" customHeight="1" thickBot="1" x14ac:dyDescent="0.3">
      <c r="A54" s="60" t="s">
        <v>37</v>
      </c>
      <c r="B54" s="59"/>
      <c r="C54" s="58">
        <v>363756</v>
      </c>
      <c r="D54" s="58">
        <v>363756</v>
      </c>
    </row>
  </sheetData>
  <mergeCells count="8">
    <mergeCell ref="C36:D36"/>
    <mergeCell ref="C46:D46"/>
    <mergeCell ref="B2:D2"/>
    <mergeCell ref="B3:D3"/>
    <mergeCell ref="A8:D8"/>
    <mergeCell ref="A9:D9"/>
    <mergeCell ref="C16:D16"/>
    <mergeCell ref="C26:D26"/>
  </mergeCells>
  <pageMargins left="0.45" right="0.24" top="0.75" bottom="0.75" header="0.3" footer="0.3"/>
  <pageSetup paperSize="9" scale="95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R189"/>
  <sheetViews>
    <sheetView showZeros="0" zoomScale="80" zoomScaleNormal="80" workbookViewId="0">
      <selection activeCell="L9" sqref="L9"/>
    </sheetView>
  </sheetViews>
  <sheetFormatPr defaultColWidth="9.140625" defaultRowHeight="16.5" outlineLevelCol="1" x14ac:dyDescent="0.25"/>
  <cols>
    <col min="1" max="1" width="15.42578125" style="4" customWidth="1" outlineLevel="1"/>
    <col min="2" max="2" width="28.42578125" style="4" customWidth="1" outlineLevel="1"/>
    <col min="3" max="3" width="32.140625" style="4" customWidth="1" outlineLevel="1"/>
    <col min="4" max="4" width="36.140625" style="4" customWidth="1" outlineLevel="1"/>
    <col min="5" max="5" width="8" style="8" bestFit="1" customWidth="1"/>
    <col min="6" max="6" width="11.140625" style="8" customWidth="1"/>
    <col min="7" max="7" width="19.140625" style="20" customWidth="1"/>
    <col min="8" max="8" width="17" style="4" customWidth="1"/>
    <col min="9" max="9" width="16.28515625" style="4" customWidth="1"/>
    <col min="10" max="16384" width="9.140625" style="4"/>
  </cols>
  <sheetData>
    <row r="1" spans="1:2098" ht="17.25" customHeight="1" x14ac:dyDescent="0.25">
      <c r="A1" s="6"/>
      <c r="B1" s="6"/>
      <c r="C1" s="6"/>
      <c r="D1" s="6"/>
      <c r="E1" s="6"/>
      <c r="F1" s="4"/>
      <c r="G1" s="17" t="s">
        <v>0</v>
      </c>
      <c r="H1" s="7"/>
      <c r="I1" s="7"/>
    </row>
    <row r="2" spans="1:2098" ht="17.25" customHeight="1" x14ac:dyDescent="0.25">
      <c r="A2" s="6"/>
      <c r="B2" s="6"/>
      <c r="C2" s="6"/>
      <c r="D2" s="6"/>
      <c r="E2" s="6"/>
      <c r="F2" s="4"/>
      <c r="G2" s="18" t="s">
        <v>116</v>
      </c>
      <c r="H2" s="7"/>
      <c r="I2" s="7"/>
    </row>
    <row r="3" spans="1:2098" ht="15.6" customHeight="1" x14ac:dyDescent="0.25">
      <c r="A3" s="6"/>
      <c r="B3" s="6"/>
      <c r="C3" s="6"/>
      <c r="D3" s="6"/>
      <c r="E3" s="6"/>
      <c r="F3" s="4"/>
      <c r="G3" s="18" t="s">
        <v>1</v>
      </c>
      <c r="H3" s="7"/>
      <c r="I3" s="7"/>
    </row>
    <row r="4" spans="1:2098" ht="17.25" x14ac:dyDescent="0.25">
      <c r="A4" s="6"/>
      <c r="B4" s="6"/>
      <c r="C4" s="6"/>
      <c r="D4" s="6"/>
      <c r="E4" s="6"/>
      <c r="F4" s="6"/>
      <c r="G4" s="19"/>
    </row>
    <row r="5" spans="1:2098" ht="17.25" x14ac:dyDescent="0.25">
      <c r="A5" s="6"/>
      <c r="B5" s="6"/>
      <c r="C5" s="6"/>
      <c r="D5" s="6"/>
      <c r="E5" s="6"/>
      <c r="F5" s="6"/>
      <c r="G5" s="19"/>
    </row>
    <row r="6" spans="1:2098" ht="61.5" customHeight="1" x14ac:dyDescent="0.25">
      <c r="A6" s="224" t="s">
        <v>153</v>
      </c>
      <c r="B6" s="224"/>
      <c r="C6" s="224"/>
      <c r="D6" s="224"/>
      <c r="E6" s="224"/>
      <c r="F6" s="224"/>
      <c r="G6" s="224"/>
      <c r="H6" s="224"/>
      <c r="I6" s="224"/>
    </row>
    <row r="7" spans="1:2098" x14ac:dyDescent="0.25">
      <c r="I7" s="9"/>
    </row>
    <row r="8" spans="1:2098" s="8" customFormat="1" ht="73.5" customHeight="1" x14ac:dyDescent="0.25">
      <c r="A8" s="15" t="s">
        <v>2</v>
      </c>
      <c r="B8" s="234" t="s">
        <v>3</v>
      </c>
      <c r="C8" s="235"/>
      <c r="D8" s="236"/>
      <c r="E8" s="225" t="s">
        <v>4</v>
      </c>
      <c r="F8" s="225" t="s">
        <v>5</v>
      </c>
      <c r="G8" s="227" t="s">
        <v>6</v>
      </c>
      <c r="H8" s="228"/>
      <c r="I8" s="229"/>
    </row>
    <row r="9" spans="1:2098" s="8" customFormat="1" ht="49.5" customHeight="1" x14ac:dyDescent="0.25">
      <c r="A9" s="16"/>
      <c r="B9" s="237"/>
      <c r="C9" s="238"/>
      <c r="D9" s="239"/>
      <c r="E9" s="226"/>
      <c r="F9" s="226"/>
      <c r="G9" s="24" t="s">
        <v>147</v>
      </c>
      <c r="H9" s="24" t="s">
        <v>7</v>
      </c>
      <c r="I9" s="10" t="s">
        <v>8</v>
      </c>
    </row>
    <row r="10" spans="1:2098" s="8" customFormat="1" ht="35.25" customHeight="1" x14ac:dyDescent="0.25">
      <c r="A10" s="240" t="s">
        <v>9</v>
      </c>
      <c r="B10" s="241"/>
      <c r="C10" s="241"/>
      <c r="D10" s="241"/>
      <c r="E10" s="241"/>
      <c r="F10" s="241"/>
      <c r="G10" s="241"/>
      <c r="H10" s="242"/>
      <c r="I10" s="23">
        <f>(I11)</f>
        <v>0</v>
      </c>
    </row>
    <row r="11" spans="1:2098" s="14" customFormat="1" ht="15.6" customHeight="1" x14ac:dyDescent="0.25">
      <c r="A11" s="11" t="s">
        <v>10</v>
      </c>
      <c r="B11" s="12" t="s">
        <v>148</v>
      </c>
      <c r="C11" s="12" t="s">
        <v>149</v>
      </c>
      <c r="D11" s="231" t="s">
        <v>11</v>
      </c>
      <c r="E11" s="232"/>
      <c r="F11" s="232"/>
      <c r="G11" s="232"/>
      <c r="H11" s="233"/>
      <c r="I11" s="23">
        <f>+I12+I15</f>
        <v>0</v>
      </c>
    </row>
    <row r="12" spans="1:2098" s="8" customFormat="1" ht="16.5" customHeight="1" x14ac:dyDescent="0.25">
      <c r="A12" s="148" t="s">
        <v>12</v>
      </c>
      <c r="B12" s="231" t="s">
        <v>13</v>
      </c>
      <c r="C12" s="232"/>
      <c r="D12" s="232"/>
      <c r="E12" s="232"/>
      <c r="F12" s="232"/>
      <c r="G12" s="232"/>
      <c r="H12" s="233"/>
      <c r="I12" s="159">
        <f>+I13</f>
        <v>-363756</v>
      </c>
    </row>
    <row r="13" spans="1:2098" s="2" customFormat="1" ht="16.5" customHeight="1" x14ac:dyDescent="0.25">
      <c r="A13" s="147"/>
      <c r="B13" s="230" t="s">
        <v>150</v>
      </c>
      <c r="C13" s="230"/>
      <c r="D13" s="230"/>
      <c r="E13" s="13"/>
      <c r="F13" s="13"/>
      <c r="G13" s="13"/>
      <c r="H13" s="13"/>
      <c r="I13" s="160">
        <f>SUM(I14)</f>
        <v>-363756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  <c r="IW13" s="158"/>
      <c r="IX13" s="158"/>
      <c r="IY13" s="158"/>
      <c r="IZ13" s="158"/>
      <c r="JA13" s="158"/>
      <c r="JB13" s="158"/>
      <c r="JC13" s="158"/>
      <c r="JD13" s="158"/>
      <c r="JE13" s="158"/>
      <c r="JF13" s="158"/>
      <c r="JG13" s="158"/>
      <c r="JH13" s="158"/>
      <c r="JI13" s="158"/>
      <c r="JJ13" s="158"/>
      <c r="JK13" s="158"/>
      <c r="JL13" s="158"/>
      <c r="JM13" s="158"/>
      <c r="JN13" s="158"/>
      <c r="JO13" s="158"/>
      <c r="JP13" s="158"/>
      <c r="JQ13" s="158"/>
      <c r="JR13" s="158"/>
      <c r="JS13" s="158"/>
      <c r="JT13" s="158"/>
      <c r="JU13" s="158"/>
      <c r="JV13" s="158"/>
      <c r="JW13" s="158"/>
      <c r="JX13" s="158"/>
      <c r="JY13" s="158"/>
      <c r="JZ13" s="158"/>
      <c r="KA13" s="158"/>
      <c r="KB13" s="158"/>
      <c r="KC13" s="158"/>
      <c r="KD13" s="158"/>
      <c r="KE13" s="158"/>
      <c r="KF13" s="158"/>
      <c r="KG13" s="158"/>
      <c r="KH13" s="158"/>
      <c r="KI13" s="158"/>
      <c r="KJ13" s="158"/>
      <c r="KK13" s="158"/>
      <c r="KL13" s="158"/>
      <c r="KM13" s="158"/>
      <c r="KN13" s="158"/>
      <c r="KO13" s="158"/>
      <c r="KP13" s="158"/>
      <c r="KQ13" s="158"/>
      <c r="KR13" s="158"/>
      <c r="KS13" s="158"/>
      <c r="KT13" s="158"/>
      <c r="KU13" s="158"/>
      <c r="KV13" s="158"/>
      <c r="KW13" s="158"/>
      <c r="KX13" s="158"/>
      <c r="KY13" s="158"/>
      <c r="KZ13" s="158"/>
      <c r="LA13" s="158"/>
      <c r="LB13" s="158"/>
      <c r="LC13" s="158"/>
      <c r="LD13" s="158"/>
      <c r="LE13" s="158"/>
      <c r="LF13" s="158"/>
      <c r="LG13" s="158"/>
      <c r="LH13" s="158"/>
      <c r="LI13" s="158"/>
      <c r="LJ13" s="158"/>
      <c r="LK13" s="158"/>
      <c r="LL13" s="158"/>
      <c r="LM13" s="158"/>
      <c r="LN13" s="158"/>
      <c r="LO13" s="158"/>
      <c r="LP13" s="158"/>
      <c r="LQ13" s="158"/>
      <c r="LR13" s="158"/>
      <c r="LS13" s="158"/>
      <c r="LT13" s="158"/>
      <c r="LU13" s="158"/>
      <c r="LV13" s="158"/>
      <c r="LW13" s="158"/>
      <c r="LX13" s="158"/>
      <c r="LY13" s="158"/>
      <c r="LZ13" s="158"/>
      <c r="MA13" s="158"/>
      <c r="MB13" s="158"/>
      <c r="MC13" s="158"/>
      <c r="MD13" s="158"/>
      <c r="ME13" s="158"/>
      <c r="MF13" s="158"/>
      <c r="MG13" s="158"/>
      <c r="MH13" s="158"/>
      <c r="MI13" s="158"/>
      <c r="MJ13" s="158"/>
      <c r="MK13" s="158"/>
      <c r="ML13" s="158"/>
      <c r="MM13" s="158"/>
      <c r="MN13" s="158"/>
      <c r="MO13" s="158"/>
      <c r="MP13" s="158"/>
      <c r="MQ13" s="158"/>
      <c r="MR13" s="158"/>
      <c r="MS13" s="158"/>
      <c r="MT13" s="158"/>
      <c r="MU13" s="158"/>
      <c r="MV13" s="158"/>
      <c r="MW13" s="158"/>
      <c r="MX13" s="158"/>
      <c r="MY13" s="158"/>
      <c r="MZ13" s="158"/>
      <c r="NA13" s="158"/>
      <c r="NB13" s="158"/>
      <c r="NC13" s="158"/>
      <c r="ND13" s="158"/>
      <c r="NE13" s="158"/>
      <c r="NF13" s="158"/>
      <c r="NG13" s="158"/>
      <c r="NH13" s="158"/>
      <c r="NI13" s="158"/>
      <c r="NJ13" s="158"/>
      <c r="NK13" s="158"/>
      <c r="NL13" s="158"/>
      <c r="NM13" s="158"/>
      <c r="NN13" s="158"/>
      <c r="NO13" s="158"/>
      <c r="NP13" s="158"/>
      <c r="NQ13" s="158"/>
      <c r="NR13" s="158"/>
      <c r="NS13" s="158"/>
      <c r="NT13" s="158"/>
      <c r="NU13" s="158"/>
      <c r="NV13" s="158"/>
      <c r="NW13" s="158"/>
      <c r="NX13" s="158"/>
      <c r="NY13" s="158"/>
      <c r="NZ13" s="158"/>
      <c r="OA13" s="158"/>
      <c r="OB13" s="158"/>
      <c r="OC13" s="158"/>
      <c r="OD13" s="158"/>
      <c r="OE13" s="158"/>
      <c r="OF13" s="158"/>
      <c r="OG13" s="158"/>
      <c r="OH13" s="158"/>
      <c r="OI13" s="158"/>
      <c r="OJ13" s="158"/>
      <c r="OK13" s="158"/>
      <c r="OL13" s="158"/>
      <c r="OM13" s="158"/>
      <c r="ON13" s="158"/>
      <c r="OO13" s="158"/>
      <c r="OP13" s="158"/>
      <c r="OQ13" s="158"/>
      <c r="OR13" s="158"/>
      <c r="OS13" s="158"/>
      <c r="OT13" s="158"/>
      <c r="OU13" s="158"/>
      <c r="OV13" s="158"/>
      <c r="OW13" s="158"/>
      <c r="OX13" s="158"/>
      <c r="OY13" s="158"/>
      <c r="OZ13" s="158"/>
      <c r="PA13" s="158"/>
      <c r="PB13" s="158"/>
      <c r="PC13" s="158"/>
      <c r="PD13" s="158"/>
      <c r="PE13" s="158"/>
      <c r="PF13" s="158"/>
      <c r="PG13" s="158"/>
      <c r="PH13" s="158"/>
      <c r="PI13" s="158"/>
      <c r="PJ13" s="158"/>
      <c r="PK13" s="158"/>
      <c r="PL13" s="158"/>
      <c r="PM13" s="158"/>
      <c r="PN13" s="158"/>
      <c r="PO13" s="158"/>
      <c r="PP13" s="158"/>
      <c r="PQ13" s="158"/>
      <c r="PR13" s="158"/>
      <c r="PS13" s="158"/>
      <c r="PT13" s="158"/>
      <c r="PU13" s="158"/>
      <c r="PV13" s="158"/>
      <c r="PW13" s="158"/>
      <c r="PX13" s="158"/>
      <c r="PY13" s="158"/>
      <c r="PZ13" s="158"/>
      <c r="QA13" s="158"/>
      <c r="QB13" s="158"/>
      <c r="QC13" s="158"/>
      <c r="QD13" s="158"/>
      <c r="QE13" s="158"/>
      <c r="QF13" s="158"/>
      <c r="QG13" s="158"/>
      <c r="QH13" s="158"/>
      <c r="QI13" s="158"/>
      <c r="QJ13" s="158"/>
      <c r="QK13" s="158"/>
      <c r="QL13" s="158"/>
      <c r="QM13" s="158"/>
      <c r="QN13" s="158"/>
      <c r="QO13" s="158"/>
      <c r="QP13" s="158"/>
      <c r="QQ13" s="158"/>
      <c r="QR13" s="158"/>
      <c r="QS13" s="158"/>
      <c r="QT13" s="158"/>
      <c r="QU13" s="158"/>
      <c r="QV13" s="158"/>
      <c r="QW13" s="158"/>
      <c r="QX13" s="158"/>
      <c r="QY13" s="158"/>
      <c r="QZ13" s="158"/>
      <c r="RA13" s="158"/>
      <c r="RB13" s="158"/>
      <c r="RC13" s="158"/>
      <c r="RD13" s="158"/>
      <c r="RE13" s="158"/>
      <c r="RF13" s="158"/>
      <c r="RG13" s="158"/>
      <c r="RH13" s="158"/>
      <c r="RI13" s="158"/>
      <c r="RJ13" s="158"/>
      <c r="RK13" s="158"/>
      <c r="RL13" s="158"/>
      <c r="RM13" s="158"/>
      <c r="RN13" s="158"/>
      <c r="RO13" s="158"/>
      <c r="RP13" s="158"/>
      <c r="RQ13" s="158"/>
      <c r="RR13" s="158"/>
      <c r="RS13" s="158"/>
      <c r="RT13" s="158"/>
      <c r="RU13" s="158"/>
      <c r="RV13" s="158"/>
      <c r="RW13" s="158"/>
      <c r="RX13" s="158"/>
      <c r="RY13" s="158"/>
      <c r="RZ13" s="158"/>
      <c r="SA13" s="158"/>
      <c r="SB13" s="158"/>
      <c r="SC13" s="158"/>
      <c r="SD13" s="158"/>
      <c r="SE13" s="158"/>
      <c r="SF13" s="158"/>
      <c r="SG13" s="158"/>
      <c r="SH13" s="158"/>
      <c r="SI13" s="158"/>
      <c r="SJ13" s="158"/>
      <c r="SK13" s="158"/>
      <c r="SL13" s="158"/>
      <c r="SM13" s="158"/>
      <c r="SN13" s="158"/>
      <c r="SO13" s="158"/>
      <c r="SP13" s="158"/>
      <c r="SQ13" s="158"/>
      <c r="SR13" s="158"/>
      <c r="SS13" s="158"/>
      <c r="ST13" s="158"/>
      <c r="SU13" s="158"/>
      <c r="SV13" s="158"/>
      <c r="SW13" s="158"/>
      <c r="SX13" s="158"/>
      <c r="SY13" s="158"/>
      <c r="SZ13" s="158"/>
      <c r="TA13" s="158"/>
      <c r="TB13" s="158"/>
      <c r="TC13" s="158"/>
      <c r="TD13" s="158"/>
      <c r="TE13" s="158"/>
      <c r="TF13" s="158"/>
      <c r="TG13" s="158"/>
      <c r="TH13" s="158"/>
      <c r="TI13" s="158"/>
      <c r="TJ13" s="158"/>
      <c r="TK13" s="158"/>
      <c r="TL13" s="158"/>
      <c r="TM13" s="158"/>
      <c r="TN13" s="158"/>
      <c r="TO13" s="158"/>
      <c r="TP13" s="158"/>
      <c r="TQ13" s="158"/>
      <c r="TR13" s="158"/>
      <c r="TS13" s="158"/>
      <c r="TT13" s="158"/>
      <c r="TU13" s="158"/>
      <c r="TV13" s="158"/>
      <c r="TW13" s="158"/>
      <c r="TX13" s="158"/>
      <c r="TY13" s="158"/>
      <c r="TZ13" s="158"/>
      <c r="UA13" s="158"/>
      <c r="UB13" s="158"/>
      <c r="UC13" s="158"/>
      <c r="UD13" s="158"/>
      <c r="UE13" s="158"/>
      <c r="UF13" s="158"/>
      <c r="UG13" s="158"/>
      <c r="UH13" s="158"/>
      <c r="UI13" s="158"/>
      <c r="UJ13" s="158"/>
      <c r="UK13" s="158"/>
      <c r="UL13" s="158"/>
      <c r="UM13" s="158"/>
      <c r="UN13" s="158"/>
      <c r="UO13" s="158"/>
      <c r="UP13" s="158"/>
      <c r="UQ13" s="158"/>
      <c r="UR13" s="158"/>
      <c r="US13" s="158"/>
      <c r="UT13" s="158"/>
      <c r="UU13" s="158"/>
      <c r="UV13" s="158"/>
      <c r="UW13" s="158"/>
      <c r="UX13" s="158"/>
      <c r="UY13" s="158"/>
      <c r="UZ13" s="158"/>
      <c r="VA13" s="158"/>
      <c r="VB13" s="158"/>
      <c r="VC13" s="158"/>
      <c r="VD13" s="158"/>
      <c r="VE13" s="158"/>
      <c r="VF13" s="158"/>
      <c r="VG13" s="158"/>
      <c r="VH13" s="158"/>
      <c r="VI13" s="158"/>
      <c r="VJ13" s="158"/>
      <c r="VK13" s="158"/>
      <c r="VL13" s="158"/>
      <c r="VM13" s="158"/>
      <c r="VN13" s="158"/>
      <c r="VO13" s="158"/>
      <c r="VP13" s="158"/>
      <c r="VQ13" s="158"/>
      <c r="VR13" s="158"/>
      <c r="VS13" s="158"/>
      <c r="VT13" s="158"/>
      <c r="VU13" s="158"/>
      <c r="VV13" s="158"/>
      <c r="VW13" s="158"/>
      <c r="VX13" s="158"/>
      <c r="VY13" s="158"/>
      <c r="VZ13" s="158"/>
      <c r="WA13" s="158"/>
      <c r="WB13" s="158"/>
      <c r="WC13" s="158"/>
      <c r="WD13" s="158"/>
      <c r="WE13" s="158"/>
      <c r="WF13" s="158"/>
      <c r="WG13" s="158"/>
      <c r="WH13" s="158"/>
      <c r="WI13" s="158"/>
      <c r="WJ13" s="158"/>
      <c r="WK13" s="158"/>
      <c r="WL13" s="158"/>
      <c r="WM13" s="158"/>
      <c r="WN13" s="158"/>
      <c r="WO13" s="158"/>
      <c r="WP13" s="158"/>
      <c r="WQ13" s="158"/>
      <c r="WR13" s="158"/>
      <c r="WS13" s="158"/>
      <c r="WT13" s="158"/>
      <c r="WU13" s="158"/>
      <c r="WV13" s="158"/>
      <c r="WW13" s="158"/>
      <c r="WX13" s="158"/>
      <c r="WY13" s="158"/>
      <c r="WZ13" s="158"/>
      <c r="XA13" s="158"/>
      <c r="XB13" s="158"/>
      <c r="XC13" s="158"/>
      <c r="XD13" s="158"/>
      <c r="XE13" s="158"/>
      <c r="XF13" s="158"/>
      <c r="XG13" s="158"/>
      <c r="XH13" s="158"/>
      <c r="XI13" s="158"/>
      <c r="XJ13" s="158"/>
      <c r="XK13" s="158"/>
      <c r="XL13" s="158"/>
      <c r="XM13" s="158"/>
      <c r="XN13" s="158"/>
      <c r="XO13" s="158"/>
      <c r="XP13" s="158"/>
      <c r="XQ13" s="158"/>
      <c r="XR13" s="158"/>
      <c r="XS13" s="158"/>
      <c r="XT13" s="158"/>
      <c r="XU13" s="158"/>
      <c r="XV13" s="158"/>
      <c r="XW13" s="158"/>
      <c r="XX13" s="158"/>
      <c r="XY13" s="158"/>
      <c r="XZ13" s="158"/>
      <c r="YA13" s="158"/>
      <c r="YB13" s="158"/>
      <c r="YC13" s="158"/>
      <c r="YD13" s="158"/>
      <c r="YE13" s="158"/>
      <c r="YF13" s="158"/>
      <c r="YG13" s="158"/>
      <c r="YH13" s="158"/>
      <c r="YI13" s="158"/>
      <c r="YJ13" s="158"/>
      <c r="YK13" s="158"/>
      <c r="YL13" s="158"/>
      <c r="YM13" s="158"/>
      <c r="YN13" s="158"/>
      <c r="YO13" s="158"/>
      <c r="YP13" s="158"/>
      <c r="YQ13" s="158"/>
      <c r="YR13" s="158"/>
      <c r="YS13" s="158"/>
      <c r="YT13" s="158"/>
      <c r="YU13" s="158"/>
      <c r="YV13" s="158"/>
      <c r="YW13" s="158"/>
      <c r="YX13" s="158"/>
      <c r="YY13" s="158"/>
      <c r="YZ13" s="158"/>
      <c r="ZA13" s="158"/>
      <c r="ZB13" s="158"/>
      <c r="ZC13" s="158"/>
      <c r="ZD13" s="158"/>
      <c r="ZE13" s="158"/>
      <c r="ZF13" s="158"/>
      <c r="ZG13" s="158"/>
      <c r="ZH13" s="158"/>
      <c r="ZI13" s="158"/>
      <c r="ZJ13" s="158"/>
      <c r="ZK13" s="158"/>
      <c r="ZL13" s="158"/>
      <c r="ZM13" s="158"/>
      <c r="ZN13" s="158"/>
      <c r="ZO13" s="158"/>
      <c r="ZP13" s="158"/>
      <c r="ZQ13" s="158"/>
      <c r="ZR13" s="158"/>
      <c r="ZS13" s="158"/>
      <c r="ZT13" s="158"/>
      <c r="ZU13" s="158"/>
      <c r="ZV13" s="158"/>
      <c r="ZW13" s="158"/>
      <c r="ZX13" s="158"/>
      <c r="ZY13" s="158"/>
      <c r="ZZ13" s="158"/>
      <c r="AAA13" s="158"/>
      <c r="AAB13" s="158"/>
      <c r="AAC13" s="158"/>
      <c r="AAD13" s="158"/>
      <c r="AAE13" s="158"/>
      <c r="AAF13" s="158"/>
      <c r="AAG13" s="158"/>
      <c r="AAH13" s="158"/>
      <c r="AAI13" s="158"/>
      <c r="AAJ13" s="158"/>
      <c r="AAK13" s="158"/>
      <c r="AAL13" s="158"/>
      <c r="AAM13" s="158"/>
      <c r="AAN13" s="158"/>
      <c r="AAO13" s="158"/>
      <c r="AAP13" s="158"/>
      <c r="AAQ13" s="158"/>
      <c r="AAR13" s="158"/>
      <c r="AAS13" s="158"/>
      <c r="AAT13" s="158"/>
      <c r="AAU13" s="158"/>
      <c r="AAV13" s="158"/>
      <c r="AAW13" s="158"/>
      <c r="AAX13" s="158"/>
      <c r="AAY13" s="158"/>
      <c r="AAZ13" s="158"/>
      <c r="ABA13" s="158"/>
      <c r="ABB13" s="158"/>
      <c r="ABC13" s="158"/>
      <c r="ABD13" s="158"/>
      <c r="ABE13" s="158"/>
      <c r="ABF13" s="158"/>
      <c r="ABG13" s="158"/>
      <c r="ABH13" s="158"/>
      <c r="ABI13" s="158"/>
      <c r="ABJ13" s="158"/>
      <c r="ABK13" s="158"/>
      <c r="ABL13" s="158"/>
      <c r="ABM13" s="158"/>
      <c r="ABN13" s="158"/>
      <c r="ABO13" s="158"/>
      <c r="ABP13" s="158"/>
      <c r="ABQ13" s="158"/>
      <c r="ABR13" s="158"/>
      <c r="ABS13" s="158"/>
      <c r="ABT13" s="158"/>
      <c r="ABU13" s="158"/>
      <c r="ABV13" s="158"/>
      <c r="ABW13" s="158"/>
      <c r="ABX13" s="158"/>
      <c r="ABY13" s="158"/>
      <c r="ABZ13" s="158"/>
      <c r="ACA13" s="158"/>
      <c r="ACB13" s="158"/>
      <c r="ACC13" s="158"/>
      <c r="ACD13" s="158"/>
      <c r="ACE13" s="158"/>
      <c r="ACF13" s="158"/>
      <c r="ACG13" s="158"/>
      <c r="ACH13" s="158"/>
      <c r="ACI13" s="158"/>
      <c r="ACJ13" s="158"/>
      <c r="ACK13" s="158"/>
      <c r="ACL13" s="158"/>
      <c r="ACM13" s="158"/>
      <c r="ACN13" s="158"/>
      <c r="ACO13" s="158"/>
      <c r="ACP13" s="158"/>
      <c r="ACQ13" s="158"/>
      <c r="ACR13" s="158"/>
      <c r="ACS13" s="158"/>
      <c r="ACT13" s="158"/>
      <c r="ACU13" s="158"/>
      <c r="ACV13" s="158"/>
      <c r="ACW13" s="158"/>
      <c r="ACX13" s="158"/>
      <c r="ACY13" s="158"/>
      <c r="ACZ13" s="158"/>
      <c r="ADA13" s="158"/>
      <c r="ADB13" s="158"/>
      <c r="ADC13" s="158"/>
      <c r="ADD13" s="158"/>
      <c r="ADE13" s="158"/>
      <c r="ADF13" s="158"/>
      <c r="ADG13" s="158"/>
      <c r="ADH13" s="158"/>
      <c r="ADI13" s="158"/>
      <c r="ADJ13" s="158"/>
      <c r="ADK13" s="158"/>
      <c r="ADL13" s="158"/>
      <c r="ADM13" s="158"/>
      <c r="ADN13" s="158"/>
      <c r="ADO13" s="158"/>
      <c r="ADP13" s="158"/>
      <c r="ADQ13" s="158"/>
      <c r="ADR13" s="158"/>
      <c r="ADS13" s="158"/>
      <c r="ADT13" s="158"/>
      <c r="ADU13" s="158"/>
      <c r="ADV13" s="158"/>
      <c r="ADW13" s="158"/>
      <c r="ADX13" s="158"/>
      <c r="ADY13" s="158"/>
      <c r="ADZ13" s="158"/>
      <c r="AEA13" s="158"/>
      <c r="AEB13" s="158"/>
      <c r="AEC13" s="158"/>
      <c r="AED13" s="158"/>
      <c r="AEE13" s="158"/>
      <c r="AEF13" s="158"/>
      <c r="AEG13" s="158"/>
      <c r="AEH13" s="158"/>
      <c r="AEI13" s="158"/>
      <c r="AEJ13" s="158"/>
      <c r="AEK13" s="158"/>
      <c r="AEL13" s="158"/>
      <c r="AEM13" s="158"/>
      <c r="AEN13" s="158"/>
      <c r="AEO13" s="158"/>
      <c r="AEP13" s="158"/>
      <c r="AEQ13" s="158"/>
      <c r="AER13" s="158"/>
      <c r="AES13" s="158"/>
      <c r="AET13" s="158"/>
      <c r="AEU13" s="158"/>
      <c r="AEV13" s="158"/>
      <c r="AEW13" s="158"/>
      <c r="AEX13" s="158"/>
      <c r="AEY13" s="158"/>
      <c r="AEZ13" s="158"/>
      <c r="AFA13" s="158"/>
      <c r="AFB13" s="158"/>
      <c r="AFC13" s="158"/>
      <c r="AFD13" s="158"/>
      <c r="AFE13" s="158"/>
      <c r="AFF13" s="158"/>
      <c r="AFG13" s="158"/>
      <c r="AFH13" s="158"/>
      <c r="AFI13" s="158"/>
      <c r="AFJ13" s="158"/>
      <c r="AFK13" s="158"/>
      <c r="AFL13" s="158"/>
      <c r="AFM13" s="158"/>
      <c r="AFN13" s="158"/>
      <c r="AFO13" s="158"/>
      <c r="AFP13" s="158"/>
      <c r="AFQ13" s="158"/>
      <c r="AFR13" s="158"/>
      <c r="AFS13" s="158"/>
      <c r="AFT13" s="158"/>
      <c r="AFU13" s="158"/>
      <c r="AFV13" s="158"/>
      <c r="AFW13" s="158"/>
      <c r="AFX13" s="158"/>
      <c r="AFY13" s="158"/>
      <c r="AFZ13" s="158"/>
      <c r="AGA13" s="158"/>
      <c r="AGB13" s="158"/>
      <c r="AGC13" s="158"/>
      <c r="AGD13" s="158"/>
      <c r="AGE13" s="158"/>
      <c r="AGF13" s="158"/>
      <c r="AGG13" s="158"/>
      <c r="AGH13" s="158"/>
      <c r="AGI13" s="158"/>
      <c r="AGJ13" s="158"/>
      <c r="AGK13" s="158"/>
      <c r="AGL13" s="158"/>
      <c r="AGM13" s="158"/>
      <c r="AGN13" s="158"/>
      <c r="AGO13" s="158"/>
      <c r="AGP13" s="158"/>
      <c r="AGQ13" s="158"/>
      <c r="AGR13" s="158"/>
      <c r="AGS13" s="158"/>
      <c r="AGT13" s="158"/>
      <c r="AGU13" s="158"/>
      <c r="AGV13" s="158"/>
      <c r="AGW13" s="158"/>
      <c r="AGX13" s="158"/>
      <c r="AGY13" s="158"/>
      <c r="AGZ13" s="158"/>
      <c r="AHA13" s="158"/>
      <c r="AHB13" s="158"/>
      <c r="AHC13" s="158"/>
      <c r="AHD13" s="158"/>
      <c r="AHE13" s="158"/>
      <c r="AHF13" s="158"/>
      <c r="AHG13" s="158"/>
      <c r="AHH13" s="158"/>
      <c r="AHI13" s="158"/>
      <c r="AHJ13" s="158"/>
      <c r="AHK13" s="158"/>
      <c r="AHL13" s="158"/>
      <c r="AHM13" s="158"/>
      <c r="AHN13" s="158"/>
      <c r="AHO13" s="158"/>
      <c r="AHP13" s="158"/>
      <c r="AHQ13" s="158"/>
      <c r="AHR13" s="158"/>
      <c r="AHS13" s="158"/>
      <c r="AHT13" s="158"/>
      <c r="AHU13" s="158"/>
      <c r="AHV13" s="158"/>
      <c r="AHW13" s="158"/>
      <c r="AHX13" s="158"/>
      <c r="AHY13" s="158"/>
      <c r="AHZ13" s="158"/>
      <c r="AIA13" s="158"/>
      <c r="AIB13" s="158"/>
      <c r="AIC13" s="158"/>
      <c r="AID13" s="158"/>
      <c r="AIE13" s="158"/>
      <c r="AIF13" s="158"/>
      <c r="AIG13" s="158"/>
      <c r="AIH13" s="158"/>
      <c r="AII13" s="158"/>
      <c r="AIJ13" s="158"/>
      <c r="AIK13" s="158"/>
      <c r="AIL13" s="158"/>
      <c r="AIM13" s="158"/>
      <c r="AIN13" s="158"/>
      <c r="AIO13" s="158"/>
      <c r="AIP13" s="158"/>
      <c r="AIQ13" s="158"/>
      <c r="AIR13" s="158"/>
      <c r="AIS13" s="158"/>
      <c r="AIT13" s="158"/>
      <c r="AIU13" s="158"/>
      <c r="AIV13" s="158"/>
      <c r="AIW13" s="158"/>
      <c r="AIX13" s="158"/>
      <c r="AIY13" s="158"/>
      <c r="AIZ13" s="158"/>
      <c r="AJA13" s="158"/>
      <c r="AJB13" s="158"/>
      <c r="AJC13" s="158"/>
      <c r="AJD13" s="158"/>
      <c r="AJE13" s="158"/>
      <c r="AJF13" s="158"/>
      <c r="AJG13" s="158"/>
      <c r="AJH13" s="158"/>
      <c r="AJI13" s="158"/>
      <c r="AJJ13" s="158"/>
      <c r="AJK13" s="158"/>
      <c r="AJL13" s="158"/>
      <c r="AJM13" s="158"/>
      <c r="AJN13" s="158"/>
      <c r="AJO13" s="158"/>
      <c r="AJP13" s="158"/>
      <c r="AJQ13" s="158"/>
      <c r="AJR13" s="158"/>
      <c r="AJS13" s="158"/>
      <c r="AJT13" s="158"/>
      <c r="AJU13" s="158"/>
      <c r="AJV13" s="158"/>
      <c r="AJW13" s="158"/>
      <c r="AJX13" s="158"/>
      <c r="AJY13" s="158"/>
      <c r="AJZ13" s="158"/>
      <c r="AKA13" s="158"/>
      <c r="AKB13" s="158"/>
      <c r="AKC13" s="158"/>
      <c r="AKD13" s="158"/>
      <c r="AKE13" s="158"/>
      <c r="AKF13" s="158"/>
      <c r="AKG13" s="158"/>
      <c r="AKH13" s="158"/>
      <c r="AKI13" s="158"/>
      <c r="AKJ13" s="158"/>
      <c r="AKK13" s="158"/>
      <c r="AKL13" s="158"/>
      <c r="AKM13" s="158"/>
      <c r="AKN13" s="158"/>
      <c r="AKO13" s="158"/>
      <c r="AKP13" s="158"/>
      <c r="AKQ13" s="158"/>
      <c r="AKR13" s="158"/>
      <c r="AKS13" s="158"/>
      <c r="AKT13" s="158"/>
      <c r="AKU13" s="158"/>
      <c r="AKV13" s="158"/>
      <c r="AKW13" s="158"/>
      <c r="AKX13" s="158"/>
      <c r="AKY13" s="158"/>
      <c r="AKZ13" s="158"/>
      <c r="ALA13" s="158"/>
      <c r="ALB13" s="158"/>
      <c r="ALC13" s="158"/>
      <c r="ALD13" s="158"/>
      <c r="ALE13" s="158"/>
      <c r="ALF13" s="158"/>
      <c r="ALG13" s="158"/>
      <c r="ALH13" s="158"/>
      <c r="ALI13" s="158"/>
      <c r="ALJ13" s="158"/>
      <c r="ALK13" s="158"/>
      <c r="ALL13" s="158"/>
      <c r="ALM13" s="158"/>
      <c r="ALN13" s="158"/>
      <c r="ALO13" s="158"/>
      <c r="ALP13" s="158"/>
      <c r="ALQ13" s="158"/>
      <c r="ALR13" s="158"/>
      <c r="ALS13" s="158"/>
      <c r="ALT13" s="158"/>
      <c r="ALU13" s="158"/>
      <c r="ALV13" s="158"/>
      <c r="ALW13" s="158"/>
      <c r="ALX13" s="158"/>
      <c r="ALY13" s="158"/>
      <c r="ALZ13" s="158"/>
      <c r="AMA13" s="158"/>
      <c r="AMB13" s="158"/>
      <c r="AMC13" s="158"/>
      <c r="AMD13" s="158"/>
      <c r="AME13" s="158"/>
      <c r="AMF13" s="158"/>
      <c r="AMG13" s="158"/>
      <c r="AMH13" s="158"/>
      <c r="AMI13" s="158"/>
      <c r="AMJ13" s="158"/>
      <c r="AMK13" s="158"/>
      <c r="AML13" s="158"/>
      <c r="AMM13" s="158"/>
      <c r="AMN13" s="158"/>
      <c r="AMO13" s="158"/>
      <c r="AMP13" s="158"/>
      <c r="AMQ13" s="158"/>
      <c r="AMR13" s="158"/>
      <c r="AMS13" s="158"/>
      <c r="AMT13" s="158"/>
      <c r="AMU13" s="158"/>
      <c r="AMV13" s="158"/>
      <c r="AMW13" s="158"/>
      <c r="AMX13" s="158"/>
      <c r="AMY13" s="158"/>
      <c r="AMZ13" s="158"/>
      <c r="ANA13" s="158"/>
      <c r="ANB13" s="158"/>
      <c r="ANC13" s="158"/>
      <c r="AND13" s="158"/>
      <c r="ANE13" s="158"/>
      <c r="ANF13" s="158"/>
      <c r="ANG13" s="158"/>
      <c r="ANH13" s="158"/>
      <c r="ANI13" s="158"/>
      <c r="ANJ13" s="158"/>
      <c r="ANK13" s="158"/>
      <c r="ANL13" s="158"/>
      <c r="ANM13" s="158"/>
      <c r="ANN13" s="158"/>
      <c r="ANO13" s="158"/>
      <c r="ANP13" s="158"/>
      <c r="ANQ13" s="158"/>
      <c r="ANR13" s="158"/>
      <c r="ANS13" s="158"/>
      <c r="ANT13" s="158"/>
      <c r="ANU13" s="158"/>
      <c r="ANV13" s="158"/>
      <c r="ANW13" s="158"/>
      <c r="ANX13" s="158"/>
      <c r="ANY13" s="158"/>
      <c r="ANZ13" s="158"/>
      <c r="AOA13" s="158"/>
      <c r="AOB13" s="158"/>
      <c r="AOC13" s="158"/>
      <c r="AOD13" s="158"/>
      <c r="AOE13" s="158"/>
      <c r="AOF13" s="158"/>
      <c r="AOG13" s="158"/>
      <c r="AOH13" s="158"/>
      <c r="AOI13" s="158"/>
      <c r="AOJ13" s="158"/>
      <c r="AOK13" s="158"/>
      <c r="AOL13" s="158"/>
      <c r="AOM13" s="158"/>
      <c r="AON13" s="158"/>
      <c r="AOO13" s="158"/>
      <c r="AOP13" s="158"/>
      <c r="AOQ13" s="158"/>
      <c r="AOR13" s="158"/>
      <c r="AOS13" s="158"/>
      <c r="AOT13" s="158"/>
      <c r="AOU13" s="158"/>
      <c r="AOV13" s="158"/>
      <c r="AOW13" s="158"/>
      <c r="AOX13" s="158"/>
      <c r="AOY13" s="158"/>
      <c r="AOZ13" s="158"/>
      <c r="APA13" s="158"/>
      <c r="APB13" s="158"/>
      <c r="APC13" s="158"/>
      <c r="APD13" s="158"/>
      <c r="APE13" s="158"/>
      <c r="APF13" s="158"/>
      <c r="APG13" s="158"/>
      <c r="APH13" s="158"/>
      <c r="API13" s="158"/>
      <c r="APJ13" s="158"/>
      <c r="APK13" s="158"/>
      <c r="APL13" s="158"/>
      <c r="APM13" s="158"/>
      <c r="APN13" s="158"/>
      <c r="APO13" s="158"/>
      <c r="APP13" s="158"/>
      <c r="APQ13" s="158"/>
      <c r="APR13" s="158"/>
      <c r="APS13" s="158"/>
      <c r="APT13" s="158"/>
      <c r="APU13" s="158"/>
      <c r="APV13" s="158"/>
      <c r="APW13" s="158"/>
      <c r="APX13" s="158"/>
      <c r="APY13" s="158"/>
      <c r="APZ13" s="158"/>
      <c r="AQA13" s="158"/>
      <c r="AQB13" s="158"/>
      <c r="AQC13" s="158"/>
      <c r="AQD13" s="158"/>
      <c r="AQE13" s="158"/>
      <c r="AQF13" s="158"/>
      <c r="AQG13" s="158"/>
      <c r="AQH13" s="158"/>
      <c r="AQI13" s="158"/>
      <c r="AQJ13" s="158"/>
      <c r="AQK13" s="158"/>
      <c r="AQL13" s="158"/>
      <c r="AQM13" s="158"/>
      <c r="AQN13" s="158"/>
      <c r="AQO13" s="158"/>
      <c r="AQP13" s="158"/>
      <c r="AQQ13" s="158"/>
      <c r="AQR13" s="158"/>
      <c r="AQS13" s="158"/>
      <c r="AQT13" s="158"/>
      <c r="AQU13" s="158"/>
      <c r="AQV13" s="158"/>
      <c r="AQW13" s="158"/>
      <c r="AQX13" s="158"/>
      <c r="AQY13" s="158"/>
      <c r="AQZ13" s="158"/>
      <c r="ARA13" s="158"/>
      <c r="ARB13" s="158"/>
      <c r="ARC13" s="158"/>
      <c r="ARD13" s="158"/>
      <c r="ARE13" s="158"/>
      <c r="ARF13" s="158"/>
      <c r="ARG13" s="158"/>
      <c r="ARH13" s="158"/>
      <c r="ARI13" s="158"/>
      <c r="ARJ13" s="158"/>
      <c r="ARK13" s="158"/>
      <c r="ARL13" s="158"/>
      <c r="ARM13" s="158"/>
      <c r="ARN13" s="158"/>
      <c r="ARO13" s="158"/>
      <c r="ARP13" s="158"/>
      <c r="ARQ13" s="158"/>
      <c r="ARR13" s="158"/>
      <c r="ARS13" s="158"/>
      <c r="ART13" s="158"/>
      <c r="ARU13" s="158"/>
      <c r="ARV13" s="158"/>
      <c r="ARW13" s="158"/>
      <c r="ARX13" s="158"/>
      <c r="ARY13" s="158"/>
      <c r="ARZ13" s="158"/>
      <c r="ASA13" s="158"/>
      <c r="ASB13" s="158"/>
      <c r="ASC13" s="158"/>
      <c r="ASD13" s="158"/>
      <c r="ASE13" s="158"/>
      <c r="ASF13" s="158"/>
      <c r="ASG13" s="158"/>
      <c r="ASH13" s="158"/>
      <c r="ASI13" s="158"/>
      <c r="ASJ13" s="158"/>
      <c r="ASK13" s="158"/>
      <c r="ASL13" s="158"/>
      <c r="ASM13" s="158"/>
      <c r="ASN13" s="158"/>
      <c r="ASO13" s="158"/>
      <c r="ASP13" s="158"/>
      <c r="ASQ13" s="158"/>
      <c r="ASR13" s="158"/>
      <c r="ASS13" s="158"/>
      <c r="AST13" s="158"/>
      <c r="ASU13" s="158"/>
      <c r="ASV13" s="158"/>
      <c r="ASW13" s="158"/>
      <c r="ASX13" s="158"/>
      <c r="ASY13" s="158"/>
      <c r="ASZ13" s="158"/>
      <c r="ATA13" s="158"/>
      <c r="ATB13" s="158"/>
      <c r="ATC13" s="158"/>
      <c r="ATD13" s="158"/>
      <c r="ATE13" s="158"/>
      <c r="ATF13" s="158"/>
      <c r="ATG13" s="158"/>
      <c r="ATH13" s="158"/>
      <c r="ATI13" s="158"/>
      <c r="ATJ13" s="158"/>
      <c r="ATK13" s="158"/>
      <c r="ATL13" s="158"/>
      <c r="ATM13" s="158"/>
      <c r="ATN13" s="158"/>
      <c r="ATO13" s="158"/>
      <c r="ATP13" s="158"/>
      <c r="ATQ13" s="158"/>
      <c r="ATR13" s="158"/>
      <c r="ATS13" s="158"/>
      <c r="ATT13" s="158"/>
      <c r="ATU13" s="158"/>
      <c r="ATV13" s="158"/>
      <c r="ATW13" s="158"/>
      <c r="ATX13" s="158"/>
      <c r="ATY13" s="158"/>
      <c r="ATZ13" s="158"/>
      <c r="AUA13" s="158"/>
      <c r="AUB13" s="158"/>
      <c r="AUC13" s="158"/>
      <c r="AUD13" s="158"/>
      <c r="AUE13" s="158"/>
      <c r="AUF13" s="158"/>
      <c r="AUG13" s="158"/>
      <c r="AUH13" s="158"/>
      <c r="AUI13" s="158"/>
      <c r="AUJ13" s="158"/>
      <c r="AUK13" s="158"/>
      <c r="AUL13" s="158"/>
      <c r="AUM13" s="158"/>
      <c r="AUN13" s="158"/>
      <c r="AUO13" s="158"/>
      <c r="AUP13" s="158"/>
      <c r="AUQ13" s="158"/>
      <c r="AUR13" s="158"/>
      <c r="AUS13" s="158"/>
      <c r="AUT13" s="158"/>
      <c r="AUU13" s="158"/>
      <c r="AUV13" s="158"/>
      <c r="AUW13" s="158"/>
      <c r="AUX13" s="158"/>
      <c r="AUY13" s="158"/>
      <c r="AUZ13" s="158"/>
      <c r="AVA13" s="158"/>
      <c r="AVB13" s="158"/>
      <c r="AVC13" s="158"/>
      <c r="AVD13" s="158"/>
      <c r="AVE13" s="158"/>
      <c r="AVF13" s="158"/>
      <c r="AVG13" s="158"/>
      <c r="AVH13" s="158"/>
      <c r="AVI13" s="158"/>
      <c r="AVJ13" s="158"/>
      <c r="AVK13" s="158"/>
      <c r="AVL13" s="158"/>
      <c r="AVM13" s="158"/>
      <c r="AVN13" s="158"/>
      <c r="AVO13" s="158"/>
      <c r="AVP13" s="158"/>
      <c r="AVQ13" s="158"/>
      <c r="AVR13" s="158"/>
      <c r="AVS13" s="158"/>
      <c r="AVT13" s="158"/>
      <c r="AVU13" s="158"/>
      <c r="AVV13" s="158"/>
      <c r="AVW13" s="158"/>
      <c r="AVX13" s="158"/>
      <c r="AVY13" s="158"/>
      <c r="AVZ13" s="158"/>
      <c r="AWA13" s="158"/>
      <c r="AWB13" s="158"/>
      <c r="AWC13" s="158"/>
      <c r="AWD13" s="158"/>
      <c r="AWE13" s="158"/>
      <c r="AWF13" s="158"/>
      <c r="AWG13" s="158"/>
      <c r="AWH13" s="158"/>
      <c r="AWI13" s="158"/>
      <c r="AWJ13" s="158"/>
      <c r="AWK13" s="158"/>
      <c r="AWL13" s="158"/>
      <c r="AWM13" s="158"/>
      <c r="AWN13" s="158"/>
      <c r="AWO13" s="158"/>
      <c r="AWP13" s="158"/>
      <c r="AWQ13" s="158"/>
      <c r="AWR13" s="158"/>
      <c r="AWS13" s="158"/>
      <c r="AWT13" s="158"/>
      <c r="AWU13" s="158"/>
      <c r="AWV13" s="158"/>
      <c r="AWW13" s="158"/>
      <c r="AWX13" s="158"/>
      <c r="AWY13" s="158"/>
      <c r="AWZ13" s="158"/>
      <c r="AXA13" s="158"/>
      <c r="AXB13" s="158"/>
      <c r="AXC13" s="158"/>
      <c r="AXD13" s="158"/>
      <c r="AXE13" s="158"/>
      <c r="AXF13" s="158"/>
      <c r="AXG13" s="158"/>
      <c r="AXH13" s="158"/>
      <c r="AXI13" s="158"/>
      <c r="AXJ13" s="158"/>
      <c r="AXK13" s="158"/>
      <c r="AXL13" s="158"/>
      <c r="AXM13" s="158"/>
      <c r="AXN13" s="158"/>
      <c r="AXO13" s="158"/>
      <c r="AXP13" s="158"/>
      <c r="AXQ13" s="158"/>
      <c r="AXR13" s="158"/>
      <c r="AXS13" s="158"/>
      <c r="AXT13" s="158"/>
      <c r="AXU13" s="158"/>
      <c r="AXV13" s="158"/>
      <c r="AXW13" s="158"/>
      <c r="AXX13" s="158"/>
      <c r="AXY13" s="158"/>
      <c r="AXZ13" s="158"/>
      <c r="AYA13" s="158"/>
      <c r="AYB13" s="158"/>
      <c r="AYC13" s="158"/>
      <c r="AYD13" s="158"/>
      <c r="AYE13" s="158"/>
      <c r="AYF13" s="158"/>
      <c r="AYG13" s="158"/>
      <c r="AYH13" s="158"/>
      <c r="AYI13" s="158"/>
      <c r="AYJ13" s="158"/>
      <c r="AYK13" s="158"/>
      <c r="AYL13" s="158"/>
      <c r="AYM13" s="158"/>
      <c r="AYN13" s="158"/>
      <c r="AYO13" s="158"/>
      <c r="AYP13" s="158"/>
      <c r="AYQ13" s="158"/>
      <c r="AYR13" s="158"/>
      <c r="AYS13" s="158"/>
      <c r="AYT13" s="158"/>
      <c r="AYU13" s="158"/>
      <c r="AYV13" s="158"/>
      <c r="AYW13" s="158"/>
      <c r="AYX13" s="158"/>
      <c r="AYY13" s="158"/>
      <c r="AYZ13" s="158"/>
      <c r="AZA13" s="158"/>
      <c r="AZB13" s="158"/>
      <c r="AZC13" s="158"/>
      <c r="AZD13" s="158"/>
      <c r="AZE13" s="158"/>
      <c r="AZF13" s="158"/>
      <c r="AZG13" s="158"/>
      <c r="AZH13" s="158"/>
      <c r="AZI13" s="158"/>
      <c r="AZJ13" s="158"/>
      <c r="AZK13" s="158"/>
      <c r="AZL13" s="158"/>
      <c r="AZM13" s="158"/>
      <c r="AZN13" s="158"/>
      <c r="AZO13" s="158"/>
      <c r="AZP13" s="158"/>
      <c r="AZQ13" s="158"/>
      <c r="AZR13" s="158"/>
      <c r="AZS13" s="158"/>
      <c r="AZT13" s="158"/>
      <c r="AZU13" s="158"/>
      <c r="AZV13" s="158"/>
      <c r="AZW13" s="158"/>
      <c r="AZX13" s="158"/>
      <c r="AZY13" s="158"/>
      <c r="AZZ13" s="158"/>
      <c r="BAA13" s="158"/>
      <c r="BAB13" s="158"/>
      <c r="BAC13" s="158"/>
      <c r="BAD13" s="158"/>
      <c r="BAE13" s="158"/>
      <c r="BAF13" s="158"/>
      <c r="BAG13" s="158"/>
      <c r="BAH13" s="158"/>
      <c r="BAI13" s="158"/>
      <c r="BAJ13" s="158"/>
      <c r="BAK13" s="158"/>
      <c r="BAL13" s="158"/>
      <c r="BAM13" s="158"/>
      <c r="BAN13" s="158"/>
      <c r="BAO13" s="158"/>
      <c r="BAP13" s="158"/>
      <c r="BAQ13" s="158"/>
      <c r="BAR13" s="158"/>
      <c r="BAS13" s="158"/>
      <c r="BAT13" s="158"/>
      <c r="BAU13" s="158"/>
      <c r="BAV13" s="158"/>
      <c r="BAW13" s="158"/>
      <c r="BAX13" s="158"/>
      <c r="BAY13" s="158"/>
      <c r="BAZ13" s="158"/>
      <c r="BBA13" s="158"/>
      <c r="BBB13" s="158"/>
      <c r="BBC13" s="158"/>
      <c r="BBD13" s="158"/>
      <c r="BBE13" s="158"/>
      <c r="BBF13" s="158"/>
      <c r="BBG13" s="158"/>
      <c r="BBH13" s="158"/>
      <c r="BBI13" s="158"/>
      <c r="BBJ13" s="158"/>
      <c r="BBK13" s="158"/>
      <c r="BBL13" s="158"/>
      <c r="BBM13" s="158"/>
      <c r="BBN13" s="158"/>
      <c r="BBO13" s="158"/>
      <c r="BBP13" s="158"/>
      <c r="BBQ13" s="158"/>
      <c r="BBR13" s="158"/>
      <c r="BBS13" s="158"/>
      <c r="BBT13" s="158"/>
      <c r="BBU13" s="158"/>
      <c r="BBV13" s="158"/>
      <c r="BBW13" s="158"/>
      <c r="BBX13" s="158"/>
      <c r="BBY13" s="158"/>
      <c r="BBZ13" s="158"/>
      <c r="BCA13" s="158"/>
      <c r="BCB13" s="158"/>
      <c r="BCC13" s="158"/>
      <c r="BCD13" s="158"/>
      <c r="BCE13" s="158"/>
      <c r="BCF13" s="158"/>
      <c r="BCG13" s="158"/>
      <c r="BCH13" s="158"/>
      <c r="BCI13" s="158"/>
      <c r="BCJ13" s="158"/>
      <c r="BCK13" s="158"/>
      <c r="BCL13" s="158"/>
      <c r="BCM13" s="158"/>
      <c r="BCN13" s="158"/>
      <c r="BCO13" s="158"/>
      <c r="BCP13" s="158"/>
      <c r="BCQ13" s="158"/>
      <c r="BCR13" s="158"/>
      <c r="BCS13" s="158"/>
      <c r="BCT13" s="158"/>
      <c r="BCU13" s="158"/>
      <c r="BCV13" s="158"/>
      <c r="BCW13" s="158"/>
      <c r="BCX13" s="158"/>
      <c r="BCY13" s="158"/>
      <c r="BCZ13" s="158"/>
      <c r="BDA13" s="158"/>
      <c r="BDB13" s="158"/>
      <c r="BDC13" s="158"/>
      <c r="BDD13" s="158"/>
      <c r="BDE13" s="158"/>
      <c r="BDF13" s="158"/>
      <c r="BDG13" s="158"/>
      <c r="BDH13" s="158"/>
      <c r="BDI13" s="158"/>
      <c r="BDJ13" s="158"/>
      <c r="BDK13" s="158"/>
      <c r="BDL13" s="158"/>
      <c r="BDM13" s="158"/>
      <c r="BDN13" s="158"/>
      <c r="BDO13" s="158"/>
      <c r="BDP13" s="158"/>
      <c r="BDQ13" s="158"/>
      <c r="BDR13" s="158"/>
      <c r="BDS13" s="158"/>
      <c r="BDT13" s="158"/>
      <c r="BDU13" s="158"/>
      <c r="BDV13" s="158"/>
      <c r="BDW13" s="158"/>
      <c r="BDX13" s="158"/>
      <c r="BDY13" s="158"/>
      <c r="BDZ13" s="158"/>
      <c r="BEA13" s="158"/>
      <c r="BEB13" s="158"/>
      <c r="BEC13" s="158"/>
      <c r="BED13" s="158"/>
      <c r="BEE13" s="158"/>
      <c r="BEF13" s="158"/>
      <c r="BEG13" s="158"/>
      <c r="BEH13" s="158"/>
      <c r="BEI13" s="158"/>
      <c r="BEJ13" s="158"/>
      <c r="BEK13" s="158"/>
      <c r="BEL13" s="158"/>
      <c r="BEM13" s="158"/>
      <c r="BEN13" s="158"/>
      <c r="BEO13" s="158"/>
      <c r="BEP13" s="158"/>
      <c r="BEQ13" s="158"/>
      <c r="BER13" s="158"/>
      <c r="BES13" s="158"/>
      <c r="BET13" s="158"/>
      <c r="BEU13" s="158"/>
      <c r="BEV13" s="158"/>
      <c r="BEW13" s="158"/>
      <c r="BEX13" s="158"/>
      <c r="BEY13" s="158"/>
      <c r="BEZ13" s="158"/>
      <c r="BFA13" s="158"/>
      <c r="BFB13" s="158"/>
      <c r="BFC13" s="158"/>
      <c r="BFD13" s="158"/>
      <c r="BFE13" s="158"/>
      <c r="BFF13" s="158"/>
      <c r="BFG13" s="158"/>
      <c r="BFH13" s="158"/>
      <c r="BFI13" s="158"/>
      <c r="BFJ13" s="158"/>
      <c r="BFK13" s="158"/>
      <c r="BFL13" s="158"/>
      <c r="BFM13" s="158"/>
      <c r="BFN13" s="158"/>
      <c r="BFO13" s="158"/>
      <c r="BFP13" s="158"/>
      <c r="BFQ13" s="158"/>
      <c r="BFR13" s="158"/>
      <c r="BFS13" s="158"/>
      <c r="BFT13" s="158"/>
      <c r="BFU13" s="158"/>
      <c r="BFV13" s="158"/>
      <c r="BFW13" s="158"/>
      <c r="BFX13" s="158"/>
      <c r="BFY13" s="158"/>
      <c r="BFZ13" s="158"/>
      <c r="BGA13" s="158"/>
      <c r="BGB13" s="158"/>
      <c r="BGC13" s="158"/>
      <c r="BGD13" s="158"/>
      <c r="BGE13" s="158"/>
      <c r="BGF13" s="158"/>
      <c r="BGG13" s="158"/>
      <c r="BGH13" s="158"/>
      <c r="BGI13" s="158"/>
      <c r="BGJ13" s="158"/>
      <c r="BGK13" s="158"/>
      <c r="BGL13" s="158"/>
      <c r="BGM13" s="158"/>
      <c r="BGN13" s="158"/>
      <c r="BGO13" s="158"/>
      <c r="BGP13" s="158"/>
      <c r="BGQ13" s="158"/>
      <c r="BGR13" s="158"/>
      <c r="BGS13" s="158"/>
      <c r="BGT13" s="158"/>
      <c r="BGU13" s="158"/>
      <c r="BGV13" s="158"/>
      <c r="BGW13" s="158"/>
      <c r="BGX13" s="158"/>
      <c r="BGY13" s="158"/>
      <c r="BGZ13" s="158"/>
      <c r="BHA13" s="158"/>
      <c r="BHB13" s="158"/>
      <c r="BHC13" s="158"/>
      <c r="BHD13" s="158"/>
      <c r="BHE13" s="158"/>
      <c r="BHF13" s="158"/>
      <c r="BHG13" s="158"/>
      <c r="BHH13" s="158"/>
      <c r="BHI13" s="158"/>
      <c r="BHJ13" s="158"/>
      <c r="BHK13" s="158"/>
      <c r="BHL13" s="158"/>
      <c r="BHM13" s="158"/>
      <c r="BHN13" s="158"/>
      <c r="BHO13" s="158"/>
      <c r="BHP13" s="158"/>
      <c r="BHQ13" s="158"/>
      <c r="BHR13" s="158"/>
      <c r="BHS13" s="158"/>
      <c r="BHT13" s="158"/>
      <c r="BHU13" s="158"/>
      <c r="BHV13" s="158"/>
      <c r="BHW13" s="158"/>
      <c r="BHX13" s="158"/>
      <c r="BHY13" s="158"/>
      <c r="BHZ13" s="158"/>
      <c r="BIA13" s="158"/>
      <c r="BIB13" s="158"/>
      <c r="BIC13" s="158"/>
      <c r="BID13" s="158"/>
      <c r="BIE13" s="158"/>
      <c r="BIF13" s="158"/>
      <c r="BIG13" s="158"/>
      <c r="BIH13" s="158"/>
      <c r="BII13" s="158"/>
      <c r="BIJ13" s="158"/>
      <c r="BIK13" s="158"/>
      <c r="BIL13" s="158"/>
      <c r="BIM13" s="158"/>
      <c r="BIN13" s="158"/>
      <c r="BIO13" s="158"/>
      <c r="BIP13" s="158"/>
      <c r="BIQ13" s="158"/>
      <c r="BIR13" s="158"/>
      <c r="BIS13" s="158"/>
      <c r="BIT13" s="158"/>
      <c r="BIU13" s="158"/>
      <c r="BIV13" s="158"/>
      <c r="BIW13" s="158"/>
      <c r="BIX13" s="158"/>
      <c r="BIY13" s="158"/>
      <c r="BIZ13" s="158"/>
      <c r="BJA13" s="158"/>
      <c r="BJB13" s="158"/>
      <c r="BJC13" s="158"/>
      <c r="BJD13" s="158"/>
      <c r="BJE13" s="158"/>
      <c r="BJF13" s="158"/>
      <c r="BJG13" s="158"/>
      <c r="BJH13" s="158"/>
      <c r="BJI13" s="158"/>
      <c r="BJJ13" s="158"/>
      <c r="BJK13" s="158"/>
      <c r="BJL13" s="158"/>
      <c r="BJM13" s="158"/>
      <c r="BJN13" s="158"/>
      <c r="BJO13" s="158"/>
      <c r="BJP13" s="158"/>
      <c r="BJQ13" s="158"/>
      <c r="BJR13" s="158"/>
      <c r="BJS13" s="158"/>
      <c r="BJT13" s="158"/>
      <c r="BJU13" s="158"/>
      <c r="BJV13" s="158"/>
      <c r="BJW13" s="158"/>
      <c r="BJX13" s="158"/>
      <c r="BJY13" s="158"/>
      <c r="BJZ13" s="158"/>
      <c r="BKA13" s="158"/>
      <c r="BKB13" s="158"/>
      <c r="BKC13" s="158"/>
      <c r="BKD13" s="158"/>
      <c r="BKE13" s="158"/>
      <c r="BKF13" s="158"/>
      <c r="BKG13" s="158"/>
      <c r="BKH13" s="158"/>
      <c r="BKI13" s="158"/>
      <c r="BKJ13" s="158"/>
      <c r="BKK13" s="158"/>
      <c r="BKL13" s="158"/>
      <c r="BKM13" s="158"/>
      <c r="BKN13" s="158"/>
      <c r="BKO13" s="158"/>
      <c r="BKP13" s="158"/>
      <c r="BKQ13" s="158"/>
      <c r="BKR13" s="158"/>
      <c r="BKS13" s="158"/>
      <c r="BKT13" s="158"/>
      <c r="BKU13" s="158"/>
      <c r="BKV13" s="158"/>
      <c r="BKW13" s="158"/>
      <c r="BKX13" s="158"/>
      <c r="BKY13" s="158"/>
      <c r="BKZ13" s="158"/>
      <c r="BLA13" s="158"/>
      <c r="BLB13" s="158"/>
      <c r="BLC13" s="158"/>
      <c r="BLD13" s="158"/>
      <c r="BLE13" s="158"/>
      <c r="BLF13" s="158"/>
      <c r="BLG13" s="158"/>
      <c r="BLH13" s="158"/>
      <c r="BLI13" s="158"/>
      <c r="BLJ13" s="158"/>
      <c r="BLK13" s="158"/>
      <c r="BLL13" s="158"/>
      <c r="BLM13" s="158"/>
      <c r="BLN13" s="158"/>
      <c r="BLO13" s="158"/>
      <c r="BLP13" s="158"/>
      <c r="BLQ13" s="158"/>
      <c r="BLR13" s="158"/>
      <c r="BLS13" s="158"/>
      <c r="BLT13" s="158"/>
      <c r="BLU13" s="158"/>
      <c r="BLV13" s="158"/>
      <c r="BLW13" s="158"/>
      <c r="BLX13" s="158"/>
      <c r="BLY13" s="158"/>
      <c r="BLZ13" s="158"/>
      <c r="BMA13" s="158"/>
      <c r="BMB13" s="158"/>
      <c r="BMC13" s="158"/>
      <c r="BMD13" s="158"/>
      <c r="BME13" s="158"/>
      <c r="BMF13" s="158"/>
      <c r="BMG13" s="158"/>
      <c r="BMH13" s="158"/>
      <c r="BMI13" s="158"/>
      <c r="BMJ13" s="158"/>
      <c r="BMK13" s="158"/>
      <c r="BML13" s="158"/>
      <c r="BMM13" s="158"/>
      <c r="BMN13" s="158"/>
      <c r="BMO13" s="158"/>
      <c r="BMP13" s="158"/>
      <c r="BMQ13" s="158"/>
      <c r="BMR13" s="158"/>
      <c r="BMS13" s="158"/>
      <c r="BMT13" s="158"/>
      <c r="BMU13" s="158"/>
      <c r="BMV13" s="158"/>
      <c r="BMW13" s="158"/>
      <c r="BMX13" s="158"/>
      <c r="BMY13" s="158"/>
      <c r="BMZ13" s="158"/>
      <c r="BNA13" s="158"/>
      <c r="BNB13" s="158"/>
      <c r="BNC13" s="158"/>
      <c r="BND13" s="158"/>
      <c r="BNE13" s="158"/>
      <c r="BNF13" s="158"/>
      <c r="BNG13" s="158"/>
      <c r="BNH13" s="158"/>
      <c r="BNI13" s="158"/>
      <c r="BNJ13" s="158"/>
      <c r="BNK13" s="158"/>
      <c r="BNL13" s="158"/>
      <c r="BNM13" s="158"/>
      <c r="BNN13" s="158"/>
      <c r="BNO13" s="158"/>
      <c r="BNP13" s="158"/>
      <c r="BNQ13" s="158"/>
      <c r="BNR13" s="158"/>
      <c r="BNS13" s="158"/>
      <c r="BNT13" s="158"/>
      <c r="BNU13" s="158"/>
      <c r="BNV13" s="158"/>
      <c r="BNW13" s="158"/>
      <c r="BNX13" s="158"/>
      <c r="BNY13" s="158"/>
      <c r="BNZ13" s="158"/>
      <c r="BOA13" s="158"/>
      <c r="BOB13" s="158"/>
      <c r="BOC13" s="158"/>
      <c r="BOD13" s="158"/>
      <c r="BOE13" s="158"/>
      <c r="BOF13" s="158"/>
      <c r="BOG13" s="158"/>
      <c r="BOH13" s="158"/>
      <c r="BOI13" s="158"/>
      <c r="BOJ13" s="158"/>
      <c r="BOK13" s="158"/>
      <c r="BOL13" s="158"/>
      <c r="BOM13" s="158"/>
      <c r="BON13" s="158"/>
      <c r="BOO13" s="158"/>
      <c r="BOP13" s="158"/>
      <c r="BOQ13" s="158"/>
      <c r="BOR13" s="158"/>
      <c r="BOS13" s="158"/>
      <c r="BOT13" s="158"/>
      <c r="BOU13" s="158"/>
      <c r="BOV13" s="158"/>
      <c r="BOW13" s="158"/>
      <c r="BOX13" s="158"/>
      <c r="BOY13" s="158"/>
      <c r="BOZ13" s="158"/>
      <c r="BPA13" s="158"/>
      <c r="BPB13" s="158"/>
      <c r="BPC13" s="158"/>
      <c r="BPD13" s="158"/>
      <c r="BPE13" s="158"/>
      <c r="BPF13" s="158"/>
      <c r="BPG13" s="158"/>
      <c r="BPH13" s="158"/>
      <c r="BPI13" s="158"/>
      <c r="BPJ13" s="158"/>
      <c r="BPK13" s="158"/>
      <c r="BPL13" s="158"/>
      <c r="BPM13" s="158"/>
      <c r="BPN13" s="158"/>
      <c r="BPO13" s="158"/>
      <c r="BPP13" s="158"/>
      <c r="BPQ13" s="158"/>
      <c r="BPR13" s="158"/>
      <c r="BPS13" s="158"/>
      <c r="BPT13" s="158"/>
      <c r="BPU13" s="158"/>
      <c r="BPV13" s="158"/>
      <c r="BPW13" s="158"/>
      <c r="BPX13" s="158"/>
      <c r="BPY13" s="158"/>
      <c r="BPZ13" s="158"/>
      <c r="BQA13" s="158"/>
      <c r="BQB13" s="158"/>
      <c r="BQC13" s="158"/>
      <c r="BQD13" s="158"/>
      <c r="BQE13" s="158"/>
      <c r="BQF13" s="158"/>
      <c r="BQG13" s="158"/>
      <c r="BQH13" s="158"/>
      <c r="BQI13" s="158"/>
      <c r="BQJ13" s="158"/>
      <c r="BQK13" s="158"/>
      <c r="BQL13" s="158"/>
      <c r="BQM13" s="158"/>
      <c r="BQN13" s="158"/>
      <c r="BQO13" s="158"/>
      <c r="BQP13" s="158"/>
      <c r="BQQ13" s="158"/>
      <c r="BQR13" s="158"/>
      <c r="BQS13" s="158"/>
      <c r="BQT13" s="158"/>
      <c r="BQU13" s="158"/>
      <c r="BQV13" s="158"/>
      <c r="BQW13" s="158"/>
      <c r="BQX13" s="158"/>
      <c r="BQY13" s="158"/>
      <c r="BQZ13" s="158"/>
      <c r="BRA13" s="158"/>
      <c r="BRB13" s="158"/>
      <c r="BRC13" s="158"/>
      <c r="BRD13" s="158"/>
      <c r="BRE13" s="158"/>
      <c r="BRF13" s="158"/>
      <c r="BRG13" s="158"/>
      <c r="BRH13" s="158"/>
      <c r="BRI13" s="158"/>
      <c r="BRJ13" s="158"/>
      <c r="BRK13" s="158"/>
      <c r="BRL13" s="158"/>
      <c r="BRM13" s="158"/>
      <c r="BRN13" s="158"/>
      <c r="BRO13" s="158"/>
      <c r="BRP13" s="158"/>
      <c r="BRQ13" s="158"/>
      <c r="BRR13" s="158"/>
      <c r="BRS13" s="158"/>
      <c r="BRT13" s="158"/>
      <c r="BRU13" s="158"/>
      <c r="BRV13" s="158"/>
      <c r="BRW13" s="158"/>
      <c r="BRX13" s="158"/>
      <c r="BRY13" s="158"/>
      <c r="BRZ13" s="158"/>
      <c r="BSA13" s="158"/>
      <c r="BSB13" s="158"/>
      <c r="BSC13" s="158"/>
      <c r="BSD13" s="158"/>
      <c r="BSE13" s="158"/>
      <c r="BSF13" s="158"/>
      <c r="BSG13" s="158"/>
      <c r="BSH13" s="158"/>
      <c r="BSI13" s="158"/>
      <c r="BSJ13" s="158"/>
      <c r="BSK13" s="158"/>
      <c r="BSL13" s="158"/>
      <c r="BSM13" s="158"/>
      <c r="BSN13" s="158"/>
      <c r="BSO13" s="158"/>
      <c r="BSP13" s="158"/>
      <c r="BSQ13" s="158"/>
      <c r="BSR13" s="158"/>
      <c r="BSS13" s="158"/>
      <c r="BST13" s="158"/>
      <c r="BSU13" s="158"/>
      <c r="BSV13" s="158"/>
      <c r="BSW13" s="158"/>
      <c r="BSX13" s="158"/>
      <c r="BSY13" s="158"/>
      <c r="BSZ13" s="158"/>
      <c r="BTA13" s="158"/>
      <c r="BTB13" s="158"/>
      <c r="BTC13" s="158"/>
      <c r="BTD13" s="158"/>
      <c r="BTE13" s="158"/>
      <c r="BTF13" s="158"/>
      <c r="BTG13" s="158"/>
      <c r="BTH13" s="158"/>
      <c r="BTI13" s="158"/>
      <c r="BTJ13" s="158"/>
      <c r="BTK13" s="158"/>
      <c r="BTL13" s="158"/>
      <c r="BTM13" s="158"/>
      <c r="BTN13" s="158"/>
      <c r="BTO13" s="158"/>
      <c r="BTP13" s="158"/>
      <c r="BTQ13" s="158"/>
      <c r="BTR13" s="158"/>
      <c r="BTS13" s="158"/>
      <c r="BTT13" s="158"/>
      <c r="BTU13" s="158"/>
      <c r="BTV13" s="158"/>
      <c r="BTW13" s="158"/>
      <c r="BTX13" s="158"/>
      <c r="BTY13" s="158"/>
      <c r="BTZ13" s="158"/>
      <c r="BUA13" s="158"/>
      <c r="BUB13" s="158"/>
      <c r="BUC13" s="158"/>
      <c r="BUD13" s="158"/>
      <c r="BUE13" s="158"/>
      <c r="BUF13" s="158"/>
      <c r="BUG13" s="158"/>
      <c r="BUH13" s="158"/>
      <c r="BUI13" s="158"/>
      <c r="BUJ13" s="158"/>
      <c r="BUK13" s="158"/>
      <c r="BUL13" s="158"/>
      <c r="BUM13" s="158"/>
      <c r="BUN13" s="158"/>
      <c r="BUO13" s="158"/>
      <c r="BUP13" s="158"/>
      <c r="BUQ13" s="158"/>
      <c r="BUR13" s="158"/>
      <c r="BUS13" s="158"/>
      <c r="BUT13" s="158"/>
      <c r="BUU13" s="158"/>
      <c r="BUV13" s="158"/>
      <c r="BUW13" s="158"/>
      <c r="BUX13" s="158"/>
      <c r="BUY13" s="158"/>
      <c r="BUZ13" s="158"/>
      <c r="BVA13" s="158"/>
      <c r="BVB13" s="158"/>
      <c r="BVC13" s="158"/>
      <c r="BVD13" s="158"/>
      <c r="BVE13" s="158"/>
      <c r="BVF13" s="158"/>
      <c r="BVG13" s="158"/>
      <c r="BVH13" s="158"/>
      <c r="BVI13" s="158"/>
      <c r="BVJ13" s="158"/>
      <c r="BVK13" s="158"/>
      <c r="BVL13" s="158"/>
      <c r="BVM13" s="158"/>
      <c r="BVN13" s="158"/>
      <c r="BVO13" s="158"/>
      <c r="BVP13" s="158"/>
      <c r="BVQ13" s="158"/>
      <c r="BVR13" s="158"/>
      <c r="BVS13" s="158"/>
      <c r="BVT13" s="158"/>
      <c r="BVU13" s="158"/>
      <c r="BVV13" s="158"/>
      <c r="BVW13" s="158"/>
      <c r="BVX13" s="158"/>
      <c r="BVY13" s="158"/>
      <c r="BVZ13" s="158"/>
      <c r="BWA13" s="158"/>
      <c r="BWB13" s="158"/>
      <c r="BWC13" s="158"/>
      <c r="BWD13" s="158"/>
      <c r="BWE13" s="158"/>
      <c r="BWF13" s="158"/>
      <c r="BWG13" s="158"/>
      <c r="BWH13" s="158"/>
      <c r="BWI13" s="158"/>
      <c r="BWJ13" s="158"/>
      <c r="BWK13" s="158"/>
      <c r="BWL13" s="158"/>
      <c r="BWM13" s="158"/>
      <c r="BWN13" s="158"/>
      <c r="BWO13" s="158"/>
      <c r="BWP13" s="158"/>
      <c r="BWQ13" s="158"/>
      <c r="BWR13" s="158"/>
      <c r="BWS13" s="158"/>
      <c r="BWT13" s="158"/>
      <c r="BWU13" s="158"/>
      <c r="BWV13" s="158"/>
      <c r="BWW13" s="158"/>
      <c r="BWX13" s="158"/>
      <c r="BWY13" s="158"/>
      <c r="BWZ13" s="158"/>
      <c r="BXA13" s="158"/>
      <c r="BXB13" s="158"/>
      <c r="BXC13" s="158"/>
      <c r="BXD13" s="158"/>
      <c r="BXE13" s="158"/>
      <c r="BXF13" s="158"/>
      <c r="BXG13" s="158"/>
      <c r="BXH13" s="158"/>
      <c r="BXI13" s="158"/>
      <c r="BXJ13" s="158"/>
      <c r="BXK13" s="158"/>
      <c r="BXL13" s="158"/>
      <c r="BXM13" s="158"/>
      <c r="BXN13" s="158"/>
      <c r="BXO13" s="158"/>
      <c r="BXP13" s="158"/>
      <c r="BXQ13" s="158"/>
      <c r="BXR13" s="158"/>
      <c r="BXS13" s="158"/>
      <c r="BXT13" s="158"/>
      <c r="BXU13" s="158"/>
      <c r="BXV13" s="158"/>
      <c r="BXW13" s="158"/>
      <c r="BXX13" s="158"/>
      <c r="BXY13" s="158"/>
      <c r="BXZ13" s="158"/>
      <c r="BYA13" s="158"/>
      <c r="BYB13" s="158"/>
      <c r="BYC13" s="158"/>
      <c r="BYD13" s="158"/>
      <c r="BYE13" s="158"/>
      <c r="BYF13" s="158"/>
      <c r="BYG13" s="158"/>
      <c r="BYH13" s="158"/>
      <c r="BYI13" s="158"/>
      <c r="BYJ13" s="158"/>
      <c r="BYK13" s="158"/>
      <c r="BYL13" s="158"/>
      <c r="BYM13" s="158"/>
      <c r="BYN13" s="158"/>
      <c r="BYO13" s="158"/>
      <c r="BYP13" s="158"/>
      <c r="BYQ13" s="158"/>
      <c r="BYR13" s="158"/>
      <c r="BYS13" s="158"/>
      <c r="BYT13" s="158"/>
      <c r="BYU13" s="158"/>
      <c r="BYV13" s="158"/>
      <c r="BYW13" s="158"/>
      <c r="BYX13" s="158"/>
      <c r="BYY13" s="158"/>
      <c r="BYZ13" s="158"/>
      <c r="BZA13" s="158"/>
      <c r="BZB13" s="158"/>
      <c r="BZC13" s="158"/>
      <c r="BZD13" s="158"/>
      <c r="BZE13" s="158"/>
      <c r="BZF13" s="158"/>
      <c r="BZG13" s="158"/>
      <c r="BZH13" s="158"/>
      <c r="BZI13" s="158"/>
      <c r="BZJ13" s="158"/>
      <c r="BZK13" s="158"/>
      <c r="BZL13" s="158"/>
      <c r="BZM13" s="158"/>
      <c r="BZN13" s="158"/>
      <c r="BZO13" s="158"/>
      <c r="BZP13" s="158"/>
      <c r="BZQ13" s="158"/>
      <c r="BZR13" s="158"/>
      <c r="BZS13" s="158"/>
      <c r="BZT13" s="158"/>
      <c r="BZU13" s="158"/>
      <c r="BZV13" s="158"/>
      <c r="BZW13" s="158"/>
      <c r="BZX13" s="158"/>
      <c r="BZY13" s="158"/>
      <c r="BZZ13" s="158"/>
      <c r="CAA13" s="158"/>
      <c r="CAB13" s="158"/>
      <c r="CAC13" s="158"/>
      <c r="CAD13" s="158"/>
      <c r="CAE13" s="158"/>
      <c r="CAF13" s="158"/>
      <c r="CAG13" s="158"/>
      <c r="CAH13" s="158"/>
      <c r="CAI13" s="158"/>
      <c r="CAJ13" s="158"/>
      <c r="CAK13" s="158"/>
      <c r="CAL13" s="158"/>
      <c r="CAM13" s="158"/>
      <c r="CAN13" s="158"/>
      <c r="CAO13" s="158"/>
      <c r="CAP13" s="158"/>
      <c r="CAQ13" s="158"/>
      <c r="CAR13" s="158"/>
      <c r="CAS13" s="158"/>
      <c r="CAT13" s="158"/>
      <c r="CAU13" s="158"/>
      <c r="CAV13" s="158"/>
      <c r="CAW13" s="158"/>
      <c r="CAX13" s="158"/>
      <c r="CAY13" s="158"/>
      <c r="CAZ13" s="158"/>
      <c r="CBA13" s="158"/>
      <c r="CBB13" s="158"/>
      <c r="CBC13" s="158"/>
      <c r="CBD13" s="158"/>
      <c r="CBE13" s="158"/>
      <c r="CBF13" s="158"/>
      <c r="CBG13" s="158"/>
      <c r="CBH13" s="158"/>
      <c r="CBI13" s="158"/>
      <c r="CBJ13" s="158"/>
      <c r="CBK13" s="158"/>
      <c r="CBL13" s="158"/>
      <c r="CBM13" s="158"/>
      <c r="CBN13" s="158"/>
      <c r="CBO13" s="158"/>
      <c r="CBP13" s="158"/>
      <c r="CBQ13" s="158"/>
      <c r="CBR13" s="157"/>
    </row>
    <row r="14" spans="1:2098" s="5" customFormat="1" ht="35.450000000000003" customHeight="1" x14ac:dyDescent="0.25">
      <c r="A14" s="149" t="s">
        <v>127</v>
      </c>
      <c r="B14" s="150" t="s">
        <v>128</v>
      </c>
      <c r="C14" s="151"/>
      <c r="D14" s="152"/>
      <c r="E14" s="153" t="s">
        <v>121</v>
      </c>
      <c r="F14" s="154" t="s">
        <v>129</v>
      </c>
      <c r="G14" s="155">
        <v>-363756000</v>
      </c>
      <c r="H14" s="156"/>
      <c r="I14" s="161">
        <f>+G14/1000</f>
        <v>-363756</v>
      </c>
    </row>
    <row r="15" spans="1:2098" s="98" customFormat="1" ht="26.45" customHeight="1" x14ac:dyDescent="0.25">
      <c r="A15" s="147" t="s">
        <v>14</v>
      </c>
      <c r="B15" s="231" t="s">
        <v>15</v>
      </c>
      <c r="C15" s="232"/>
      <c r="D15" s="232"/>
      <c r="E15" s="232"/>
      <c r="F15" s="232"/>
      <c r="G15" s="232"/>
      <c r="H15" s="233"/>
      <c r="I15" s="162">
        <f>+I16</f>
        <v>363756</v>
      </c>
    </row>
    <row r="16" spans="1:2098" s="5" customFormat="1" x14ac:dyDescent="0.25">
      <c r="A16" s="104"/>
      <c r="B16" s="230" t="s">
        <v>151</v>
      </c>
      <c r="C16" s="230"/>
      <c r="D16" s="230"/>
      <c r="E16" s="1"/>
      <c r="F16" s="2"/>
      <c r="G16" s="21"/>
      <c r="H16" s="3"/>
      <c r="I16" s="163">
        <f>SUM(I17:I20)</f>
        <v>363756</v>
      </c>
    </row>
    <row r="17" spans="1:9" s="5" customFormat="1" x14ac:dyDescent="0.25">
      <c r="A17" s="104" t="s">
        <v>120</v>
      </c>
      <c r="B17" s="221" t="s">
        <v>117</v>
      </c>
      <c r="C17" s="222"/>
      <c r="D17" s="223"/>
      <c r="E17" s="1" t="s">
        <v>135</v>
      </c>
      <c r="F17" s="2" t="s">
        <v>122</v>
      </c>
      <c r="G17" s="3">
        <v>36800</v>
      </c>
      <c r="H17" s="21">
        <v>6300</v>
      </c>
      <c r="I17" s="163">
        <f>+G17*H17/1000</f>
        <v>231840</v>
      </c>
    </row>
    <row r="18" spans="1:9" s="5" customFormat="1" x14ac:dyDescent="0.25">
      <c r="A18" s="104" t="s">
        <v>123</v>
      </c>
      <c r="B18" s="221" t="s">
        <v>118</v>
      </c>
      <c r="C18" s="222"/>
      <c r="D18" s="223"/>
      <c r="E18" s="1" t="s">
        <v>124</v>
      </c>
      <c r="F18" s="2" t="s">
        <v>122</v>
      </c>
      <c r="G18" s="3">
        <v>3840</v>
      </c>
      <c r="H18" s="21">
        <v>6000</v>
      </c>
      <c r="I18" s="163">
        <f t="shared" ref="I18:I20" si="0">+G18*H18/1000</f>
        <v>23040</v>
      </c>
    </row>
    <row r="19" spans="1:9" s="5" customFormat="1" x14ac:dyDescent="0.25">
      <c r="A19" s="104" t="s">
        <v>125</v>
      </c>
      <c r="B19" s="221" t="s">
        <v>119</v>
      </c>
      <c r="C19" s="222"/>
      <c r="D19" s="223"/>
      <c r="E19" s="1" t="s">
        <v>124</v>
      </c>
      <c r="F19" s="2" t="s">
        <v>122</v>
      </c>
      <c r="G19" s="3">
        <v>20880</v>
      </c>
      <c r="H19" s="21">
        <v>2700</v>
      </c>
      <c r="I19" s="163">
        <f t="shared" si="0"/>
        <v>56376</v>
      </c>
    </row>
    <row r="20" spans="1:9" s="5" customFormat="1" x14ac:dyDescent="0.25">
      <c r="A20" s="145" t="s">
        <v>126</v>
      </c>
      <c r="B20" s="221" t="s">
        <v>119</v>
      </c>
      <c r="C20" s="222"/>
      <c r="D20" s="223"/>
      <c r="E20" s="1" t="s">
        <v>124</v>
      </c>
      <c r="F20" s="2" t="s">
        <v>122</v>
      </c>
      <c r="G20" s="3">
        <v>35000</v>
      </c>
      <c r="H20" s="21">
        <v>1500</v>
      </c>
      <c r="I20" s="163">
        <f t="shared" si="0"/>
        <v>52500</v>
      </c>
    </row>
    <row r="189" spans="40:40" ht="54" x14ac:dyDescent="0.25">
      <c r="AN189" s="101" t="s">
        <v>113</v>
      </c>
    </row>
  </sheetData>
  <autoFilter ref="A9:I20"/>
  <mergeCells count="15">
    <mergeCell ref="B18:D18"/>
    <mergeCell ref="B19:D19"/>
    <mergeCell ref="B20:D20"/>
    <mergeCell ref="A6:I6"/>
    <mergeCell ref="E8:E9"/>
    <mergeCell ref="F8:F9"/>
    <mergeCell ref="G8:I8"/>
    <mergeCell ref="B17:D17"/>
    <mergeCell ref="B16:D16"/>
    <mergeCell ref="B15:H15"/>
    <mergeCell ref="B12:H12"/>
    <mergeCell ref="D11:H11"/>
    <mergeCell ref="B8:D9"/>
    <mergeCell ref="A10:H10"/>
    <mergeCell ref="B13:D13"/>
  </mergeCells>
  <pageMargins left="0.25" right="0.16" top="0.39" bottom="0.35" header="0.3" footer="0.16"/>
  <pageSetup paperSize="9" scale="78" firstPageNumber="2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'1'!Print_Area</vt:lpstr>
      <vt:lpstr>'4'!Print_Area</vt:lpstr>
      <vt:lpstr>'6'!Print_Area</vt:lpstr>
      <vt:lpstr>'2'!Print_Titles</vt:lpstr>
      <vt:lpstr>'4'!Print_Titles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https://mul2.gov.am/tasks/476011/oneclick/Havelvac 6-1 2021.xlsx?token=7d119dbdeec4a4c92989c7648e6fa6a9</cp:keywords>
  <cp:lastModifiedBy>Liana Chanakhchyan</cp:lastModifiedBy>
  <cp:lastPrinted>2021-08-11T13:37:58Z</cp:lastPrinted>
  <dcterms:created xsi:type="dcterms:W3CDTF">2019-11-26T09:27:58Z</dcterms:created>
  <dcterms:modified xsi:type="dcterms:W3CDTF">2021-08-12T13:21:42Z</dcterms:modified>
</cp:coreProperties>
</file>