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0" yWindow="0" windowWidth="14603" windowHeight="7651" tabRatio="1000" activeTab="8"/>
  </bookViews>
  <sheets>
    <sheet name="Havelvats 1" sheetId="27" r:id="rId1"/>
    <sheet name="Havelvats 2 " sheetId="32" r:id="rId2"/>
    <sheet name="Havelvats 3" sheetId="36" r:id="rId3"/>
    <sheet name="Havelvats 4" sheetId="35" r:id="rId4"/>
    <sheet name="Havelvats 5" sheetId="44" r:id="rId5"/>
    <sheet name="Havelvats 6" sheetId="29" r:id="rId6"/>
    <sheet name="Havelvats 7" sheetId="48" r:id="rId7"/>
    <sheet name="Havelvats 8" sheetId="41" r:id="rId8"/>
    <sheet name="Havelvats 9" sheetId="47" r:id="rId9"/>
  </sheets>
  <definedNames>
    <definedName name="AgencyCode" localSheetId="1">#REF!</definedName>
    <definedName name="AgencyCode" localSheetId="4">#REF!</definedName>
    <definedName name="AgencyCode" localSheetId="6">#REF!</definedName>
    <definedName name="AgencyCode" localSheetId="8">#REF!</definedName>
    <definedName name="AgencyCode">#REF!</definedName>
    <definedName name="AgencyName" localSheetId="1">#REF!</definedName>
    <definedName name="AgencyName" localSheetId="6">#REF!</definedName>
    <definedName name="AgencyName" localSheetId="8">#REF!</definedName>
    <definedName name="AgencyName">#REF!</definedName>
    <definedName name="davit" localSheetId="6">#REF!</definedName>
    <definedName name="davit" localSheetId="8">#REF!</definedName>
    <definedName name="davit">#REF!</definedName>
    <definedName name="Functional1" localSheetId="1">#REF!</definedName>
    <definedName name="Functional1" localSheetId="6">#REF!</definedName>
    <definedName name="Functional1" localSheetId="8">#REF!</definedName>
    <definedName name="Functional1">#REF!</definedName>
    <definedName name="ggg" localSheetId="6">#REF!</definedName>
    <definedName name="ggg" localSheetId="8">#REF!</definedName>
    <definedName name="ggg">#REF!</definedName>
    <definedName name="PANature" localSheetId="1">#REF!</definedName>
    <definedName name="PANature" localSheetId="6">#REF!</definedName>
    <definedName name="PANature" localSheetId="8">#REF!</definedName>
    <definedName name="PANature">#REF!</definedName>
    <definedName name="PAType" localSheetId="1">#REF!</definedName>
    <definedName name="PAType" localSheetId="6">#REF!</definedName>
    <definedName name="PAType" localSheetId="8">#REF!</definedName>
    <definedName name="PAType">#REF!</definedName>
    <definedName name="Performance2" localSheetId="1">#REF!</definedName>
    <definedName name="Performance2" localSheetId="6">#REF!</definedName>
    <definedName name="Performance2" localSheetId="8">#REF!</definedName>
    <definedName name="Performance2">#REF!</definedName>
    <definedName name="PerformanceType" localSheetId="1">#REF!</definedName>
    <definedName name="PerformanceType" localSheetId="6">#REF!</definedName>
    <definedName name="PerformanceType" localSheetId="8">#REF!</definedName>
    <definedName name="PerformanceType">#REF!</definedName>
    <definedName name="Հավելված" localSheetId="6">#REF!</definedName>
    <definedName name="Հավելված" localSheetId="8">#REF!</definedName>
    <definedName name="Հավելված">#REF!</definedName>
    <definedName name="Մաս" localSheetId="6">#REF!</definedName>
    <definedName name="Մաս" localSheetId="8">#REF!</definedName>
    <definedName name="Մաս">#REF!</definedName>
    <definedName name="շախմատիստ" localSheetId="6">#REF!</definedName>
    <definedName name="շախմատիստ" localSheetId="8">#REF!</definedName>
    <definedName name="շախմատիստ">#REF!</definedName>
  </definedNames>
  <calcPr calcId="125725"/>
</workbook>
</file>

<file path=xl/calcChain.xml><?xml version="1.0" encoding="utf-8"?>
<calcChain xmlns="http://schemas.openxmlformats.org/spreadsheetml/2006/main">
  <c r="H44" i="32"/>
  <c r="G44"/>
  <c r="G35"/>
  <c r="H35" s="1"/>
  <c r="H34" s="1"/>
  <c r="H33" s="1"/>
  <c r="I15" i="41"/>
  <c r="I16"/>
  <c r="I18"/>
  <c r="I19"/>
  <c r="I17"/>
  <c r="F14" i="36"/>
  <c r="G14"/>
  <c r="E14"/>
  <c r="G31" i="32"/>
  <c r="G30" s="1"/>
  <c r="H32"/>
  <c r="G53"/>
  <c r="G52" s="1"/>
  <c r="G51" s="1"/>
  <c r="G50" s="1"/>
  <c r="G49" s="1"/>
  <c r="G47" s="1"/>
  <c r="G45" s="1"/>
  <c r="D44" i="48" s="1"/>
  <c r="G34" i="32" l="1"/>
  <c r="G33" s="1"/>
  <c r="G81"/>
  <c r="G73" s="1"/>
  <c r="G31" i="47" s="1"/>
  <c r="D34" i="27"/>
  <c r="D44" i="29" s="1"/>
  <c r="G51" i="47"/>
  <c r="H31" i="32"/>
  <c r="H30" s="1"/>
  <c r="H53"/>
  <c r="H52" l="1"/>
  <c r="H51" s="1"/>
  <c r="H50" s="1"/>
  <c r="H49" s="1"/>
  <c r="H47" s="1"/>
  <c r="H45" s="1"/>
  <c r="H51" i="47"/>
  <c r="E44" i="48" l="1"/>
  <c r="E34" i="27"/>
  <c r="E44" i="29" s="1"/>
  <c r="H81" i="32"/>
  <c r="H73" s="1"/>
  <c r="H31" i="47" s="1"/>
  <c r="G10" i="44"/>
  <c r="I13" i="41" l="1"/>
  <c r="I12" s="1"/>
  <c r="G29" i="32" l="1"/>
  <c r="G28" s="1"/>
  <c r="G26" s="1"/>
  <c r="G24" s="1"/>
  <c r="H29"/>
  <c r="H28" s="1"/>
  <c r="H26" s="1"/>
  <c r="H24" s="1"/>
  <c r="E22" i="27" l="1"/>
  <c r="E23" i="48"/>
  <c r="D22" i="27"/>
  <c r="D23" i="48"/>
  <c r="D23" i="29" l="1"/>
  <c r="E23"/>
  <c r="H50" i="47" l="1"/>
  <c r="H49" s="1"/>
  <c r="H48" s="1"/>
  <c r="H47" s="1"/>
  <c r="H45" s="1"/>
  <c r="H43" s="1"/>
  <c r="H41" s="1"/>
  <c r="H39" s="1"/>
  <c r="H37" s="1"/>
  <c r="H35" s="1"/>
  <c r="H33" s="1"/>
  <c r="H32" s="1"/>
  <c r="G50" l="1"/>
  <c r="G49" s="1"/>
  <c r="G48" s="1"/>
  <c r="G47" s="1"/>
  <c r="G45" s="1"/>
  <c r="G43" s="1"/>
  <c r="G41" s="1"/>
  <c r="G39" s="1"/>
  <c r="G37" s="1"/>
  <c r="G35" l="1"/>
  <c r="G33" s="1"/>
  <c r="G32" s="1"/>
  <c r="G12" i="44" l="1"/>
  <c r="G11" s="1"/>
  <c r="E12" i="36" l="1"/>
  <c r="G12" l="1"/>
  <c r="F12"/>
  <c r="H72" i="32" l="1"/>
  <c r="H71" s="1"/>
  <c r="H70" s="1"/>
  <c r="H68" s="1"/>
  <c r="H66" s="1"/>
  <c r="H30" i="47"/>
  <c r="H29" s="1"/>
  <c r="H28" s="1"/>
  <c r="H26" s="1"/>
  <c r="H24" s="1"/>
  <c r="H22" s="1"/>
  <c r="H20" s="1"/>
  <c r="H18" s="1"/>
  <c r="H16" s="1"/>
  <c r="H14" s="1"/>
  <c r="H13" s="1"/>
  <c r="H11" s="1"/>
  <c r="E48" i="27" l="1"/>
  <c r="E64" i="29" s="1"/>
  <c r="E64" i="48"/>
  <c r="H64" i="32"/>
  <c r="H62" s="1"/>
  <c r="H80"/>
  <c r="H79" s="1"/>
  <c r="H78" s="1"/>
  <c r="H76" s="1"/>
  <c r="H74" s="1"/>
  <c r="H60"/>
  <c r="H58" s="1"/>
  <c r="H56" s="1"/>
  <c r="H55" s="1"/>
  <c r="E54" i="27" l="1"/>
  <c r="E73" i="48"/>
  <c r="G72" i="32"/>
  <c r="G71" s="1"/>
  <c r="G70" s="1"/>
  <c r="G68" s="1"/>
  <c r="G66" s="1"/>
  <c r="G30" i="47"/>
  <c r="G29" s="1"/>
  <c r="G28" s="1"/>
  <c r="G26" s="1"/>
  <c r="G24" s="1"/>
  <c r="G22" s="1"/>
  <c r="G20" s="1"/>
  <c r="G18" s="1"/>
  <c r="G16" s="1"/>
  <c r="G14" s="1"/>
  <c r="G13" s="1"/>
  <c r="G11" s="1"/>
  <c r="D48" i="27" l="1"/>
  <c r="D64" i="29" s="1"/>
  <c r="D64" i="48"/>
  <c r="E73" i="29"/>
  <c r="E42" i="27"/>
  <c r="E40" s="1"/>
  <c r="G80" i="32"/>
  <c r="G79" s="1"/>
  <c r="G78" s="1"/>
  <c r="G76" s="1"/>
  <c r="G74" s="1"/>
  <c r="G60"/>
  <c r="G58" s="1"/>
  <c r="G56" s="1"/>
  <c r="G55" s="1"/>
  <c r="G64"/>
  <c r="G62" s="1"/>
  <c r="D54" i="27" l="1"/>
  <c r="D73" i="48"/>
  <c r="D73" i="29" l="1"/>
  <c r="D42" i="27"/>
  <c r="D40" s="1"/>
  <c r="H16" i="36"/>
  <c r="H14" s="1"/>
  <c r="D16"/>
  <c r="E15" i="35" s="1"/>
  <c r="I11" i="41"/>
  <c r="I10" s="1"/>
  <c r="H43" i="32"/>
  <c r="H42" s="1"/>
  <c r="H41" s="1"/>
  <c r="H40" s="1"/>
  <c r="H38" s="1"/>
  <c r="H36" s="1"/>
  <c r="G43"/>
  <c r="G42" s="1"/>
  <c r="G41" s="1"/>
  <c r="G40" s="1"/>
  <c r="G38" s="1"/>
  <c r="G36" s="1"/>
  <c r="E33" i="48" l="1"/>
  <c r="E28" i="27"/>
  <c r="H22" i="32"/>
  <c r="H20" s="1"/>
  <c r="H18" s="1"/>
  <c r="H16" s="1"/>
  <c r="H14" s="1"/>
  <c r="H13" s="1"/>
  <c r="H11" s="1"/>
  <c r="D14" i="36"/>
  <c r="H12"/>
  <c r="D12" s="1"/>
  <c r="D33" i="48"/>
  <c r="G22" i="32"/>
  <c r="G20" s="1"/>
  <c r="G18" s="1"/>
  <c r="G16" s="1"/>
  <c r="G14" s="1"/>
  <c r="G13" s="1"/>
  <c r="G11" s="1"/>
  <c r="D28" i="27"/>
  <c r="F15" i="35"/>
  <c r="F13" s="1"/>
  <c r="F11" s="1"/>
  <c r="E13"/>
  <c r="E11" s="1"/>
  <c r="E33" i="29" l="1"/>
  <c r="E15" i="27"/>
  <c r="E13" s="1"/>
  <c r="E11" s="1"/>
  <c r="D15"/>
  <c r="D13" s="1"/>
  <c r="D11" s="1"/>
  <c r="D33" i="29"/>
</calcChain>
</file>

<file path=xl/sharedStrings.xml><?xml version="1.0" encoding="utf-8"?>
<sst xmlns="http://schemas.openxmlformats.org/spreadsheetml/2006/main" count="507" uniqueCount="189">
  <si>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</si>
  <si>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</si>
  <si>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</si>
  <si>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</si>
  <si>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</si>
  <si>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</si>
  <si>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</si>
  <si>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</si>
  <si>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</si>
  <si>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</si>
  <si>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</si>
  <si>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</si>
  <si>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Ինն ամիս </t>
  </si>
  <si>
    <t xml:space="preserve"> Տարի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</si>
  <si>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</si>
  <si>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</si>
  <si>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</si>
  <si>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</si>
  <si>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Ծրագիր</t>
  </si>
  <si>
    <t xml:space="preserve"> Միջոցառում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</si>
  <si>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</si>
  <si>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ՀՀ կառավարության պահուստային ֆոնդ</t>
  </si>
  <si>
    <t xml:space="preserve"> այդ թվում`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</si>
  <si>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</si>
  <si>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</si>
  <si>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</si>
  <si>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</si>
  <si>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Պահուստային միջոցներ</t>
  </si>
  <si>
    <t xml:space="preserve"> ԸՆԴԱՄԵՆԸ</t>
  </si>
  <si>
    <t>հազ. դրամներով</t>
  </si>
  <si>
    <t xml:space="preserve"> Գործառական դասիչը</t>
  </si>
  <si>
    <t>Ցուցանիշների փոփոխությունը (ավելացումները նշված են դրական նշանով, իսկ նվազեցումները` փակագծերում)</t>
  </si>
  <si>
    <t xml:space="preserve"> Բաժին</t>
  </si>
  <si>
    <t xml:space="preserve"> Խումբ</t>
  </si>
  <si>
    <t xml:space="preserve"> Դաս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</si>
  <si>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</si>
  <si>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</si>
  <si>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</si>
  <si>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</si>
  <si>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</si>
  <si>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</si>
  <si>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</si>
  <si>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</si>
  <si>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</si>
  <si>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</si>
  <si>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Միջոցառումն իրականացնողի անվանումը </t>
  </si>
  <si>
    <t>այդ թվում</t>
  </si>
  <si>
    <t>Ցուցանիշների փոփոխությունը (նվազեցումները նշված են փակագծերում)</t>
  </si>
  <si>
    <t>ՀՀ կրթության, գիտության, մշակույթի և սպորտի նախարարություն</t>
  </si>
  <si>
    <t xml:space="preserve"> ԱՅԼ  ԾԱԽՍԵՐ</t>
  </si>
  <si>
    <t xml:space="preserve"> ԿՐԹՈՒԹՅՈՒՆ</t>
  </si>
  <si>
    <t>ՀՀ կառավարություն</t>
  </si>
  <si>
    <t>09</t>
  </si>
  <si>
    <t xml:space="preserve">այդ թվում՝ բյուջետային ծախսերի տնտեսագիտական դասակարգման հոդվածներ
</t>
  </si>
  <si>
    <t>ԸՆԴԱՄԵՆԸ ԾԱԽՍԵՐ</t>
  </si>
  <si>
    <t>ԸՆԹԱՑԻԿ ԾԱԽՍԵՐ</t>
  </si>
  <si>
    <t xml:space="preserve"> Ծրագրի միջոցառումներ</t>
  </si>
  <si>
    <t>Ծառայությունների մատուցում</t>
  </si>
  <si>
    <t>Ծրագրային դասիչ</t>
  </si>
  <si>
    <t>Բյուջետային գլխավոր կարգադրիչների, ծրագրերի, միջոցառումների, միջոցառումները կատարող  պետական մարմինների  և ուղղությունների անվանումները</t>
  </si>
  <si>
    <t>Ինն ամիս</t>
  </si>
  <si>
    <t>Տարի</t>
  </si>
  <si>
    <t>Ծրագիր</t>
  </si>
  <si>
    <t>Միջոցառում</t>
  </si>
  <si>
    <t>այդ թվում` ըստ կատարողների</t>
  </si>
  <si>
    <t xml:space="preserve"> այդ թվում` ըստ կատարողների</t>
  </si>
  <si>
    <t>ՀՀ ԿՐԹՈՒԹՅԱՆ, ԳԻՏՈՒԹՅԱՆ, ՄՇԱԿՈՒՅԹԻ ԵՎ ՍՊՈՐՏԻ ՆԱԽԱՐԱՐՈՒԹՅՈՒՆ</t>
  </si>
  <si>
    <t>այդ  թվում՝</t>
  </si>
  <si>
    <t>Բյուջետային գլխավոր կարգադրիչների, ծրագրերի, միջոցառումների և ուղղությունների անվանումները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</si>
  <si>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</si>
  <si>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</si>
  <si>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</si>
  <si>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</si>
  <si>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</si>
  <si>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</si>
  <si>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</si>
  <si>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 xml:space="preserve"> 1139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</si>
  <si>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</si>
  <si>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</si>
  <si>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</si>
  <si>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 xml:space="preserve"> 11</t>
  </si>
  <si>
    <t xml:space="preserve"> ԱՅԼ ԾԱԽՍԵՐ</t>
  </si>
  <si>
    <t>ՀՀ կառավարության պահուստային ֆոնդ</t>
  </si>
  <si>
    <t>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</si>
  <si>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>Աղյուսակ 9․14</t>
  </si>
  <si>
    <t>Աղյուսակ 9․47</t>
  </si>
  <si>
    <t xml:space="preserve"> Պահուստային ֆոնդի կառավարման արդյունավետության և թափանցիկության ապահովում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</si>
  <si>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</si>
  <si>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</si>
  <si>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</si>
  <si>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</si>
  <si>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</si>
  <si>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</si>
  <si>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 (հազար դրամ)</t>
  </si>
  <si>
    <t>Բաժին N 09</t>
  </si>
  <si>
    <t>Դաս N 01</t>
  </si>
  <si>
    <t xml:space="preserve"> դրամ</t>
  </si>
  <si>
    <t xml:space="preserve"> ՄԱՍ III. ԾԱՌԱՅՈՒԹՅՈՒՆՆԵՐ</t>
  </si>
  <si>
    <t>Հավելված N 1</t>
  </si>
  <si>
    <t>Հավելված N 2</t>
  </si>
  <si>
    <t xml:space="preserve"> ______________ ի    ___Ն որոշման</t>
  </si>
  <si>
    <t>Հավելված N 3</t>
  </si>
  <si>
    <t>Հավելված N 6</t>
  </si>
  <si>
    <t>Հավելված N 4</t>
  </si>
  <si>
    <t>Հավելված N 8</t>
  </si>
  <si>
    <t>ՀՀ կառավարության  2021 թվականի</t>
  </si>
  <si>
    <t>01</t>
  </si>
  <si>
    <t xml:space="preserve">ՀՀ կառավարության  2021 թվականի </t>
  </si>
  <si>
    <t xml:space="preserve">ՄԱՍ 1. ՊԵՏԱԿԱՆ ՄԱՐՄՆԻ ԳԾՈՎ ԱՐԴՅՈՒՆՔԱՅԻՆ (ԿԱՏԱՐՈՂԱԿԱՆ) ՑՈՒՑԱՆԻՇՆԵՐԸ </t>
  </si>
  <si>
    <t>Աղյուսակ 9․1.14</t>
  </si>
  <si>
    <t>Աղյուսակ 9․1.58</t>
  </si>
  <si>
    <t>Հավելված N 7</t>
  </si>
  <si>
    <t>Հավելված 5</t>
  </si>
  <si>
    <t>հազար դրամ</t>
  </si>
  <si>
    <t>Միջոցառումները կատարող պետական մարմինների և դրամաշնորհ ստացող տնտեսվարող սուբյեկտների անվանումները</t>
  </si>
  <si>
    <t xml:space="preserve">Ցուցանիշների փոփոխությունը (ավելացումները նշված են դրական նշանով)  </t>
  </si>
  <si>
    <t>Ընդամենը</t>
  </si>
  <si>
    <t>Հավելված N 9</t>
  </si>
  <si>
    <t>ՀՀ ԿԱՌԱՎԱՐՈՒԹՅՈՒՆ</t>
  </si>
  <si>
    <t>08</t>
  </si>
  <si>
    <t>ՀՀ կրթության, գիտության, մշակույթի և սպորտի  նախարարություն</t>
  </si>
  <si>
    <t xml:space="preserve"> ՈՉ ՖԻՆԱՆՍԱԿԱՆ ԱԿՏԻՎՆԵՐԻ ԳԾՈՎ ԾԱԽՍԵՐ</t>
  </si>
  <si>
    <t xml:space="preserve"> ՀԻՄՆԱԿԱՆ ՄԻՋՈՑՆԵՐ</t>
  </si>
  <si>
    <t>ՀԱՅԱՍՏԱՆԻ ՀԱՆՐԱՊԵՏՈՒԹՅԱՆ ԿԱՌԱՎԱՐՈՒԹՅԱՆ 2020 ԹՎԱԿԱՆԻ ԴԵԿՏԵՄԲԵՐԻ 30-Ի N2215-Ն ՈՐՈՇՄԱՆ N 3 ԵՎ N 4 ՀԱՎԵԼՎԱԾՆԵՐՈՒՄ ԿԱՏԱՐՎՈՂ  ՓՈՓՈԽՈՒԹՅՈՒՆՆԵՐԸ ԵՎ ԼՐԱՑՈՒՄՆԵՐԸ</t>
  </si>
  <si>
    <t xml:space="preserve"> Ծառայությունների մատուցում </t>
  </si>
  <si>
    <t xml:space="preserve">ՀՀ կրթության, գիտության, մշակույթի և սպորտի նախարարություն </t>
  </si>
  <si>
    <t>«ՀԱՅԱUՏԱՆԻ ՀԱՆՐԱՊԵՏՈՒԹՅԱՆ 2021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2020 ԹՎԱԿԱՆԻ ԴԵԿՏԵՄԲԵՐԻ 30-Ի N 2215-Ն ՈՐՈՇՄԱՆ N 5 ՀԱՎԵԼՎԱԾԻ N 1 ԱՂՅՈՒՍԱԿՈՒՄ ԿԱՏԱՐՎՈՂ ՓՈՓՈԽՈՒԹՅՈՒՆՆԵՐԸ ԵՎ ԼՐԱՑՈՒՄՆԵՐԸ</t>
  </si>
  <si>
    <t xml:space="preserve">ՀԱՅԱՍՏԱՆԻ ՀԱՆՐԱՊԵՏՈՒԹՅԱՆ ԿԱՌԱՎԱՐՈՒԹՅԱՆ 2020 ԹՎԱԿԱՆԻ ԴԵԿՏԵՄԲԵՐԻ 30-Ի N 2215-Ն ՈՐՈՇՄԱՆ N 9 ՀԱՎԵԼՎԱԾԻ  N 9.14 ԵՎ 9․47 ԱՂՅՈՒՍԱԿՆԵՐՈՒՄ ԿԱՏԱՐՎՈՂ ՓՈՓՈԽՈՒԹՅՈՒՆՆԵՐԸ ԵՎ ԼՐԱՑՈՒՄՆԵՐԸ </t>
  </si>
  <si>
    <t xml:space="preserve">Կազմակերպությունների թիվը, որտեղ կատարվում են ներդրումները, հատ </t>
  </si>
  <si>
    <t xml:space="preserve">Ցուցանիշների փոփոխությունը (ավելացումները նշված են դրական նշանով, իսկ նվազեցումները՝ փակագծերում)  </t>
  </si>
  <si>
    <t>Ցուցանիշների փոփոխությունը (ավելացումները նշված են դրական նշանով)</t>
  </si>
  <si>
    <t>ՀԱՅԱՍՏԱՆԻ ՀԱՆՐԱՊԵՏՈՒԹՅԱՆ 2021 ԹՎԱԿԱՆԻ ՊԵՏԱԿԱՆ ԲՅՈՒՋԵՈՎ ՆԱԽԱՏԵՍՎԱԾ՝ ՀԱՅԱՍՏԱՆԻ ՀԱՆՐԱՊԵՏՈՒԹՅԱՆ ԿԱՌԱՎԱՐՈՒԹՅԱՆ ՊԱՀՈՒՍՏԱՅԻՆ ՖՈՆԴԻՑ ՀԱՏԿԱՑՈՒՄՆԵՐ ԿԱՏԱՐԵԼՈՒ ՎԵՐԱԲԵՐՅԱԼ</t>
  </si>
  <si>
    <t>Բաժին</t>
  </si>
  <si>
    <t>Խումբ</t>
  </si>
  <si>
    <t xml:space="preserve"> ՀՀ կրթության, գիտության, մշակույթի և սպորտի նախարարության կարողությունների զարգացում և տեխնիկական հագեցվածության ապահովում</t>
  </si>
  <si>
    <t>ՀԱՅԱՍՏԱՆԻ ՀԱՆՐԱՊԵՏՈՒԹՅԱՆ ԿԱՌԱՎԱՐՈՒԹՅԱՆ 2020 ԹՎԱԿԱՆԻ ԴԵԿՏԵՄԲԵՐԻ 30-Ի N 2215-Ն ՈՐՈՇՄԱՆ N 5 ՀԱՎԵԼՎԱԾԻ N 7  ԱՂՅՈՒՍԱԿՈՒՄ  ԿԱՏԱՐՎՈՂ  ԼՐԱՑՈՒՄԸ</t>
  </si>
  <si>
    <t xml:space="preserve"> Կրթության, գիտության, մշակույթի և սպորտի  բնագավառի   պետական քաղաքականության մշակում, ծրագրերի համակարգում և մոնիտորինգ</t>
  </si>
  <si>
    <t xml:space="preserve"> Կրթության, գիտության, մշակույթի և սպորտի  բնագավառի պետական քաղաքականության մշակում, ծրագրերի համակարգում և մոնիտորինգ</t>
  </si>
  <si>
    <t>«Ակադեմիական փոխճանաչման և շարժունության ազգային տեղեկատվական կենտրոն» հիմնադրամ</t>
  </si>
  <si>
    <t xml:space="preserve"> Կրթության, գիտության, մշակույթի և սպորտի  բնագավառի պետական քաղաքականության մշակման, ծրագրերի համակարգման և մոնիտորինգի ծառայություններ</t>
  </si>
  <si>
    <t>ՄԵՔԵՆԱՆԵՐ ԵՎ ՍԱՐՔԱՎՈՐՈՒՄՆԵՐ</t>
  </si>
  <si>
    <t xml:space="preserve"> - Վարչական սարքավորումներ</t>
  </si>
  <si>
    <t>ԴՐԱՄԱՇՆՈՐՀՆԵՐ</t>
  </si>
  <si>
    <t>Կապիտալ դրամաշնորհներ պետական հատվածի այլ մակարդակներին</t>
  </si>
  <si>
    <t xml:space="preserve"> - Այլ կապիտալ դրամաշնորհներ</t>
  </si>
  <si>
    <t xml:space="preserve"> Կրթություն (այլ դասերին չպատկանող)</t>
  </si>
  <si>
    <t xml:space="preserve"> ԱՇԽԱՏԱՆՔԻ ՎԱՐՁԱՏՐՈՒԹՅՈՒՆ</t>
  </si>
  <si>
    <t xml:space="preserve"> Դրամով վճարվող աշխատավարձեր և հավելավճարներ</t>
  </si>
  <si>
    <t xml:space="preserve"> - Աշխատողների աշխատավարձեր և հավելավճարներ</t>
  </si>
  <si>
    <t>Պայմանագրային այլ ծառայությունների ձեռքբերում</t>
  </si>
  <si>
    <t xml:space="preserve"> - Տեղեկատվական ծառայություններ</t>
  </si>
  <si>
    <t xml:space="preserve"> Ապահովել համընդհանուր, հավասարապես հասանելի, ներառական և որակյալ կրթություն՛  բավարարելով տնտեսության ու հասարակության պահանջները, լիարժեք ծառայելով  ազգային շահերին</t>
  </si>
  <si>
    <t xml:space="preserve"> Կրթության, գիտության, մշակույթի և սպորտի  բնագավառում իրականացվող ծրագրերի ազդեցության և արդյունավետության  բարելավում</t>
  </si>
  <si>
    <t xml:space="preserve"> Կրթության, գիտության, մշակույթի և սպորտի  բնագավառի պետական քաղաքականության մշակման, ծրագրերի համակարգման և մոնիտորինգի ծառայությունների ապահովում</t>
  </si>
  <si>
    <t xml:space="preserve"> ՀՀ կրթության, գիտության, մշակույթի և սպորտի նախարարության  աշխատանքային պայմանների բարելավման համար վարչական սարքավորումների ձեռք բերում</t>
  </si>
  <si>
    <t xml:space="preserve"> Պետական մարմինների կողմից օգտագործվող ոչ ֆինանսական ակտիվների հետ գործառնություններ</t>
  </si>
  <si>
    <t xml:space="preserve"> Կրթության, գիտության, մշակույթի և սպորտի  բնագավառի պետական քաղաքականության մշակման, ծրագրերի համակարգման և մոնիտորինգի ծառայություններ </t>
  </si>
  <si>
    <t xml:space="preserve"> Կրթության, գիտության, մշակույթի և սպորտի  բնագավառի պետական քաղաքականության մշակման, ծրագրերի համակարգման և մոնիտորինգի ծառայությունների ապահովում </t>
  </si>
  <si>
    <t xml:space="preserve"> ՀՀ կրթության, գիտության, մշակույթի և սպորտի նախարարություն </t>
  </si>
  <si>
    <t xml:space="preserve"> Միջոցառումն իրականացնողի անվանումը </t>
  </si>
  <si>
    <t xml:space="preserve"> ՀՀ կրթության, գիտության, մշակույթի և սպորտի նախարարության կարողությունների զարգացում և տեխնիկական հագեցվածության ապահովում </t>
  </si>
  <si>
    <t xml:space="preserve"> ՀՀ կրթության, գիտության, մշակույթի և սպորտի նախարարության  աշխատանքային պայմանների բարելավման համար վարչական սարքավորումների ձեռք բերում </t>
  </si>
  <si>
    <t xml:space="preserve"> Պետական մարմինների կողմից օգտագործվող ոչ ֆինանսական ակտիվների հետ գործառնություններ </t>
  </si>
  <si>
    <t xml:space="preserve"> Ակտիվն օգտագործող կազմակերպության անվանումը </t>
  </si>
  <si>
    <t>Մասնագիտացված կազմակերպություններ</t>
  </si>
  <si>
    <t xml:space="preserve">ՀԱՅԱՍՏԱՆԻ ՀԱՆՐԱՊԵՏՈՒԹՅԱՆ ԿԱՌԱՎԱՐՈՒԹՅԱՆ 2020 ԹՎԱԿԱՆԻ ԴԵԿՏԵՄԲԵՐԻ 30-Ի N 2215-Ն ՈՐՈՇՄԱՆ N 9.1 ՀԱՎԵԼՎԱԾԻ  N 9.1.14 ԵՎ 9․1.58 ԱՂՅՈՒՍԱԿՆԵՐՈՒՄ ԿԱՏԱՐՎՈՂ ՓՈՓՈԽՈՒԹՅՈՒՆՆԵՐԸ ԵՎ ԼՐԱՑՈՒՄՆԵՐԸ </t>
  </si>
  <si>
    <t>Խումբ N 08</t>
  </si>
  <si>
    <t>1130-11001</t>
  </si>
  <si>
    <t xml:space="preserve"> 79821170-10</t>
  </si>
  <si>
    <t xml:space="preserve"> տպագրական և առաքման ծառայություններ</t>
  </si>
  <si>
    <t>ԷԱՃ</t>
  </si>
  <si>
    <t>1130-31001</t>
  </si>
  <si>
    <t xml:space="preserve"> ՄԱՍ I.  ԱՊՐԱՆՔՆԵՐ</t>
  </si>
  <si>
    <t xml:space="preserve"> 30232130</t>
  </si>
  <si>
    <t xml:space="preserve"> գունավոր տպիչներ</t>
  </si>
  <si>
    <t>հատ</t>
  </si>
  <si>
    <t>ՀԱՅԱՍՏԱՆԻ ՀԱՆՐԱՊԵՏՈՒԹՅԱՆ ԿԱՌԱՎԱՐՈՒԹՅԱՆ 2020 ԹՎԱԿԱՆԻ ԴԵԿՏԵՄԲԵՐԻ 30-Ի N 2215-Ն ՈՐՈՇՄԱՆ N 5 ՀԱՎԵԼՎԱԾԻ N 2 ԱՂՅՈՒՍԱԿՈՒՄ ԿԱՏԱՐՎՈՂ ԼՐԱՑՈՒՄԸ</t>
  </si>
  <si>
    <t>«ՀԱՅԱUՏԱՆԻ ՀԱՆՐԱՊԵՏՈՒԹՅԱՆ 2021 ԹՎԱԿԱՆԻ ՊԵՏԱԿԱՆ ԲՅՈՒՋԵԻ ՄԱUԻՆ» ՀԱՅԱUՏԱՆԻ ՀԱՆՐԱՊԵՏՈՒԹՅԱՆ OՐԵՆՔԻ N 1 ՀԱՎԵԼՎԱԾԻ N 3 ԱՂՅՈՒՍԱԿՈՒՄ ԿԱՏԱՐՎՈՂ  ԼՐԱՑՈՒՄԸ</t>
  </si>
  <si>
    <t xml:space="preserve">Ցուցանիշների փոփոխությունը (ավելացումները նշված են դրական նշանով)    </t>
  </si>
  <si>
    <t xml:space="preserve"> ՀՀ կրթության, գիտության, մշակույթի և սպորտի բնագավառում օժանդակ ծրագրեր իրականացնող կազմակերպությունների շենքային պայմանների բարելավում </t>
  </si>
  <si>
    <t>ՀՀ կրթության, գիտության, մշակույթի և սպորտի բնագավառում օժանդակ ծրագրեր իրականացնող կազմակերպությունների աշխատանքային պայմանների բարելավում</t>
  </si>
  <si>
    <t>Բյուջետային հատկացումների գլխավոր կարգադրիչների, ծրագրերի, միջոցառումների, ծախսային ուղղությունների անվանումները</t>
  </si>
  <si>
    <t xml:space="preserve"> Այլ պետական կազմակերպությունների կողմից օգտագործվող ոչ ֆինանսական ակտիվների հետ գործառնություններ</t>
  </si>
  <si>
    <t xml:space="preserve"> 30211200</t>
  </si>
  <si>
    <t xml:space="preserve"> դյուրակիր համակարգիչներ</t>
  </si>
  <si>
    <t xml:space="preserve"> ԾԱՌԱՅՈՒԹՅՈՒՆՆԵՐԻ ԵՎ ԱՊՐԱՆՔՆԵՐԻ ՁԵՌՔ ԲԵՐՈՒՄ</t>
  </si>
  <si>
    <t xml:space="preserve">ՀԱՅԱՍՏԱՆԻ ՀԱՆՐԱՊԵՏՈՒԹՅԱՆ ԿԱՌԱՎԱՐՈՒԹՅԱՆ 2020 ԹՎԱԿԱՆԻ ԴԵԿՏԵՄԲԵՐԻ 30-Ի 
N 2215-Ն ՈՐՈՇՄԱՆ N 10 ՀԱՎԵԼՎԱԾՈՒՄ ԿԱՏԱՐՎՈՂ ՓՈՓՈԽՈՒԹՅՈՒՆԸ ԵՎ ԼՐԱՑՈՒՄՆԵՐԸ
</t>
  </si>
  <si>
    <t xml:space="preserve"> ՀՀ կրթության, գիտության, մշակույթի և սպորտի բնագավառում օժանդակ ծրագրեր իրականացնող կազմակերպությունների շենքային պայմանների բարելավում</t>
  </si>
  <si>
    <t xml:space="preserve"> 30232130-502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</si>
</sst>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* #,##0.00\ _₽_-;\-* #,##0.00\ _₽_-;_-* &quot;-&quot;??\ _₽_-;_-@_-"/>
    <numFmt numFmtId="165" formatCode="##,##0.0;\(##,##0.0\);\-"/>
    <numFmt numFmtId="166" formatCode="_(* #,##0.0_);_(* \(#,##0.0\);_(* &quot;-&quot;??_);_(@_)"/>
    <numFmt numFmtId="167" formatCode="0.0"/>
    <numFmt numFmtId="168" formatCode="#,##0.0"/>
    <numFmt numFmtId="169" formatCode="#,##0.0_);\(#,##0.0\)"/>
    <numFmt numFmtId="170" formatCode="_-* #,##0.00_р_._-;\-* #,##0.00_р_._-;_-* &quot;-&quot;??_р_._-;_-@_-"/>
    <numFmt numFmtId="171" formatCode="_-* #,##0.0\ _₽_-;\-* #,##0.0\ _₽_-;_-* &quot;-&quot;?\ _₽_-;_-@_-"/>
    <numFmt numFmtId="172" formatCode="0_);\(0\)"/>
    <numFmt numFmtId="173" formatCode="General_)"/>
  </numFmts>
  <fonts count="9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b/>
      <i/>
      <sz val="12"/>
      <name val="GHEA Grapalat"/>
      <family val="3"/>
    </font>
    <font>
      <b/>
      <sz val="12"/>
      <color indexed="8"/>
      <name val="GHEA Grapalat"/>
      <family val="3"/>
    </font>
    <font>
      <b/>
      <u/>
      <sz val="12"/>
      <name val="GHEA Grapalat"/>
      <family val="3"/>
    </font>
    <font>
      <sz val="12"/>
      <color theme="1"/>
      <name val="GHEA Grapalat"/>
      <family val="3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GHEA Grapalat"/>
      <family val="3"/>
    </font>
    <font>
      <sz val="12"/>
      <name val="Calibri"/>
      <family val="2"/>
      <charset val="1"/>
      <scheme val="minor"/>
    </font>
    <font>
      <b/>
      <sz val="12"/>
      <name val="Calibri"/>
      <family val="2"/>
      <charset val="1"/>
      <scheme val="minor"/>
    </font>
    <font>
      <i/>
      <sz val="12"/>
      <name val="GHEA Grapalat"/>
      <family val="3"/>
    </font>
    <font>
      <sz val="12"/>
      <color theme="1"/>
      <name val="Calibri"/>
      <family val="2"/>
      <charset val="1"/>
      <scheme val="minor"/>
    </font>
    <font>
      <i/>
      <sz val="12"/>
      <name val="GHEA Grapalat"/>
      <family val="2"/>
    </font>
    <font>
      <sz val="12"/>
      <name val="GHEA Grapalat"/>
      <family val="2"/>
    </font>
    <font>
      <i/>
      <sz val="12"/>
      <color theme="1"/>
      <name val="GHEA Grapalat"/>
      <family val="3"/>
    </font>
    <font>
      <sz val="12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GHEA Grapalat"/>
      <family val="3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21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2" fillId="0" borderId="0"/>
    <xf numFmtId="165" fontId="14" fillId="0" borderId="0" applyFill="0" applyBorder="0" applyProtection="0">
      <alignment horizontal="right" vertical="top"/>
    </xf>
    <xf numFmtId="43" fontId="12" fillId="0" borderId="0" applyFont="0" applyFill="0" applyBorder="0" applyAlignment="0" applyProtection="0"/>
    <xf numFmtId="0" fontId="14" fillId="0" borderId="0">
      <alignment horizontal="left" vertical="top" wrapText="1"/>
    </xf>
    <xf numFmtId="0" fontId="15" fillId="0" borderId="0"/>
    <xf numFmtId="43" fontId="15" fillId="0" borderId="0" applyFont="0" applyFill="0" applyBorder="0" applyAlignment="0" applyProtection="0"/>
    <xf numFmtId="0" fontId="17" fillId="0" borderId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7" fillId="0" borderId="16" applyNumberFormat="0" applyFill="0" applyAlignment="0" applyProtection="0"/>
    <xf numFmtId="0" fontId="28" fillId="8" borderId="17" applyNumberFormat="0" applyAlignment="0" applyProtection="0"/>
    <xf numFmtId="0" fontId="29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7" fillId="9" borderId="18" applyNumberFormat="0" applyFont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10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0" fillId="0" borderId="11" applyNumberFormat="0" applyFill="0" applyAlignment="0" applyProtection="0"/>
    <xf numFmtId="0" fontId="34" fillId="25" borderId="0" applyNumberFormat="0" applyBorder="0" applyAlignment="0" applyProtection="0"/>
    <xf numFmtId="0" fontId="42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4" fillId="0" borderId="16" applyNumberFormat="0" applyFill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5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36" fillId="7" borderId="14" applyNumberFormat="0" applyAlignment="0" applyProtection="0"/>
    <xf numFmtId="0" fontId="39" fillId="3" borderId="0" applyNumberFormat="0" applyBorder="0" applyAlignment="0" applyProtection="0"/>
    <xf numFmtId="0" fontId="46" fillId="7" borderId="15" applyNumberFormat="0" applyAlignment="0" applyProtection="0"/>
    <xf numFmtId="0" fontId="43" fillId="6" borderId="14" applyNumberFormat="0" applyAlignment="0" applyProtection="0"/>
    <xf numFmtId="0" fontId="41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8" borderId="17" applyNumberFormat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8" fillId="0" borderId="19" applyNumberFormat="0" applyFill="0" applyAlignment="0" applyProtection="0"/>
    <xf numFmtId="0" fontId="34" fillId="18" borderId="0" applyNumberFormat="0" applyBorder="0" applyAlignment="0" applyProtection="0"/>
    <xf numFmtId="0" fontId="12" fillId="27" borderId="0" applyNumberFormat="0" applyBorder="0" applyAlignment="0" applyProtection="0"/>
    <xf numFmtId="0" fontId="35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0" borderId="0"/>
    <xf numFmtId="0" fontId="52" fillId="5" borderId="0" applyNumberFormat="0" applyBorder="0" applyAlignment="0" applyProtection="0"/>
    <xf numFmtId="0" fontId="17" fillId="0" borderId="0"/>
    <xf numFmtId="0" fontId="10" fillId="0" borderId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40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54" fillId="35" borderId="0" applyNumberFormat="0" applyBorder="0" applyAlignment="0" applyProtection="0"/>
    <xf numFmtId="0" fontId="55" fillId="52" borderId="20" applyNumberFormat="0" applyAlignment="0" applyProtection="0"/>
    <xf numFmtId="0" fontId="56" fillId="53" borderId="21" applyNumberFormat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62" fillId="42" borderId="20" applyNumberFormat="0" applyAlignment="0" applyProtection="0"/>
    <xf numFmtId="0" fontId="63" fillId="0" borderId="25" applyNumberFormat="0" applyFill="0" applyAlignment="0" applyProtection="0"/>
    <xf numFmtId="0" fontId="64" fillId="54" borderId="0" applyNumberFormat="0" applyBorder="0" applyAlignment="0" applyProtection="0"/>
    <xf numFmtId="1" fontId="70" fillId="0" borderId="0"/>
    <xf numFmtId="1" fontId="70" fillId="0" borderId="0"/>
    <xf numFmtId="1" fontId="70" fillId="0" borderId="0"/>
    <xf numFmtId="0" fontId="6" fillId="0" borderId="0"/>
    <xf numFmtId="0" fontId="10" fillId="0" borderId="0"/>
    <xf numFmtId="0" fontId="10" fillId="0" borderId="0"/>
    <xf numFmtId="0" fontId="15" fillId="55" borderId="26" applyNumberFormat="0" applyFont="0" applyAlignment="0" applyProtection="0"/>
    <xf numFmtId="0" fontId="65" fillId="52" borderId="27" applyNumberFormat="0" applyAlignment="0" applyProtection="0"/>
    <xf numFmtId="0" fontId="69" fillId="0" borderId="0"/>
    <xf numFmtId="0" fontId="69" fillId="0" borderId="0"/>
    <xf numFmtId="0" fontId="69" fillId="0" borderId="0"/>
    <xf numFmtId="0" fontId="66" fillId="0" borderId="0" applyNumberFormat="0" applyFill="0" applyBorder="0" applyAlignment="0" applyProtection="0"/>
    <xf numFmtId="0" fontId="67" fillId="0" borderId="28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/>
    <xf numFmtId="1" fontId="70" fillId="0" borderId="0"/>
    <xf numFmtId="0" fontId="71" fillId="0" borderId="0"/>
    <xf numFmtId="0" fontId="10" fillId="0" borderId="0"/>
    <xf numFmtId="0" fontId="6" fillId="0" borderId="0"/>
    <xf numFmtId="0" fontId="14" fillId="0" borderId="0">
      <alignment horizontal="left" vertical="top" wrapText="1"/>
    </xf>
    <xf numFmtId="0" fontId="5" fillId="9" borderId="1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38" fontId="77" fillId="0" borderId="0"/>
    <xf numFmtId="38" fontId="78" fillId="0" borderId="0"/>
    <xf numFmtId="38" fontId="79" fillId="0" borderId="0"/>
    <xf numFmtId="38" fontId="80" fillId="0" borderId="0"/>
    <xf numFmtId="0" fontId="81" fillId="0" borderId="0"/>
    <xf numFmtId="0" fontId="81" fillId="0" borderId="0"/>
    <xf numFmtId="0" fontId="82" fillId="0" borderId="0"/>
    <xf numFmtId="0" fontId="5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3" fillId="0" borderId="0"/>
    <xf numFmtId="0" fontId="10" fillId="0" borderId="0"/>
    <xf numFmtId="0" fontId="12" fillId="0" borderId="0"/>
    <xf numFmtId="0" fontId="10" fillId="0" borderId="0"/>
    <xf numFmtId="0" fontId="15" fillId="0" borderId="0"/>
    <xf numFmtId="0" fontId="10" fillId="0" borderId="0"/>
    <xf numFmtId="0" fontId="17" fillId="0" borderId="0"/>
    <xf numFmtId="0" fontId="51" fillId="0" borderId="0"/>
    <xf numFmtId="0" fontId="83" fillId="0" borderId="0"/>
    <xf numFmtId="0" fontId="50" fillId="55" borderId="38" applyNumberFormat="0" applyFont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84" fillId="0" borderId="39">
      <protection locked="0"/>
    </xf>
    <xf numFmtId="173" fontId="85" fillId="57" borderId="39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0" fillId="0" borderId="0"/>
    <xf numFmtId="0" fontId="10" fillId="0" borderId="0"/>
    <xf numFmtId="0" fontId="50" fillId="0" borderId="0"/>
    <xf numFmtId="0" fontId="14" fillId="0" borderId="0">
      <alignment horizontal="left" vertical="top" wrapText="1"/>
    </xf>
    <xf numFmtId="0" fontId="6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6" fillId="0" borderId="0"/>
    <xf numFmtId="43" fontId="1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horizontal="left" vertical="top" wrapText="1"/>
    </xf>
    <xf numFmtId="0" fontId="12" fillId="0" borderId="0"/>
    <xf numFmtId="0" fontId="12" fillId="0" borderId="0"/>
    <xf numFmtId="0" fontId="1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</cellStyleXfs>
  <cellXfs count="411">
    <xf numFmtId="0" fontId="0" fillId="0" borderId="0" xfId="0"/>
    <xf numFmtId="0" fontId="13" fillId="0" borderId="0" xfId="0" applyFont="1" applyAlignment="1">
      <alignment wrapText="1"/>
    </xf>
    <xf numFmtId="0" fontId="75" fillId="2" borderId="1" xfId="0" applyFont="1" applyFill="1" applyBorder="1" applyAlignment="1">
      <alignment horizontal="center" vertical="center" wrapText="1"/>
    </xf>
    <xf numFmtId="0" fontId="16" fillId="0" borderId="1" xfId="96" applyFont="1" applyBorder="1" applyAlignment="1">
      <alignment horizontal="center" vertical="center" wrapText="1"/>
    </xf>
    <xf numFmtId="0" fontId="16" fillId="0" borderId="1" xfId="96" applyFont="1" applyBorder="1" applyAlignment="1">
      <alignment horizontal="left" vertical="center" wrapText="1"/>
    </xf>
    <xf numFmtId="49" fontId="16" fillId="0" borderId="1" xfId="96" applyNumberFormat="1" applyFont="1" applyFill="1" applyBorder="1" applyAlignment="1">
      <alignment horizontal="center" vertical="center" textRotation="90" wrapText="1"/>
    </xf>
    <xf numFmtId="0" fontId="16" fillId="0" borderId="1" xfId="96" applyNumberFormat="1" applyFont="1" applyFill="1" applyBorder="1" applyAlignment="1">
      <alignment horizontal="center" vertical="center" wrapText="1"/>
    </xf>
    <xf numFmtId="168" fontId="16" fillId="0" borderId="3" xfId="96" applyNumberFormat="1" applyFont="1" applyFill="1" applyBorder="1" applyAlignment="1">
      <alignment horizontal="center" vertical="center" wrapText="1"/>
    </xf>
    <xf numFmtId="0" fontId="72" fillId="2" borderId="1" xfId="96" applyFont="1" applyFill="1" applyBorder="1" applyAlignment="1">
      <alignment horizontal="center" vertical="center" wrapText="1"/>
    </xf>
    <xf numFmtId="0" fontId="75" fillId="2" borderId="1" xfId="96" applyFont="1" applyFill="1" applyBorder="1" applyAlignment="1">
      <alignment horizontal="center" vertical="center" wrapText="1"/>
    </xf>
    <xf numFmtId="168" fontId="72" fillId="2" borderId="1" xfId="96" applyNumberFormat="1" applyFont="1" applyFill="1" applyBorder="1" applyAlignment="1">
      <alignment horizontal="center" vertical="center" wrapText="1"/>
    </xf>
    <xf numFmtId="168" fontId="16" fillId="2" borderId="3" xfId="96" applyNumberFormat="1" applyFont="1" applyFill="1" applyBorder="1" applyAlignment="1">
      <alignment horizontal="center" vertical="center" wrapText="1"/>
    </xf>
    <xf numFmtId="169" fontId="16" fillId="0" borderId="1" xfId="96" applyNumberFormat="1" applyFont="1" applyBorder="1" applyAlignment="1">
      <alignment horizontal="center" vertical="center" wrapText="1"/>
    </xf>
    <xf numFmtId="165" fontId="16" fillId="2" borderId="1" xfId="6" applyNumberFormat="1" applyFont="1" applyFill="1" applyBorder="1" applyAlignment="1">
      <alignment horizontal="center" vertical="center"/>
    </xf>
    <xf numFmtId="0" fontId="76" fillId="2" borderId="0" xfId="0" applyFont="1" applyFill="1"/>
    <xf numFmtId="0" fontId="76" fillId="2" borderId="0" xfId="0" applyFont="1" applyFill="1" applyAlignment="1">
      <alignment horizontal="right"/>
    </xf>
    <xf numFmtId="0" fontId="16" fillId="0" borderId="30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top" wrapText="1"/>
    </xf>
    <xf numFmtId="169" fontId="16" fillId="2" borderId="30" xfId="7" applyNumberFormat="1" applyFont="1" applyFill="1" applyBorder="1" applyAlignment="1">
      <alignment horizontal="center" vertical="center" wrapText="1"/>
    </xf>
    <xf numFmtId="0" fontId="72" fillId="0" borderId="30" xfId="0" applyFont="1" applyBorder="1" applyAlignment="1">
      <alignment horizontal="left" vertical="center" wrapText="1"/>
    </xf>
    <xf numFmtId="0" fontId="72" fillId="0" borderId="30" xfId="0" applyFont="1" applyBorder="1" applyAlignment="1">
      <alignment horizontal="center" vertical="center" wrapText="1"/>
    </xf>
    <xf numFmtId="168" fontId="74" fillId="2" borderId="1" xfId="96" applyNumberFormat="1" applyFont="1" applyFill="1" applyBorder="1" applyAlignment="1">
      <alignment horizontal="center" vertical="center" wrapText="1"/>
    </xf>
    <xf numFmtId="0" fontId="76" fillId="0" borderId="47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169" fontId="13" fillId="2" borderId="47" xfId="7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6" fillId="0" borderId="47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left" vertical="top" wrapText="1"/>
    </xf>
    <xf numFmtId="0" fontId="16" fillId="0" borderId="47" xfId="0" applyFont="1" applyBorder="1" applyAlignment="1">
      <alignment horizontal="left" vertical="top" wrapText="1"/>
    </xf>
    <xf numFmtId="0" fontId="76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center" wrapText="1"/>
    </xf>
    <xf numFmtId="0" fontId="16" fillId="0" borderId="0" xfId="96" applyNumberFormat="1" applyFont="1" applyFill="1" applyAlignment="1">
      <alignment horizontal="center" vertical="center" wrapText="1"/>
    </xf>
    <xf numFmtId="0" fontId="72" fillId="0" borderId="0" xfId="0" applyFont="1"/>
    <xf numFmtId="0" fontId="72" fillId="2" borderId="0" xfId="0" applyFont="1" applyFill="1"/>
    <xf numFmtId="0" fontId="88" fillId="0" borderId="0" xfId="0" applyFont="1" applyAlignment="1">
      <alignment horizontal="left" vertical="top" wrapText="1"/>
    </xf>
    <xf numFmtId="0" fontId="72" fillId="0" borderId="8" xfId="0" applyFont="1" applyBorder="1" applyAlignment="1">
      <alignment horizontal="center" vertical="center" wrapText="1"/>
    </xf>
    <xf numFmtId="0" fontId="72" fillId="2" borderId="8" xfId="0" applyFont="1" applyFill="1" applyBorder="1" applyAlignment="1">
      <alignment horizontal="center" vertical="center" wrapText="1"/>
    </xf>
    <xf numFmtId="0" fontId="72" fillId="0" borderId="7" xfId="0" applyFont="1" applyBorder="1" applyAlignment="1">
      <alignment horizontal="center" vertical="top" wrapText="1"/>
    </xf>
    <xf numFmtId="167" fontId="16" fillId="0" borderId="30" xfId="6" applyNumberFormat="1" applyFont="1" applyBorder="1" applyAlignment="1">
      <alignment horizontal="center" vertical="center"/>
    </xf>
    <xf numFmtId="0" fontId="89" fillId="0" borderId="4" xfId="0" applyFont="1" applyBorder="1" applyAlignment="1">
      <alignment vertical="top" wrapText="1"/>
    </xf>
    <xf numFmtId="0" fontId="72" fillId="0" borderId="1" xfId="0" applyFont="1" applyBorder="1" applyAlignment="1">
      <alignment horizontal="left" vertical="top" wrapText="1"/>
    </xf>
    <xf numFmtId="167" fontId="72" fillId="0" borderId="30" xfId="0" applyNumberFormat="1" applyFont="1" applyBorder="1" applyAlignment="1">
      <alignment horizontal="center" vertical="center" wrapText="1"/>
    </xf>
    <xf numFmtId="167" fontId="72" fillId="2" borderId="30" xfId="0" applyNumberFormat="1" applyFont="1" applyFill="1" applyBorder="1" applyAlignment="1">
      <alignment horizontal="center" vertical="center" wrapText="1"/>
    </xf>
    <xf numFmtId="0" fontId="89" fillId="0" borderId="6" xfId="0" applyFont="1" applyBorder="1" applyAlignment="1">
      <alignment vertical="top" wrapText="1"/>
    </xf>
    <xf numFmtId="0" fontId="90" fillId="0" borderId="30" xfId="0" applyFont="1" applyBorder="1" applyAlignment="1">
      <alignment horizontal="left" vertical="top" wrapText="1"/>
    </xf>
    <xf numFmtId="165" fontId="16" fillId="0" borderId="30" xfId="0" applyNumberFormat="1" applyFont="1" applyBorder="1" applyAlignment="1">
      <alignment horizontal="left" vertical="top" wrapText="1"/>
    </xf>
    <xf numFmtId="165" fontId="16" fillId="2" borderId="30" xfId="0" applyNumberFormat="1" applyFont="1" applyFill="1" applyBorder="1" applyAlignment="1">
      <alignment horizontal="left" vertical="top" wrapText="1"/>
    </xf>
    <xf numFmtId="165" fontId="88" fillId="0" borderId="0" xfId="0" applyNumberFormat="1" applyFont="1" applyAlignment="1">
      <alignment horizontal="left" vertical="top" wrapText="1"/>
    </xf>
    <xf numFmtId="0" fontId="92" fillId="0" borderId="30" xfId="165" applyFont="1" applyBorder="1">
      <alignment horizontal="left" vertical="top" wrapText="1"/>
    </xf>
    <xf numFmtId="0" fontId="93" fillId="0" borderId="30" xfId="165" applyFont="1" applyBorder="1" applyAlignment="1">
      <alignment horizontal="left" vertical="top" wrapText="1"/>
    </xf>
    <xf numFmtId="0" fontId="88" fillId="0" borderId="30" xfId="0" applyFont="1" applyBorder="1" applyAlignment="1"/>
    <xf numFmtId="0" fontId="88" fillId="2" borderId="30" xfId="0" applyFont="1" applyFill="1" applyBorder="1" applyAlignment="1"/>
    <xf numFmtId="0" fontId="93" fillId="0" borderId="30" xfId="165" applyFont="1" applyBorder="1" applyAlignment="1">
      <alignment horizontal="center" vertical="top"/>
    </xf>
    <xf numFmtId="0" fontId="93" fillId="2" borderId="30" xfId="165" applyFont="1" applyFill="1" applyBorder="1" applyAlignment="1">
      <alignment horizontal="center" vertical="top"/>
    </xf>
    <xf numFmtId="0" fontId="92" fillId="2" borderId="30" xfId="165" applyFont="1" applyFill="1" applyBorder="1">
      <alignment horizontal="left" vertical="top" wrapText="1"/>
    </xf>
    <xf numFmtId="165" fontId="16" fillId="0" borderId="30" xfId="6" applyNumberFormat="1" applyFont="1" applyBorder="1" applyAlignment="1">
      <alignment horizontal="right" vertical="top"/>
    </xf>
    <xf numFmtId="0" fontId="16" fillId="2" borderId="30" xfId="165" applyFont="1" applyFill="1" applyBorder="1" applyAlignment="1">
      <alignment horizontal="left" vertical="top" wrapText="1"/>
    </xf>
    <xf numFmtId="165" fontId="16" fillId="0" borderId="30" xfId="6" applyNumberFormat="1" applyFont="1" applyBorder="1" applyAlignment="1">
      <alignment horizontal="right" vertical="center"/>
    </xf>
    <xf numFmtId="39" fontId="88" fillId="0" borderId="0" xfId="0" applyNumberFormat="1" applyFont="1" applyAlignment="1">
      <alignment horizontal="left" vertical="top" wrapText="1"/>
    </xf>
    <xf numFmtId="0" fontId="93" fillId="2" borderId="30" xfId="165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top" wrapText="1"/>
    </xf>
    <xf numFmtId="0" fontId="90" fillId="0" borderId="3" xfId="0" applyFont="1" applyBorder="1" applyAlignment="1">
      <alignment horizontal="left" vertical="top" wrapText="1"/>
    </xf>
    <xf numFmtId="165" fontId="72" fillId="0" borderId="0" xfId="0" applyNumberFormat="1" applyFont="1"/>
    <xf numFmtId="0" fontId="90" fillId="0" borderId="1" xfId="0" applyFont="1" applyBorder="1" applyAlignment="1">
      <alignment horizontal="left" vertical="top" wrapText="1"/>
    </xf>
    <xf numFmtId="0" fontId="93" fillId="0" borderId="1" xfId="8" applyFont="1" applyBorder="1" applyAlignment="1">
      <alignment horizontal="left" vertical="top" wrapText="1"/>
    </xf>
    <xf numFmtId="0" fontId="93" fillId="0" borderId="8" xfId="8" applyFont="1" applyBorder="1" applyAlignment="1">
      <alignment horizontal="left" vertical="top" wrapText="1"/>
    </xf>
    <xf numFmtId="0" fontId="16" fillId="0" borderId="1" xfId="8" applyFont="1" applyBorder="1" applyAlignment="1">
      <alignment horizontal="left" vertical="center" wrapText="1"/>
    </xf>
    <xf numFmtId="0" fontId="72" fillId="0" borderId="30" xfId="0" applyFont="1" applyBorder="1" applyAlignment="1">
      <alignment horizontal="left" vertical="top" wrapText="1"/>
    </xf>
    <xf numFmtId="0" fontId="72" fillId="2" borderId="30" xfId="0" applyFont="1" applyFill="1" applyBorder="1" applyAlignment="1">
      <alignment horizontal="left" vertical="top" wrapText="1"/>
    </xf>
    <xf numFmtId="0" fontId="72" fillId="0" borderId="1" xfId="8" applyFont="1" applyBorder="1" applyAlignment="1">
      <alignment horizontal="left" vertical="top" wrapText="1"/>
    </xf>
    <xf numFmtId="0" fontId="89" fillId="0" borderId="46" xfId="0" applyFont="1" applyBorder="1" applyAlignment="1">
      <alignment vertical="top" wrapText="1"/>
    </xf>
    <xf numFmtId="167" fontId="16" fillId="0" borderId="1" xfId="0" applyNumberFormat="1" applyFont="1" applyBorder="1" applyAlignment="1">
      <alignment horizontal="center" vertical="center" wrapText="1"/>
    </xf>
    <xf numFmtId="168" fontId="72" fillId="0" borderId="30" xfId="0" applyNumberFormat="1" applyFont="1" applyFill="1" applyBorder="1" applyAlignment="1">
      <alignment vertical="center"/>
    </xf>
    <xf numFmtId="168" fontId="16" fillId="0" borderId="30" xfId="0" applyNumberFormat="1" applyFont="1" applyFill="1" applyBorder="1" applyAlignment="1">
      <alignment horizontal="center" vertical="center"/>
    </xf>
    <xf numFmtId="0" fontId="72" fillId="0" borderId="30" xfId="0" applyFont="1" applyBorder="1"/>
    <xf numFmtId="0" fontId="72" fillId="2" borderId="30" xfId="0" applyFont="1" applyFill="1" applyBorder="1"/>
    <xf numFmtId="169" fontId="16" fillId="0" borderId="30" xfId="0" applyNumberFormat="1" applyFont="1" applyFill="1" applyBorder="1" applyAlignment="1">
      <alignment vertical="center"/>
    </xf>
    <xf numFmtId="169" fontId="72" fillId="0" borderId="30" xfId="0" applyNumberFormat="1" applyFont="1" applyFill="1" applyBorder="1" applyAlignment="1">
      <alignment vertical="center"/>
    </xf>
    <xf numFmtId="0" fontId="16" fillId="0" borderId="1" xfId="8" applyFont="1" applyBorder="1" applyAlignment="1">
      <alignment horizontal="left" vertical="top" wrapText="1"/>
    </xf>
    <xf numFmtId="0" fontId="72" fillId="0" borderId="1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top" wrapText="1"/>
    </xf>
    <xf numFmtId="0" fontId="72" fillId="0" borderId="30" xfId="0" applyFont="1" applyBorder="1" applyAlignment="1">
      <alignment horizontal="center" vertical="top" wrapText="1"/>
    </xf>
    <xf numFmtId="0" fontId="16" fillId="2" borderId="30" xfId="0" applyFont="1" applyFill="1" applyBorder="1" applyAlignment="1">
      <alignment horizontal="left" vertical="top" wrapText="1"/>
    </xf>
    <xf numFmtId="166" fontId="72" fillId="2" borderId="30" xfId="7" applyNumberFormat="1" applyFont="1" applyFill="1" applyBorder="1" applyAlignment="1">
      <alignment horizontal="center" vertical="center" wrapText="1"/>
    </xf>
    <xf numFmtId="169" fontId="72" fillId="2" borderId="30" xfId="7" applyNumberFormat="1" applyFont="1" applyFill="1" applyBorder="1" applyAlignment="1">
      <alignment horizontal="center" vertical="center" wrapText="1"/>
    </xf>
    <xf numFmtId="169" fontId="72" fillId="0" borderId="30" xfId="7" applyNumberFormat="1" applyFont="1" applyFill="1" applyBorder="1" applyAlignment="1">
      <alignment horizontal="center" vertical="center" wrapText="1"/>
    </xf>
    <xf numFmtId="166" fontId="72" fillId="0" borderId="0" xfId="0" applyNumberFormat="1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0" applyFont="1" applyFill="1" applyAlignment="1">
      <alignment horizontal="left" vertical="top" wrapText="1"/>
    </xf>
    <xf numFmtId="0" fontId="72" fillId="0" borderId="30" xfId="0" applyFont="1" applyFill="1" applyBorder="1" applyAlignment="1">
      <alignment horizontal="left" vertical="top" wrapText="1"/>
    </xf>
    <xf numFmtId="43" fontId="72" fillId="0" borderId="30" xfId="7" applyNumberFormat="1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left" vertical="center" wrapText="1"/>
    </xf>
    <xf numFmtId="169" fontId="16" fillId="0" borderId="30" xfId="7" applyNumberFormat="1" applyFont="1" applyFill="1" applyBorder="1" applyAlignment="1">
      <alignment horizontal="center" vertical="center" wrapText="1"/>
    </xf>
    <xf numFmtId="166" fontId="16" fillId="0" borderId="30" xfId="7" applyNumberFormat="1" applyFont="1" applyFill="1" applyBorder="1" applyAlignment="1">
      <alignment horizontal="right" vertical="center" wrapText="1"/>
    </xf>
    <xf numFmtId="169" fontId="16" fillId="0" borderId="30" xfId="7" applyNumberFormat="1" applyFont="1" applyFill="1" applyBorder="1" applyAlignment="1">
      <alignment horizontal="right" vertical="center" wrapText="1"/>
    </xf>
    <xf numFmtId="0" fontId="90" fillId="0" borderId="30" xfId="165" applyFont="1" applyBorder="1" applyAlignment="1">
      <alignment horizontal="left" vertical="top" wrapText="1"/>
    </xf>
    <xf numFmtId="166" fontId="90" fillId="2" borderId="30" xfId="7" applyNumberFormat="1" applyFont="1" applyFill="1" applyBorder="1" applyAlignment="1">
      <alignment horizontal="center" vertical="center" wrapText="1"/>
    </xf>
    <xf numFmtId="169" fontId="90" fillId="2" borderId="30" xfId="7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top" wrapText="1"/>
    </xf>
    <xf numFmtId="166" fontId="72" fillId="2" borderId="30" xfId="7" applyNumberFormat="1" applyFont="1" applyFill="1" applyBorder="1" applyAlignment="1">
      <alignment vertical="center" wrapText="1"/>
    </xf>
    <xf numFmtId="166" fontId="72" fillId="2" borderId="30" xfId="7" applyNumberFormat="1" applyFont="1" applyFill="1" applyBorder="1" applyAlignment="1">
      <alignment horizontal="right" vertical="center" wrapText="1"/>
    </xf>
    <xf numFmtId="171" fontId="72" fillId="0" borderId="0" xfId="0" applyNumberFormat="1" applyFont="1" applyAlignment="1">
      <alignment horizontal="left" vertical="top" wrapText="1"/>
    </xf>
    <xf numFmtId="167" fontId="72" fillId="0" borderId="0" xfId="0" applyNumberFormat="1" applyFont="1" applyAlignment="1">
      <alignment horizontal="left" vertical="top" wrapText="1"/>
    </xf>
    <xf numFmtId="169" fontId="72" fillId="2" borderId="30" xfId="7" applyNumberFormat="1" applyFont="1" applyFill="1" applyBorder="1" applyAlignment="1">
      <alignment horizontal="right" vertical="center" wrapText="1"/>
    </xf>
    <xf numFmtId="0" fontId="16" fillId="0" borderId="30" xfId="0" applyFont="1" applyBorder="1" applyAlignment="1">
      <alignment horizontal="center" wrapText="1"/>
    </xf>
    <xf numFmtId="0" fontId="16" fillId="2" borderId="42" xfId="0" applyFont="1" applyFill="1" applyBorder="1" applyAlignment="1">
      <alignment horizontal="left" vertical="top" wrapText="1"/>
    </xf>
    <xf numFmtId="166" fontId="90" fillId="0" borderId="0" xfId="0" applyNumberFormat="1" applyFont="1" applyAlignment="1">
      <alignment horizontal="left" vertical="top" wrapText="1"/>
    </xf>
    <xf numFmtId="0" fontId="72" fillId="2" borderId="2" xfId="0" applyFont="1" applyFill="1" applyBorder="1" applyAlignment="1">
      <alignment vertical="top" wrapText="1"/>
    </xf>
    <xf numFmtId="49" fontId="72" fillId="0" borderId="30" xfId="0" applyNumberFormat="1" applyFont="1" applyBorder="1" applyAlignment="1">
      <alignment horizontal="left" vertical="top" wrapText="1"/>
    </xf>
    <xf numFmtId="49" fontId="16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wrapText="1"/>
    </xf>
    <xf numFmtId="49" fontId="72" fillId="0" borderId="0" xfId="0" applyNumberFormat="1" applyFont="1" applyBorder="1" applyAlignment="1">
      <alignment horizontal="left" vertical="top" wrapText="1"/>
    </xf>
    <xf numFmtId="166" fontId="72" fillId="2" borderId="0" xfId="7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 horizontal="left" wrapText="1"/>
    </xf>
    <xf numFmtId="165" fontId="16" fillId="0" borderId="30" xfId="8" applyNumberFormat="1" applyFont="1" applyFill="1" applyBorder="1" applyAlignment="1">
      <alignment horizontal="center" vertical="center" wrapText="1"/>
    </xf>
    <xf numFmtId="165" fontId="72" fillId="0" borderId="30" xfId="8" applyNumberFormat="1" applyFont="1" applyFill="1" applyBorder="1" applyAlignment="1">
      <alignment horizontal="center" vertical="center" wrapText="1"/>
    </xf>
    <xf numFmtId="168" fontId="72" fillId="0" borderId="30" xfId="0" applyNumberFormat="1" applyFont="1" applyFill="1" applyBorder="1" applyAlignment="1">
      <alignment horizontal="right" vertical="center"/>
    </xf>
    <xf numFmtId="0" fontId="16" fillId="0" borderId="30" xfId="0" applyFont="1" applyBorder="1" applyAlignment="1">
      <alignment wrapText="1"/>
    </xf>
    <xf numFmtId="165" fontId="72" fillId="0" borderId="30" xfId="6" applyNumberFormat="1" applyFont="1" applyFill="1" applyBorder="1" applyAlignment="1">
      <alignment horizontal="center" vertical="center"/>
    </xf>
    <xf numFmtId="168" fontId="16" fillId="0" borderId="30" xfId="0" applyNumberFormat="1" applyFont="1" applyFill="1" applyBorder="1" applyAlignment="1">
      <alignment horizontal="right" vertical="center"/>
    </xf>
    <xf numFmtId="165" fontId="72" fillId="0" borderId="30" xfId="6" applyNumberFormat="1" applyFont="1" applyBorder="1" applyAlignment="1">
      <alignment horizontal="right" vertical="center"/>
    </xf>
    <xf numFmtId="165" fontId="90" fillId="0" borderId="30" xfId="6" applyNumberFormat="1" applyFont="1" applyBorder="1" applyAlignment="1">
      <alignment horizontal="right" vertical="center"/>
    </xf>
    <xf numFmtId="165" fontId="72" fillId="0" borderId="30" xfId="6" applyNumberFormat="1" applyFont="1" applyBorder="1" applyAlignment="1">
      <alignment horizontal="center" vertical="center"/>
    </xf>
    <xf numFmtId="169" fontId="72" fillId="0" borderId="0" xfId="96" applyNumberFormat="1" applyFont="1" applyFill="1" applyAlignment="1">
      <alignment vertical="center" wrapText="1"/>
    </xf>
    <xf numFmtId="49" fontId="16" fillId="0" borderId="0" xfId="96" applyNumberFormat="1" applyFont="1" applyFill="1" applyAlignment="1">
      <alignment horizontal="center" vertical="center" wrapText="1"/>
    </xf>
    <xf numFmtId="168" fontId="16" fillId="0" borderId="0" xfId="96" applyNumberFormat="1" applyFont="1" applyFill="1" applyAlignment="1">
      <alignment horizontal="center" vertical="center" wrapText="1"/>
    </xf>
    <xf numFmtId="0" fontId="72" fillId="0" borderId="0" xfId="0" applyFont="1" applyAlignment="1">
      <alignment horizontal="center"/>
    </xf>
    <xf numFmtId="168" fontId="16" fillId="0" borderId="1" xfId="96" applyNumberFormat="1" applyFont="1" applyFill="1" applyBorder="1" applyAlignment="1">
      <alignment horizontal="center" vertical="center" wrapText="1"/>
    </xf>
    <xf numFmtId="0" fontId="72" fillId="0" borderId="1" xfId="0" applyFont="1" applyBorder="1"/>
    <xf numFmtId="167" fontId="16" fillId="0" borderId="0" xfId="0" applyNumberFormat="1" applyFont="1"/>
    <xf numFmtId="165" fontId="16" fillId="0" borderId="0" xfId="0" applyNumberFormat="1" applyFont="1"/>
    <xf numFmtId="168" fontId="72" fillId="0" borderId="0" xfId="0" applyNumberFormat="1" applyFont="1"/>
    <xf numFmtId="0" fontId="76" fillId="0" borderId="0" xfId="0" applyFont="1"/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/>
    </xf>
    <xf numFmtId="168" fontId="76" fillId="0" borderId="0" xfId="0" applyNumberFormat="1" applyFont="1"/>
    <xf numFmtId="0" fontId="90" fillId="2" borderId="1" xfId="0" applyFont="1" applyFill="1" applyBorder="1" applyAlignment="1">
      <alignment horizontal="center" vertical="center" wrapText="1"/>
    </xf>
    <xf numFmtId="168" fontId="74" fillId="2" borderId="30" xfId="96" applyNumberFormat="1" applyFont="1" applyFill="1" applyBorder="1" applyAlignment="1">
      <alignment horizontal="center" vertical="center" wrapText="1"/>
    </xf>
    <xf numFmtId="0" fontId="72" fillId="0" borderId="1" xfId="96" applyFont="1" applyBorder="1" applyAlignment="1">
      <alignment horizontal="center" vertical="center" wrapText="1"/>
    </xf>
    <xf numFmtId="168" fontId="72" fillId="2" borderId="1" xfId="96" applyNumberFormat="1" applyFont="1" applyFill="1" applyBorder="1" applyAlignment="1">
      <alignment vertical="center" wrapText="1"/>
    </xf>
    <xf numFmtId="0" fontId="73" fillId="0" borderId="1" xfId="96" applyFont="1" applyBorder="1" applyAlignment="1">
      <alignment horizontal="center" vertical="center" wrapText="1"/>
    </xf>
    <xf numFmtId="168" fontId="73" fillId="2" borderId="1" xfId="96" applyNumberFormat="1" applyFont="1" applyFill="1" applyBorder="1" applyAlignment="1">
      <alignment horizontal="center" vertical="center" wrapText="1"/>
    </xf>
    <xf numFmtId="0" fontId="76" fillId="2" borderId="0" xfId="0" applyFont="1" applyFill="1" applyAlignment="1"/>
    <xf numFmtId="0" fontId="76" fillId="2" borderId="0" xfId="0" applyFont="1" applyFill="1" applyBorder="1"/>
    <xf numFmtId="0" fontId="72" fillId="2" borderId="30" xfId="8" applyFont="1" applyFill="1" applyBorder="1" applyAlignment="1">
      <alignment horizontal="center" vertical="center" wrapText="1"/>
    </xf>
    <xf numFmtId="0" fontId="72" fillId="2" borderId="0" xfId="8" applyFont="1" applyFill="1">
      <alignment horizontal="left" vertical="top" wrapText="1"/>
    </xf>
    <xf numFmtId="165" fontId="16" fillId="2" borderId="30" xfId="6" applyNumberFormat="1" applyFont="1" applyFill="1" applyBorder="1" applyAlignment="1">
      <alignment horizontal="center" vertical="center"/>
    </xf>
    <xf numFmtId="167" fontId="72" fillId="2" borderId="0" xfId="8" applyNumberFormat="1" applyFont="1" applyFill="1">
      <alignment horizontal="left" vertical="top" wrapText="1"/>
    </xf>
    <xf numFmtId="0" fontId="16" fillId="2" borderId="30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vertical="center"/>
    </xf>
    <xf numFmtId="165" fontId="16" fillId="2" borderId="33" xfId="0" applyNumberFormat="1" applyFont="1" applyFill="1" applyBorder="1" applyAlignment="1">
      <alignment vertical="center" wrapText="1"/>
    </xf>
    <xf numFmtId="165" fontId="72" fillId="2" borderId="0" xfId="8" applyNumberFormat="1" applyFont="1" applyFill="1">
      <alignment horizontal="left" vertical="top" wrapText="1"/>
    </xf>
    <xf numFmtId="0" fontId="72" fillId="2" borderId="30" xfId="8" applyFont="1" applyFill="1" applyBorder="1">
      <alignment horizontal="left" vertical="top" wrapText="1"/>
    </xf>
    <xf numFmtId="4" fontId="16" fillId="2" borderId="33" xfId="8" applyNumberFormat="1" applyFont="1" applyFill="1" applyBorder="1" applyAlignment="1">
      <alignment horizontal="center" vertical="center" wrapText="1"/>
    </xf>
    <xf numFmtId="4" fontId="72" fillId="2" borderId="0" xfId="8" applyNumberFormat="1" applyFont="1" applyFill="1">
      <alignment horizontal="left" vertical="top" wrapText="1"/>
    </xf>
    <xf numFmtId="0" fontId="90" fillId="2" borderId="30" xfId="8" applyFont="1" applyFill="1" applyBorder="1">
      <alignment horizontal="left" vertical="top" wrapText="1"/>
    </xf>
    <xf numFmtId="0" fontId="90" fillId="2" borderId="30" xfId="0" applyFont="1" applyFill="1" applyBorder="1" applyAlignment="1">
      <alignment horizontal="center" vertical="center"/>
    </xf>
    <xf numFmtId="0" fontId="90" fillId="2" borderId="33" xfId="0" applyFont="1" applyFill="1" applyBorder="1" applyAlignment="1">
      <alignment horizontal="center" vertical="center"/>
    </xf>
    <xf numFmtId="0" fontId="94" fillId="2" borderId="30" xfId="0" applyFont="1" applyFill="1" applyBorder="1" applyAlignment="1">
      <alignment vertical="center" wrapText="1"/>
    </xf>
    <xf numFmtId="165" fontId="90" fillId="2" borderId="30" xfId="6" applyNumberFormat="1" applyFont="1" applyFill="1" applyBorder="1" applyAlignment="1">
      <alignment horizontal="center" vertical="center"/>
    </xf>
    <xf numFmtId="0" fontId="90" fillId="2" borderId="0" xfId="8" applyFont="1" applyFill="1">
      <alignment horizontal="left" vertical="top" wrapText="1"/>
    </xf>
    <xf numFmtId="0" fontId="72" fillId="2" borderId="0" xfId="8" applyFont="1" applyFill="1" applyAlignment="1">
      <alignment horizontal="left" vertical="top" wrapText="1"/>
    </xf>
    <xf numFmtId="0" fontId="13" fillId="2" borderId="31" xfId="0" applyFont="1" applyFill="1" applyBorder="1" applyAlignment="1">
      <alignment horizontal="center" vertical="top" wrapText="1"/>
    </xf>
    <xf numFmtId="0" fontId="76" fillId="0" borderId="0" xfId="0" applyFont="1" applyBorder="1"/>
    <xf numFmtId="0" fontId="72" fillId="0" borderId="0" xfId="0" applyFont="1" applyBorder="1"/>
    <xf numFmtId="0" fontId="16" fillId="2" borderId="43" xfId="0" applyFont="1" applyFill="1" applyBorder="1" applyAlignment="1">
      <alignment vertical="top" wrapText="1"/>
    </xf>
    <xf numFmtId="0" fontId="72" fillId="0" borderId="43" xfId="0" applyFont="1" applyBorder="1" applyAlignment="1">
      <alignment horizontal="left" vertical="top" wrapText="1"/>
    </xf>
    <xf numFmtId="0" fontId="76" fillId="0" borderId="43" xfId="0" applyFont="1" applyBorder="1" applyAlignment="1">
      <alignment vertical="top" wrapText="1"/>
    </xf>
    <xf numFmtId="0" fontId="72" fillId="2" borderId="1" xfId="0" applyFont="1" applyFill="1" applyBorder="1" applyAlignment="1">
      <alignment vertical="top" wrapText="1"/>
    </xf>
    <xf numFmtId="0" fontId="72" fillId="2" borderId="1" xfId="0" applyFont="1" applyFill="1" applyBorder="1" applyAlignment="1">
      <alignment horizontal="center" vertical="top" wrapText="1"/>
    </xf>
    <xf numFmtId="0" fontId="92" fillId="0" borderId="1" xfId="0" applyFont="1" applyBorder="1" applyAlignment="1">
      <alignment horizontal="left" vertical="top" wrapText="1"/>
    </xf>
    <xf numFmtId="172" fontId="90" fillId="2" borderId="3" xfId="0" applyNumberFormat="1" applyFont="1" applyFill="1" applyBorder="1" applyAlignment="1">
      <alignment horizontal="right" vertical="top" wrapText="1"/>
    </xf>
    <xf numFmtId="0" fontId="72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vertical="top" wrapText="1"/>
    </xf>
    <xf numFmtId="0" fontId="72" fillId="0" borderId="4" xfId="0" applyFont="1" applyBorder="1" applyAlignment="1">
      <alignment horizontal="left" vertical="top" wrapText="1"/>
    </xf>
    <xf numFmtId="0" fontId="76" fillId="0" borderId="1" xfId="0" applyFont="1" applyBorder="1" applyAlignment="1">
      <alignment vertical="top" wrapText="1"/>
    </xf>
    <xf numFmtId="0" fontId="76" fillId="0" borderId="0" xfId="0" applyFont="1" applyAlignment="1">
      <alignment vertical="center"/>
    </xf>
    <xf numFmtId="0" fontId="92" fillId="2" borderId="1" xfId="0" applyFont="1" applyFill="1" applyBorder="1" applyAlignment="1">
      <alignment horizontal="left" vertical="top" wrapText="1"/>
    </xf>
    <xf numFmtId="0" fontId="13" fillId="2" borderId="30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/>
    <xf numFmtId="0" fontId="16" fillId="2" borderId="7" xfId="0" applyFont="1" applyFill="1" applyBorder="1" applyAlignment="1"/>
    <xf numFmtId="0" fontId="16" fillId="0" borderId="1" xfId="0" applyFont="1" applyFill="1" applyBorder="1" applyAlignment="1">
      <alignment vertical="top" wrapText="1"/>
    </xf>
    <xf numFmtId="0" fontId="72" fillId="0" borderId="30" xfId="0" applyFont="1" applyFill="1" applyBorder="1" applyAlignment="1">
      <alignment vertical="center" wrapText="1"/>
    </xf>
    <xf numFmtId="0" fontId="90" fillId="0" borderId="30" xfId="0" applyFont="1" applyFill="1" applyBorder="1" applyAlignment="1">
      <alignment horizontal="left" vertical="center" wrapText="1"/>
    </xf>
    <xf numFmtId="0" fontId="72" fillId="0" borderId="36" xfId="0" applyFont="1" applyFill="1" applyBorder="1" applyAlignment="1">
      <alignment vertical="top" wrapText="1"/>
    </xf>
    <xf numFmtId="0" fontId="72" fillId="0" borderId="33" xfId="0" applyFont="1" applyFill="1" applyBorder="1" applyAlignment="1">
      <alignment vertical="top" wrapText="1"/>
    </xf>
    <xf numFmtId="0" fontId="76" fillId="0" borderId="0" xfId="0" applyFont="1" applyAlignment="1">
      <alignment horizontal="right"/>
    </xf>
    <xf numFmtId="0" fontId="76" fillId="0" borderId="0" xfId="0" applyFont="1" applyAlignment="1"/>
    <xf numFmtId="0" fontId="76" fillId="56" borderId="40" xfId="0" applyFont="1" applyFill="1" applyBorder="1" applyAlignment="1">
      <alignment horizontal="center" vertical="center" wrapText="1"/>
    </xf>
    <xf numFmtId="0" fontId="76" fillId="56" borderId="30" xfId="0" applyFont="1" applyFill="1" applyBorder="1" applyAlignment="1">
      <alignment horizontal="center" vertical="center"/>
    </xf>
    <xf numFmtId="0" fontId="76" fillId="56" borderId="30" xfId="0" applyFont="1" applyFill="1" applyBorder="1" applyAlignment="1">
      <alignment horizontal="center"/>
    </xf>
    <xf numFmtId="0" fontId="76" fillId="56" borderId="30" xfId="0" applyFont="1" applyFill="1" applyBorder="1" applyAlignment="1">
      <alignment horizontal="center" wrapText="1"/>
    </xf>
    <xf numFmtId="0" fontId="76" fillId="0" borderId="30" xfId="0" applyFont="1" applyBorder="1" applyAlignment="1">
      <alignment horizontal="center"/>
    </xf>
    <xf numFmtId="0" fontId="76" fillId="0" borderId="0" xfId="0" applyFont="1" applyFill="1"/>
    <xf numFmtId="0" fontId="76" fillId="0" borderId="30" xfId="0" applyFont="1" applyFill="1" applyBorder="1" applyAlignment="1">
      <alignment wrapText="1"/>
    </xf>
    <xf numFmtId="169" fontId="98" fillId="0" borderId="33" xfId="0" applyNumberFormat="1" applyFont="1" applyFill="1" applyBorder="1" applyAlignment="1">
      <alignment horizontal="right" vertical="center" wrapText="1"/>
    </xf>
    <xf numFmtId="0" fontId="72" fillId="0" borderId="30" xfId="0" applyFont="1" applyFill="1" applyBorder="1" applyAlignment="1">
      <alignment vertical="top" wrapText="1"/>
    </xf>
    <xf numFmtId="169" fontId="72" fillId="0" borderId="33" xfId="0" applyNumberFormat="1" applyFont="1" applyFill="1" applyBorder="1" applyAlignment="1">
      <alignment horizontal="right" vertical="top" wrapText="1"/>
    </xf>
    <xf numFmtId="0" fontId="72" fillId="0" borderId="0" xfId="0" applyFont="1" applyFill="1" applyAlignment="1">
      <alignment vertical="top"/>
    </xf>
    <xf numFmtId="0" fontId="72" fillId="0" borderId="37" xfId="0" applyFont="1" applyFill="1" applyBorder="1" applyAlignment="1">
      <alignment vertical="center"/>
    </xf>
    <xf numFmtId="0" fontId="72" fillId="0" borderId="33" xfId="0" applyFont="1" applyFill="1" applyBorder="1" applyAlignment="1">
      <alignment horizontal="center" vertical="center"/>
    </xf>
    <xf numFmtId="169" fontId="72" fillId="0" borderId="30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 horizontal="left" vertical="center" wrapText="1"/>
    </xf>
    <xf numFmtId="0" fontId="72" fillId="2" borderId="30" xfId="0" applyFont="1" applyFill="1" applyBorder="1" applyAlignment="1">
      <alignment horizontal="center" vertical="center" wrapText="1"/>
    </xf>
    <xf numFmtId="0" fontId="72" fillId="2" borderId="43" xfId="0" applyFont="1" applyFill="1" applyBorder="1" applyAlignment="1">
      <alignment horizontal="center" vertical="top" wrapText="1"/>
    </xf>
    <xf numFmtId="166" fontId="72" fillId="0" borderId="30" xfId="7" applyNumberFormat="1" applyFont="1" applyFill="1" applyBorder="1" applyAlignment="1">
      <alignment horizontal="right" vertical="center"/>
    </xf>
    <xf numFmtId="172" fontId="72" fillId="0" borderId="30" xfId="0" applyNumberFormat="1" applyFont="1" applyFill="1" applyBorder="1" applyAlignment="1">
      <alignment horizontal="center" vertical="top"/>
    </xf>
    <xf numFmtId="169" fontId="72" fillId="0" borderId="30" xfId="0" applyNumberFormat="1" applyFont="1" applyFill="1" applyBorder="1" applyAlignment="1">
      <alignment horizontal="right" vertical="top" wrapText="1"/>
    </xf>
    <xf numFmtId="0" fontId="72" fillId="0" borderId="0" xfId="0" applyFont="1" applyFill="1"/>
    <xf numFmtId="0" fontId="76" fillId="0" borderId="0" xfId="0" applyFont="1" applyBorder="1" applyAlignment="1">
      <alignment horizontal="center"/>
    </xf>
    <xf numFmtId="0" fontId="72" fillId="0" borderId="47" xfId="0" applyFont="1" applyBorder="1" applyAlignment="1">
      <alignment horizontal="left" vertical="top" wrapText="1"/>
    </xf>
    <xf numFmtId="0" fontId="13" fillId="0" borderId="47" xfId="0" applyFont="1" applyBorder="1" applyAlignment="1">
      <alignment wrapText="1"/>
    </xf>
    <xf numFmtId="0" fontId="76" fillId="2" borderId="47" xfId="0" applyFont="1" applyFill="1" applyBorder="1" applyAlignment="1">
      <alignment horizontal="left" vertical="top" wrapText="1"/>
    </xf>
    <xf numFmtId="0" fontId="13" fillId="0" borderId="47" xfId="0" applyFont="1" applyBorder="1" applyAlignment="1">
      <alignment horizontal="center" wrapText="1"/>
    </xf>
    <xf numFmtId="165" fontId="72" fillId="0" borderId="47" xfId="6" applyNumberFormat="1" applyFont="1" applyBorder="1" applyAlignment="1">
      <alignment horizontal="right" vertical="center"/>
    </xf>
    <xf numFmtId="0" fontId="90" fillId="0" borderId="47" xfId="0" applyFont="1" applyBorder="1" applyAlignment="1">
      <alignment horizontal="left" vertical="top" wrapText="1"/>
    </xf>
    <xf numFmtId="165" fontId="90" fillId="0" borderId="47" xfId="6" applyNumberFormat="1" applyFont="1" applyBorder="1" applyAlignment="1">
      <alignment horizontal="right" vertical="center"/>
    </xf>
    <xf numFmtId="0" fontId="95" fillId="0" borderId="47" xfId="0" applyFont="1" applyBorder="1" applyAlignment="1">
      <alignment horizontal="center" vertical="center" wrapText="1"/>
    </xf>
    <xf numFmtId="165" fontId="72" fillId="0" borderId="47" xfId="6" applyNumberFormat="1" applyFont="1" applyBorder="1" applyAlignment="1">
      <alignment horizontal="center" vertical="center"/>
    </xf>
    <xf numFmtId="0" fontId="95" fillId="0" borderId="47" xfId="0" applyFont="1" applyBorder="1" applyAlignment="1">
      <alignment horizontal="left" vertical="center" wrapText="1"/>
    </xf>
    <xf numFmtId="166" fontId="16" fillId="2" borderId="30" xfId="7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2" fillId="0" borderId="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top" wrapText="1"/>
    </xf>
    <xf numFmtId="0" fontId="72" fillId="0" borderId="0" xfId="0" applyFont="1" applyAlignment="1">
      <alignment horizontal="center"/>
    </xf>
    <xf numFmtId="0" fontId="72" fillId="0" borderId="30" xfId="8" applyFont="1" applyFill="1" applyBorder="1" applyAlignment="1">
      <alignment horizontal="center" vertical="top" wrapText="1"/>
    </xf>
    <xf numFmtId="0" fontId="16" fillId="2" borderId="30" xfId="0" applyFont="1" applyFill="1" applyBorder="1" applyAlignment="1">
      <alignment horizontal="left" vertical="top" wrapText="1"/>
    </xf>
    <xf numFmtId="0" fontId="76" fillId="0" borderId="0" xfId="0" applyFont="1" applyAlignment="1">
      <alignment horizontal="center"/>
    </xf>
    <xf numFmtId="0" fontId="72" fillId="2" borderId="30" xfId="0" applyFont="1" applyFill="1" applyBorder="1" applyAlignment="1">
      <alignment horizontal="left" vertical="center" wrapText="1"/>
    </xf>
    <xf numFmtId="0" fontId="72" fillId="2" borderId="30" xfId="0" applyFont="1" applyFill="1" applyBorder="1" applyAlignment="1">
      <alignment horizontal="left" vertical="top" wrapText="1"/>
    </xf>
    <xf numFmtId="0" fontId="72" fillId="0" borderId="30" xfId="0" applyFont="1" applyFill="1" applyBorder="1" applyAlignment="1">
      <alignment horizontal="left" vertical="top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169" fontId="72" fillId="2" borderId="47" xfId="7" applyNumberFormat="1" applyFont="1" applyFill="1" applyBorder="1" applyAlignment="1">
      <alignment horizontal="right" vertical="center" wrapText="1"/>
    </xf>
    <xf numFmtId="49" fontId="16" fillId="2" borderId="31" xfId="0" applyNumberFormat="1" applyFont="1" applyFill="1" applyBorder="1" applyAlignment="1">
      <alignment horizontal="center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16" fillId="0" borderId="47" xfId="0" applyFont="1" applyFill="1" applyBorder="1" applyAlignment="1">
      <alignment horizontal="center" vertical="center"/>
    </xf>
    <xf numFmtId="169" fontId="16" fillId="2" borderId="30" xfId="7" applyNumberFormat="1" applyFont="1" applyFill="1" applyBorder="1" applyAlignment="1">
      <alignment horizontal="right" vertical="center" wrapText="1"/>
    </xf>
    <xf numFmtId="166" fontId="72" fillId="2" borderId="47" xfId="7" applyNumberFormat="1" applyFont="1" applyFill="1" applyBorder="1" applyAlignment="1">
      <alignment horizontal="right" vertical="center" wrapText="1"/>
    </xf>
    <xf numFmtId="166" fontId="72" fillId="0" borderId="0" xfId="0" applyNumberFormat="1" applyFont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72" fillId="0" borderId="45" xfId="8" applyFont="1" applyBorder="1" applyAlignment="1">
      <alignment horizontal="left" vertical="top" wrapText="1"/>
    </xf>
    <xf numFmtId="0" fontId="72" fillId="2" borderId="47" xfId="0" applyFont="1" applyFill="1" applyBorder="1" applyAlignment="1">
      <alignment horizontal="left" vertical="top" wrapText="1"/>
    </xf>
    <xf numFmtId="0" fontId="16" fillId="0" borderId="44" xfId="0" applyFont="1" applyBorder="1" applyAlignment="1">
      <alignment vertical="top" wrapText="1"/>
    </xf>
    <xf numFmtId="0" fontId="16" fillId="0" borderId="4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0" fontId="7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7" fontId="76" fillId="0" borderId="0" xfId="0" applyNumberFormat="1" applyFont="1" applyBorder="1" applyAlignment="1">
      <alignment horizontal="center"/>
    </xf>
    <xf numFmtId="0" fontId="76" fillId="0" borderId="43" xfId="0" applyFont="1" applyBorder="1" applyAlignment="1">
      <alignment horizontal="center"/>
    </xf>
    <xf numFmtId="0" fontId="13" fillId="0" borderId="43" xfId="0" applyFont="1" applyBorder="1" applyAlignment="1">
      <alignment horizontal="center" vertical="top" wrapText="1"/>
    </xf>
    <xf numFmtId="165" fontId="72" fillId="0" borderId="1" xfId="6" applyNumberFormat="1" applyFont="1" applyBorder="1" applyAlignment="1">
      <alignment horizontal="center" vertical="top"/>
    </xf>
    <xf numFmtId="0" fontId="16" fillId="2" borderId="7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67" fontId="76" fillId="0" borderId="1" xfId="0" applyNumberFormat="1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169" fontId="72" fillId="0" borderId="30" xfId="0" applyNumberFormat="1" applyFont="1" applyFill="1" applyBorder="1" applyAlignment="1">
      <alignment horizontal="center" vertical="center"/>
    </xf>
    <xf numFmtId="49" fontId="72" fillId="2" borderId="43" xfId="0" applyNumberFormat="1" applyFont="1" applyFill="1" applyBorder="1" applyAlignment="1">
      <alignment horizontal="left" vertical="top" wrapText="1"/>
    </xf>
    <xf numFmtId="169" fontId="87" fillId="0" borderId="33" xfId="0" applyNumberFormat="1" applyFont="1" applyFill="1" applyBorder="1" applyAlignment="1">
      <alignment horizontal="center" vertical="center" wrapText="1"/>
    </xf>
    <xf numFmtId="165" fontId="16" fillId="0" borderId="30" xfId="8" applyNumberFormat="1" applyFont="1" applyFill="1" applyBorder="1" applyAlignment="1">
      <alignment horizontal="right" vertical="center" wrapText="1"/>
    </xf>
    <xf numFmtId="169" fontId="13" fillId="2" borderId="47" xfId="7" applyNumberFormat="1" applyFont="1" applyFill="1" applyBorder="1" applyAlignment="1">
      <alignment horizontal="right" vertical="center" wrapText="1"/>
    </xf>
    <xf numFmtId="169" fontId="76" fillId="2" borderId="47" xfId="7" applyNumberFormat="1" applyFont="1" applyFill="1" applyBorder="1" applyAlignment="1">
      <alignment horizontal="right" vertical="center" wrapText="1"/>
    </xf>
    <xf numFmtId="166" fontId="16" fillId="2" borderId="30" xfId="7" applyNumberFormat="1" applyFont="1" applyFill="1" applyBorder="1" applyAlignment="1">
      <alignment horizontal="right" vertical="center" wrapText="1"/>
    </xf>
    <xf numFmtId="169" fontId="72" fillId="0" borderId="30" xfId="7" applyNumberFormat="1" applyFont="1" applyFill="1" applyBorder="1" applyAlignment="1">
      <alignment horizontal="right" vertical="center" wrapText="1"/>
    </xf>
    <xf numFmtId="43" fontId="72" fillId="0" borderId="30" xfId="7" applyNumberFormat="1" applyFont="1" applyFill="1" applyBorder="1" applyAlignment="1">
      <alignment horizontal="right" vertical="center" wrapText="1"/>
    </xf>
    <xf numFmtId="0" fontId="72" fillId="2" borderId="30" xfId="8" applyFont="1" applyFill="1" applyBorder="1" applyAlignment="1">
      <alignment horizontal="center" vertical="center" wrapText="1"/>
    </xf>
    <xf numFmtId="0" fontId="72" fillId="2" borderId="43" xfId="0" applyFont="1" applyFill="1" applyBorder="1" applyAlignment="1">
      <alignment horizontal="left" vertical="top" wrapText="1"/>
    </xf>
    <xf numFmtId="0" fontId="72" fillId="0" borderId="0" xfId="0" applyFont="1" applyAlignment="1">
      <alignment horizontal="right"/>
    </xf>
    <xf numFmtId="0" fontId="72" fillId="0" borderId="46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72" fillId="0" borderId="31" xfId="0" applyFont="1" applyFill="1" applyBorder="1" applyAlignment="1">
      <alignment horizontal="center" vertical="top" wrapText="1"/>
    </xf>
    <xf numFmtId="0" fontId="72" fillId="0" borderId="2" xfId="0" applyFont="1" applyFill="1" applyBorder="1" applyAlignment="1">
      <alignment horizontal="center" vertical="top" wrapText="1"/>
    </xf>
    <xf numFmtId="0" fontId="72" fillId="0" borderId="3" xfId="0" applyFont="1" applyFill="1" applyBorder="1" applyAlignment="1">
      <alignment horizontal="center" vertical="top" wrapText="1"/>
    </xf>
    <xf numFmtId="0" fontId="72" fillId="0" borderId="8" xfId="0" applyFont="1" applyBorder="1" applyAlignment="1">
      <alignment horizontal="center" vertical="center" wrapText="1"/>
    </xf>
    <xf numFmtId="0" fontId="7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top" wrapText="1"/>
    </xf>
    <xf numFmtId="0" fontId="88" fillId="0" borderId="30" xfId="0" applyFont="1" applyBorder="1" applyAlignment="1">
      <alignment wrapText="1"/>
    </xf>
    <xf numFmtId="0" fontId="16" fillId="0" borderId="30" xfId="0" applyFont="1" applyBorder="1" applyAlignment="1">
      <alignment horizontal="center" vertical="center" wrapText="1"/>
    </xf>
    <xf numFmtId="0" fontId="89" fillId="0" borderId="47" xfId="0" applyFont="1" applyBorder="1" applyAlignment="1">
      <alignment horizontal="center" vertical="top" wrapText="1"/>
    </xf>
    <xf numFmtId="0" fontId="91" fillId="0" borderId="47" xfId="0" applyFont="1" applyBorder="1"/>
    <xf numFmtId="0" fontId="16" fillId="0" borderId="30" xfId="8" applyFont="1" applyFill="1" applyBorder="1" applyAlignment="1">
      <alignment horizontal="center" vertical="top" wrapText="1"/>
    </xf>
    <xf numFmtId="0" fontId="16" fillId="0" borderId="30" xfId="0" applyFont="1" applyBorder="1" applyAlignment="1">
      <alignment horizontal="left" wrapText="1"/>
    </xf>
    <xf numFmtId="0" fontId="72" fillId="0" borderId="30" xfId="8" applyFont="1" applyFill="1" applyBorder="1" applyAlignment="1">
      <alignment horizontal="center" vertical="top" wrapText="1"/>
    </xf>
    <xf numFmtId="0" fontId="72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6" fillId="2" borderId="47" xfId="0" applyNumberFormat="1" applyFont="1" applyFill="1" applyBorder="1" applyAlignment="1">
      <alignment horizontal="center" vertical="top" wrapText="1"/>
    </xf>
    <xf numFmtId="0" fontId="72" fillId="2" borderId="31" xfId="0" applyNumberFormat="1" applyFont="1" applyFill="1" applyBorder="1" applyAlignment="1">
      <alignment horizontal="center" vertical="top" wrapText="1"/>
    </xf>
    <xf numFmtId="0" fontId="72" fillId="2" borderId="3" xfId="0" applyNumberFormat="1" applyFont="1" applyFill="1" applyBorder="1" applyAlignment="1">
      <alignment horizontal="center" vertical="top" wrapText="1"/>
    </xf>
    <xf numFmtId="0" fontId="16" fillId="2" borderId="46" xfId="0" applyFont="1" applyFill="1" applyBorder="1" applyAlignment="1">
      <alignment horizontal="center" vertical="top" wrapText="1"/>
    </xf>
    <xf numFmtId="0" fontId="16" fillId="2" borderId="45" xfId="0" applyFont="1" applyFill="1" applyBorder="1" applyAlignment="1">
      <alignment horizontal="center" vertical="top" wrapText="1"/>
    </xf>
    <xf numFmtId="49" fontId="16" fillId="2" borderId="31" xfId="0" applyNumberFormat="1" applyFont="1" applyFill="1" applyBorder="1" applyAlignment="1">
      <alignment horizontal="center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72" fillId="2" borderId="31" xfId="0" applyFont="1" applyFill="1" applyBorder="1" applyAlignment="1">
      <alignment horizontal="center" vertical="top" wrapText="1"/>
    </xf>
    <xf numFmtId="0" fontId="72" fillId="2" borderId="2" xfId="0" applyFont="1" applyFill="1" applyBorder="1" applyAlignment="1">
      <alignment horizontal="center" vertical="top" wrapText="1"/>
    </xf>
    <xf numFmtId="0" fontId="72" fillId="2" borderId="3" xfId="0" applyFont="1" applyFill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/>
    </xf>
    <xf numFmtId="169" fontId="72" fillId="0" borderId="0" xfId="96" applyNumberFormat="1" applyFont="1" applyFill="1" applyAlignment="1">
      <alignment horizontal="center" wrapText="1"/>
    </xf>
    <xf numFmtId="169" fontId="72" fillId="0" borderId="0" xfId="96" applyNumberFormat="1" applyFont="1" applyFill="1" applyAlignment="1">
      <alignment horizontal="center" vertical="center" wrapText="1"/>
    </xf>
    <xf numFmtId="49" fontId="16" fillId="0" borderId="0" xfId="96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 wrapText="1"/>
    </xf>
    <xf numFmtId="49" fontId="16" fillId="0" borderId="4" xfId="96" applyNumberFormat="1" applyFont="1" applyFill="1" applyBorder="1" applyAlignment="1">
      <alignment horizontal="center" vertical="center" wrapText="1"/>
    </xf>
    <xf numFmtId="49" fontId="16" fillId="0" borderId="5" xfId="96" applyNumberFormat="1" applyFont="1" applyFill="1" applyBorder="1" applyAlignment="1">
      <alignment horizontal="center" vertical="center" wrapText="1"/>
    </xf>
    <xf numFmtId="0" fontId="16" fillId="0" borderId="8" xfId="96" applyNumberFormat="1" applyFont="1" applyFill="1" applyBorder="1" applyAlignment="1">
      <alignment horizontal="center" vertical="center" wrapText="1"/>
    </xf>
    <xf numFmtId="0" fontId="16" fillId="0" borderId="3" xfId="96" applyNumberFormat="1" applyFont="1" applyFill="1" applyBorder="1" applyAlignment="1">
      <alignment horizontal="center" vertical="center" wrapText="1"/>
    </xf>
    <xf numFmtId="168" fontId="16" fillId="2" borderId="8" xfId="96" applyNumberFormat="1" applyFont="1" applyFill="1" applyBorder="1" applyAlignment="1">
      <alignment horizontal="center" vertical="center" wrapText="1"/>
    </xf>
    <xf numFmtId="168" fontId="16" fillId="2" borderId="3" xfId="96" applyNumberFormat="1" applyFont="1" applyFill="1" applyBorder="1" applyAlignment="1">
      <alignment horizontal="center" vertical="center" wrapText="1"/>
    </xf>
    <xf numFmtId="168" fontId="72" fillId="0" borderId="46" xfId="96" applyNumberFormat="1" applyFont="1" applyFill="1" applyBorder="1" applyAlignment="1">
      <alignment horizontal="center" vertical="center" wrapText="1"/>
    </xf>
    <xf numFmtId="168" fontId="72" fillId="0" borderId="44" xfId="96" applyNumberFormat="1" applyFont="1" applyFill="1" applyBorder="1" applyAlignment="1">
      <alignment horizontal="center" vertical="center" wrapText="1"/>
    </xf>
    <xf numFmtId="168" fontId="72" fillId="0" borderId="45" xfId="96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right" wrapText="1"/>
    </xf>
    <xf numFmtId="168" fontId="95" fillId="2" borderId="46" xfId="96" applyNumberFormat="1" applyFont="1" applyFill="1" applyBorder="1" applyAlignment="1">
      <alignment horizontal="center" vertical="center" wrapText="1"/>
    </xf>
    <xf numFmtId="168" fontId="95" fillId="2" borderId="45" xfId="96" applyNumberFormat="1" applyFont="1" applyFill="1" applyBorder="1" applyAlignment="1">
      <alignment horizontal="center" vertical="center" wrapText="1"/>
    </xf>
    <xf numFmtId="0" fontId="16" fillId="0" borderId="2" xfId="96" applyNumberFormat="1" applyFont="1" applyFill="1" applyBorder="1" applyAlignment="1">
      <alignment horizontal="center" vertical="center" wrapText="1"/>
    </xf>
    <xf numFmtId="49" fontId="16" fillId="0" borderId="47" xfId="96" applyNumberFormat="1" applyFont="1" applyFill="1" applyBorder="1" applyAlignment="1">
      <alignment horizontal="center" vertical="center" textRotation="90" wrapText="1"/>
    </xf>
    <xf numFmtId="49" fontId="16" fillId="0" borderId="32" xfId="96" applyNumberFormat="1" applyFont="1" applyFill="1" applyBorder="1" applyAlignment="1">
      <alignment horizontal="center" vertical="center" textRotation="90" wrapText="1"/>
    </xf>
    <xf numFmtId="49" fontId="16" fillId="0" borderId="10" xfId="96" applyNumberFormat="1" applyFont="1" applyFill="1" applyBorder="1" applyAlignment="1">
      <alignment horizontal="center" vertical="center" textRotation="90" wrapText="1"/>
    </xf>
    <xf numFmtId="168" fontId="74" fillId="2" borderId="31" xfId="96" applyNumberFormat="1" applyFont="1" applyFill="1" applyBorder="1" applyAlignment="1">
      <alignment horizontal="center" vertical="center" wrapText="1"/>
    </xf>
    <xf numFmtId="168" fontId="74" fillId="2" borderId="3" xfId="96" applyNumberFormat="1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left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76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 wrapText="1"/>
    </xf>
    <xf numFmtId="0" fontId="72" fillId="2" borderId="30" xfId="8" applyFont="1" applyFill="1" applyBorder="1" applyAlignment="1">
      <alignment horizontal="center" vertical="center" wrapText="1"/>
    </xf>
    <xf numFmtId="0" fontId="72" fillId="2" borderId="32" xfId="8" applyFont="1" applyFill="1" applyBorder="1" applyAlignment="1">
      <alignment horizontal="center" vertical="center" wrapText="1"/>
    </xf>
    <xf numFmtId="0" fontId="72" fillId="2" borderId="35" xfId="8" applyFont="1" applyFill="1" applyBorder="1" applyAlignment="1">
      <alignment horizontal="center" vertical="center" wrapText="1"/>
    </xf>
    <xf numFmtId="0" fontId="72" fillId="2" borderId="34" xfId="8" applyFont="1" applyFill="1" applyBorder="1" applyAlignment="1">
      <alignment horizontal="center" vertical="center" wrapText="1"/>
    </xf>
    <xf numFmtId="0" fontId="72" fillId="2" borderId="10" xfId="8" applyFont="1" applyFill="1" applyBorder="1" applyAlignment="1">
      <alignment horizontal="center" vertical="center" wrapText="1"/>
    </xf>
    <xf numFmtId="0" fontId="72" fillId="2" borderId="9" xfId="8" applyFont="1" applyFill="1" applyBorder="1" applyAlignment="1">
      <alignment horizontal="center" vertical="center" wrapText="1"/>
    </xf>
    <xf numFmtId="0" fontId="72" fillId="2" borderId="29" xfId="8" applyFont="1" applyFill="1" applyBorder="1" applyAlignment="1">
      <alignment horizontal="center" vertical="center" wrapText="1"/>
    </xf>
    <xf numFmtId="0" fontId="72" fillId="2" borderId="31" xfId="8" applyFont="1" applyFill="1" applyBorder="1" applyAlignment="1">
      <alignment horizontal="center" vertical="center" wrapText="1"/>
    </xf>
    <xf numFmtId="0" fontId="72" fillId="2" borderId="3" xfId="8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top" wrapText="1"/>
    </xf>
    <xf numFmtId="0" fontId="16" fillId="2" borderId="37" xfId="0" applyFont="1" applyFill="1" applyBorder="1" applyAlignment="1">
      <alignment horizontal="center" vertical="top" wrapText="1"/>
    </xf>
    <xf numFmtId="0" fontId="16" fillId="2" borderId="33" xfId="0" applyFont="1" applyFill="1" applyBorder="1" applyAlignment="1">
      <alignment horizontal="center" vertical="top" wrapText="1"/>
    </xf>
    <xf numFmtId="0" fontId="76" fillId="0" borderId="0" xfId="0" applyFont="1" applyAlignment="1">
      <alignment horizontal="right"/>
    </xf>
    <xf numFmtId="0" fontId="90" fillId="0" borderId="46" xfId="0" applyFont="1" applyBorder="1" applyAlignment="1">
      <alignment horizontal="left" vertical="top" wrapText="1"/>
    </xf>
    <xf numFmtId="0" fontId="91" fillId="0" borderId="45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right" vertical="top" wrapText="1"/>
    </xf>
    <xf numFmtId="0" fontId="16" fillId="0" borderId="4" xfId="0" applyFont="1" applyBorder="1" applyAlignment="1">
      <alignment horizontal="left" vertical="center" wrapText="1"/>
    </xf>
    <xf numFmtId="0" fontId="89" fillId="0" borderId="5" xfId="0" applyFont="1" applyBorder="1" applyAlignment="1">
      <alignment vertical="center" wrapText="1"/>
    </xf>
    <xf numFmtId="0" fontId="72" fillId="2" borderId="36" xfId="0" applyFont="1" applyFill="1" applyBorder="1" applyAlignment="1">
      <alignment horizontal="center" vertical="top" wrapText="1"/>
    </xf>
    <xf numFmtId="0" fontId="72" fillId="2" borderId="33" xfId="0" applyFont="1" applyFill="1" applyBorder="1" applyAlignment="1">
      <alignment horizontal="center" vertical="top" wrapText="1"/>
    </xf>
    <xf numFmtId="0" fontId="72" fillId="0" borderId="30" xfId="0" applyFont="1" applyFill="1" applyBorder="1" applyAlignment="1">
      <alignment horizontal="left" vertical="center"/>
    </xf>
    <xf numFmtId="0" fontId="97" fillId="0" borderId="0" xfId="0" applyFont="1" applyBorder="1" applyAlignment="1">
      <alignment horizontal="right" vertical="top" wrapText="1"/>
    </xf>
    <xf numFmtId="0" fontId="90" fillId="0" borderId="4" xfId="0" applyFont="1" applyBorder="1" applyAlignment="1">
      <alignment horizontal="left" vertical="top" wrapText="1"/>
    </xf>
    <xf numFmtId="0" fontId="91" fillId="0" borderId="7" xfId="0" applyFont="1" applyBorder="1" applyAlignment="1">
      <alignment vertical="top" wrapText="1"/>
    </xf>
    <xf numFmtId="0" fontId="91" fillId="0" borderId="5" xfId="0" applyFont="1" applyBorder="1" applyAlignment="1">
      <alignment vertical="top" wrapText="1"/>
    </xf>
    <xf numFmtId="0" fontId="16" fillId="2" borderId="46" xfId="0" applyFont="1" applyFill="1" applyBorder="1" applyAlignment="1">
      <alignment horizontal="left"/>
    </xf>
    <xf numFmtId="0" fontId="16" fillId="2" borderId="44" xfId="0" applyFont="1" applyFill="1" applyBorder="1" applyAlignment="1">
      <alignment horizontal="left"/>
    </xf>
    <xf numFmtId="0" fontId="16" fillId="2" borderId="45" xfId="0" applyFont="1" applyFill="1" applyBorder="1" applyAlignment="1">
      <alignment horizontal="left"/>
    </xf>
    <xf numFmtId="0" fontId="72" fillId="2" borderId="43" xfId="0" applyFont="1" applyFill="1" applyBorder="1" applyAlignment="1">
      <alignment horizontal="left" vertical="top" wrapText="1"/>
    </xf>
    <xf numFmtId="0" fontId="72" fillId="0" borderId="30" xfId="0" applyFont="1" applyFill="1" applyBorder="1" applyAlignment="1">
      <alignment horizontal="left" vertical="top" wrapText="1"/>
    </xf>
    <xf numFmtId="0" fontId="72" fillId="0" borderId="30" xfId="0" applyFont="1" applyBorder="1" applyAlignment="1">
      <alignment horizontal="left" vertical="center" wrapText="1"/>
    </xf>
    <xf numFmtId="0" fontId="76" fillId="56" borderId="32" xfId="0" applyFont="1" applyFill="1" applyBorder="1" applyAlignment="1">
      <alignment horizontal="center" vertical="center" wrapText="1"/>
    </xf>
    <xf numFmtId="0" fontId="76" fillId="56" borderId="35" xfId="0" applyFont="1" applyFill="1" applyBorder="1" applyAlignment="1">
      <alignment horizontal="center" vertical="center" wrapText="1"/>
    </xf>
    <xf numFmtId="0" fontId="76" fillId="56" borderId="34" xfId="0" applyFont="1" applyFill="1" applyBorder="1" applyAlignment="1">
      <alignment horizontal="center" vertical="center" wrapText="1"/>
    </xf>
    <xf numFmtId="0" fontId="76" fillId="56" borderId="10" xfId="0" applyFont="1" applyFill="1" applyBorder="1" applyAlignment="1">
      <alignment horizontal="center" vertical="center" wrapText="1"/>
    </xf>
    <xf numFmtId="0" fontId="76" fillId="56" borderId="9" xfId="0" applyFont="1" applyFill="1" applyBorder="1" applyAlignment="1">
      <alignment horizontal="center" vertical="center" wrapText="1"/>
    </xf>
    <xf numFmtId="0" fontId="76" fillId="56" borderId="29" xfId="0" applyFont="1" applyFill="1" applyBorder="1" applyAlignment="1">
      <alignment horizontal="center" vertical="center" wrapText="1"/>
    </xf>
    <xf numFmtId="0" fontId="76" fillId="56" borderId="36" xfId="0" applyFont="1" applyFill="1" applyBorder="1" applyAlignment="1">
      <alignment horizontal="center" wrapText="1"/>
    </xf>
    <xf numFmtId="0" fontId="76" fillId="56" borderId="37" xfId="0" applyFont="1" applyFill="1" applyBorder="1" applyAlignment="1">
      <alignment horizontal="center" wrapText="1"/>
    </xf>
    <xf numFmtId="0" fontId="76" fillId="56" borderId="33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76" fillId="56" borderId="30" xfId="0" applyFont="1" applyFill="1" applyBorder="1" applyAlignment="1">
      <alignment horizontal="center" vertical="center" wrapText="1"/>
    </xf>
    <xf numFmtId="0" fontId="72" fillId="2" borderId="46" xfId="8" applyFont="1" applyFill="1" applyBorder="1" applyAlignment="1">
      <alignment horizontal="center" vertical="center" wrapText="1"/>
    </xf>
    <xf numFmtId="0" fontId="72" fillId="2" borderId="45" xfId="8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vertical="top" wrapText="1"/>
    </xf>
    <xf numFmtId="0" fontId="76" fillId="0" borderId="36" xfId="0" applyFont="1" applyFill="1" applyBorder="1" applyAlignment="1">
      <alignment horizontal="left" vertical="center" wrapText="1"/>
    </xf>
    <xf numFmtId="0" fontId="76" fillId="0" borderId="37" xfId="0" applyFont="1" applyFill="1" applyBorder="1" applyAlignment="1">
      <alignment horizontal="left" vertical="center" wrapText="1"/>
    </xf>
    <xf numFmtId="0" fontId="76" fillId="0" borderId="33" xfId="0" applyFont="1" applyFill="1" applyBorder="1" applyAlignment="1">
      <alignment horizontal="left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76" fillId="0" borderId="47" xfId="0" applyFont="1" applyBorder="1" applyAlignment="1">
      <alignment horizontal="center" vertical="center" wrapText="1"/>
    </xf>
    <xf numFmtId="0" fontId="72" fillId="2" borderId="30" xfId="0" applyNumberFormat="1" applyFont="1" applyFill="1" applyBorder="1" applyAlignment="1">
      <alignment horizontal="center" vertical="top" wrapText="1"/>
    </xf>
    <xf numFmtId="0" fontId="76" fillId="0" borderId="9" xfId="0" applyFont="1" applyBorder="1" applyAlignment="1">
      <alignment horizontal="right"/>
    </xf>
    <xf numFmtId="0" fontId="16" fillId="0" borderId="47" xfId="8" applyFont="1" applyFill="1" applyBorder="1" applyAlignment="1">
      <alignment horizontal="center" vertical="top" wrapText="1"/>
    </xf>
    <xf numFmtId="0" fontId="13" fillId="0" borderId="47" xfId="0" applyFont="1" applyBorder="1" applyAlignment="1">
      <alignment horizontal="left" vertical="center" wrapText="1"/>
    </xf>
    <xf numFmtId="0" fontId="72" fillId="0" borderId="47" xfId="8" applyFont="1" applyFill="1" applyBorder="1" applyAlignment="1">
      <alignment horizontal="center" vertical="top" wrapText="1"/>
    </xf>
    <xf numFmtId="49" fontId="16" fillId="0" borderId="41" xfId="0" applyNumberFormat="1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16" fillId="0" borderId="30" xfId="0" applyNumberFormat="1" applyFont="1" applyFill="1" applyBorder="1" applyAlignment="1">
      <alignment horizontal="left" vertical="top" wrapText="1"/>
    </xf>
    <xf numFmtId="0" fontId="72" fillId="0" borderId="30" xfId="0" applyFont="1" applyFill="1" applyBorder="1" applyAlignment="1">
      <alignment wrapText="1"/>
    </xf>
    <xf numFmtId="0" fontId="16" fillId="0" borderId="30" xfId="0" applyFont="1" applyBorder="1" applyAlignment="1">
      <alignment horizontal="center" wrapText="1"/>
    </xf>
    <xf numFmtId="0" fontId="72" fillId="0" borderId="30" xfId="0" applyFont="1" applyBorder="1" applyAlignment="1">
      <alignment horizontal="center" wrapText="1"/>
    </xf>
    <xf numFmtId="0" fontId="76" fillId="0" borderId="47" xfId="0" applyFont="1" applyBorder="1" applyAlignment="1">
      <alignment horizontal="center"/>
    </xf>
  </cellXfs>
  <cellStyles count="2021">
    <cellStyle name="20% - Accent1" xfId="29" builtinId="30" customBuiltin="1"/>
    <cellStyle name="20% - Accent1 2" xfId="69"/>
    <cellStyle name="20% - Accent1 2 2" xfId="108"/>
    <cellStyle name="20% - Accent1 3" xfId="167"/>
    <cellStyle name="20% - Accent1 4" xfId="191"/>
    <cellStyle name="20% - Accent2" xfId="33" builtinId="34" customBuiltin="1"/>
    <cellStyle name="20% - Accent2 2" xfId="72"/>
    <cellStyle name="20% - Accent2 2 2" xfId="109"/>
    <cellStyle name="20% - Accent2 3" xfId="169"/>
    <cellStyle name="20% - Accent2 4" xfId="193"/>
    <cellStyle name="20% - Accent3" xfId="37" builtinId="38" customBuiltin="1"/>
    <cellStyle name="20% - Accent3 2" xfId="71"/>
    <cellStyle name="20% - Accent3 2 2" xfId="110"/>
    <cellStyle name="20% - Accent3 3" xfId="171"/>
    <cellStyle name="20% - Accent3 4" xfId="195"/>
    <cellStyle name="20% - Accent4" xfId="41" builtinId="42" customBuiltin="1"/>
    <cellStyle name="20% - Accent4 2" xfId="88"/>
    <cellStyle name="20% - Accent4 2 2" xfId="111"/>
    <cellStyle name="20% - Accent4 3" xfId="173"/>
    <cellStyle name="20% - Accent4 4" xfId="197"/>
    <cellStyle name="20% - Accent5" xfId="45" builtinId="46" customBuiltin="1"/>
    <cellStyle name="20% - Accent5 2" xfId="91"/>
    <cellStyle name="20% - Accent5 2 2" xfId="112"/>
    <cellStyle name="20% - Accent5 3" xfId="175"/>
    <cellStyle name="20% - Accent5 4" xfId="199"/>
    <cellStyle name="20% - Accent6" xfId="49" builtinId="50" customBuiltin="1"/>
    <cellStyle name="20% - Accent6 2" xfId="59"/>
    <cellStyle name="20% - Accent6 2 2" xfId="113"/>
    <cellStyle name="20% - Accent6 3" xfId="177"/>
    <cellStyle name="20% - Accent6 4" xfId="201"/>
    <cellStyle name="20% - Акцент1 10" xfId="301"/>
    <cellStyle name="20% - Акцент1 11" xfId="302"/>
    <cellStyle name="20% - Акцент1 12" xfId="303"/>
    <cellStyle name="20% - Акцент1 13" xfId="304"/>
    <cellStyle name="20% - Акцент1 14" xfId="305"/>
    <cellStyle name="20% - Акцент1 15" xfId="306"/>
    <cellStyle name="20% - Акцент1 16" xfId="307"/>
    <cellStyle name="20% - Акцент1 17" xfId="308"/>
    <cellStyle name="20% - Акцент1 18" xfId="309"/>
    <cellStyle name="20% - Акцент1 19" xfId="310"/>
    <cellStyle name="20% - Акцент1 2" xfId="311"/>
    <cellStyle name="20% - Акцент1 20" xfId="312"/>
    <cellStyle name="20% - Акцент1 21" xfId="313"/>
    <cellStyle name="20% - Акцент1 22" xfId="314"/>
    <cellStyle name="20% - Акцент1 23" xfId="315"/>
    <cellStyle name="20% - Акцент1 24" xfId="316"/>
    <cellStyle name="20% - Акцент1 25" xfId="317"/>
    <cellStyle name="20% - Акцент1 26" xfId="318"/>
    <cellStyle name="20% - Акцент1 27" xfId="319"/>
    <cellStyle name="20% - Акцент1 28" xfId="320"/>
    <cellStyle name="20% - Акцент1 29" xfId="321"/>
    <cellStyle name="20% - Акцент1 3" xfId="322"/>
    <cellStyle name="20% - Акцент1 30" xfId="323"/>
    <cellStyle name="20% - Акцент1 31" xfId="324"/>
    <cellStyle name="20% - Акцент1 32" xfId="325"/>
    <cellStyle name="20% - Акцент1 33" xfId="326"/>
    <cellStyle name="20% - Акцент1 34" xfId="327"/>
    <cellStyle name="20% - Акцент1 35" xfId="328"/>
    <cellStyle name="20% - Акцент1 36" xfId="329"/>
    <cellStyle name="20% - Акцент1 4" xfId="330"/>
    <cellStyle name="20% - Акцент1 5" xfId="331"/>
    <cellStyle name="20% - Акцент1 6" xfId="332"/>
    <cellStyle name="20% - Акцент1 7" xfId="333"/>
    <cellStyle name="20% - Акцент1 8" xfId="334"/>
    <cellStyle name="20% - Акцент1 9" xfId="335"/>
    <cellStyle name="20% - Акцент2 10" xfId="336"/>
    <cellStyle name="20% - Акцент2 11" xfId="337"/>
    <cellStyle name="20% - Акцент2 12" xfId="338"/>
    <cellStyle name="20% - Акцент2 13" xfId="339"/>
    <cellStyle name="20% - Акцент2 14" xfId="340"/>
    <cellStyle name="20% - Акцент2 15" xfId="341"/>
    <cellStyle name="20% - Акцент2 16" xfId="342"/>
    <cellStyle name="20% - Акцент2 17" xfId="343"/>
    <cellStyle name="20% - Акцент2 18" xfId="344"/>
    <cellStyle name="20% - Акцент2 19" xfId="345"/>
    <cellStyle name="20% - Акцент2 2" xfId="346"/>
    <cellStyle name="20% - Акцент2 20" xfId="347"/>
    <cellStyle name="20% - Акцент2 21" xfId="348"/>
    <cellStyle name="20% - Акцент2 22" xfId="349"/>
    <cellStyle name="20% - Акцент2 23" xfId="350"/>
    <cellStyle name="20% - Акцент2 24" xfId="351"/>
    <cellStyle name="20% - Акцент2 25" xfId="352"/>
    <cellStyle name="20% - Акцент2 26" xfId="353"/>
    <cellStyle name="20% - Акцент2 27" xfId="354"/>
    <cellStyle name="20% - Акцент2 28" xfId="355"/>
    <cellStyle name="20% - Акцент2 29" xfId="356"/>
    <cellStyle name="20% - Акцент2 3" xfId="357"/>
    <cellStyle name="20% - Акцент2 30" xfId="358"/>
    <cellStyle name="20% - Акцент2 31" xfId="359"/>
    <cellStyle name="20% - Акцент2 32" xfId="360"/>
    <cellStyle name="20% - Акцент2 33" xfId="361"/>
    <cellStyle name="20% - Акцент2 34" xfId="362"/>
    <cellStyle name="20% - Акцент2 35" xfId="363"/>
    <cellStyle name="20% - Акцент2 36" xfId="364"/>
    <cellStyle name="20% - Акцент2 4" xfId="365"/>
    <cellStyle name="20% - Акцент2 5" xfId="366"/>
    <cellStyle name="20% - Акцент2 6" xfId="367"/>
    <cellStyle name="20% - Акцент2 7" xfId="368"/>
    <cellStyle name="20% - Акцент2 8" xfId="369"/>
    <cellStyle name="20% - Акцент2 9" xfId="370"/>
    <cellStyle name="20% - Акцент3 10" xfId="371"/>
    <cellStyle name="20% - Акцент3 11" xfId="372"/>
    <cellStyle name="20% - Акцент3 12" xfId="373"/>
    <cellStyle name="20% - Акцент3 13" xfId="374"/>
    <cellStyle name="20% - Акцент3 14" xfId="375"/>
    <cellStyle name="20% - Акцент3 15" xfId="376"/>
    <cellStyle name="20% - Акцент3 16" xfId="377"/>
    <cellStyle name="20% - Акцент3 17" xfId="378"/>
    <cellStyle name="20% - Акцент3 18" xfId="379"/>
    <cellStyle name="20% - Акцент3 19" xfId="380"/>
    <cellStyle name="20% - Акцент3 2" xfId="381"/>
    <cellStyle name="20% - Акцент3 20" xfId="382"/>
    <cellStyle name="20% - Акцент3 21" xfId="383"/>
    <cellStyle name="20% - Акцент3 22" xfId="384"/>
    <cellStyle name="20% - Акцент3 23" xfId="385"/>
    <cellStyle name="20% - Акцент3 24" xfId="386"/>
    <cellStyle name="20% - Акцент3 25" xfId="387"/>
    <cellStyle name="20% - Акцент3 26" xfId="388"/>
    <cellStyle name="20% - Акцент3 27" xfId="389"/>
    <cellStyle name="20% - Акцент3 28" xfId="390"/>
    <cellStyle name="20% - Акцент3 29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4" xfId="400"/>
    <cellStyle name="20% - Акцент3 5" xfId="401"/>
    <cellStyle name="20% - Акцент3 6" xfId="402"/>
    <cellStyle name="20% - Акцент3 7" xfId="403"/>
    <cellStyle name="20% - Акцент3 8" xfId="404"/>
    <cellStyle name="20% - Акцент3 9" xfId="405"/>
    <cellStyle name="20% - Акцент4 10" xfId="406"/>
    <cellStyle name="20% - Акцент4 11" xfId="407"/>
    <cellStyle name="20% - Акцент4 12" xfId="408"/>
    <cellStyle name="20% - Акцент4 13" xfId="409"/>
    <cellStyle name="20% - Акцент4 14" xfId="410"/>
    <cellStyle name="20% - Акцент4 15" xfId="411"/>
    <cellStyle name="20% - Акцент4 16" xfId="412"/>
    <cellStyle name="20% - Акцент4 17" xfId="413"/>
    <cellStyle name="20% - Акцент4 18" xfId="414"/>
    <cellStyle name="20% - Акцент4 19" xfId="415"/>
    <cellStyle name="20% - Акцент4 2" xfId="416"/>
    <cellStyle name="20% - Акцент4 20" xfId="417"/>
    <cellStyle name="20% - Акцент4 21" xfId="418"/>
    <cellStyle name="20% - Акцент4 22" xfId="419"/>
    <cellStyle name="20% - Акцент4 23" xfId="420"/>
    <cellStyle name="20% - Акцент4 24" xfId="421"/>
    <cellStyle name="20% - Акцент4 25" xfId="422"/>
    <cellStyle name="20% - Акцент4 26" xfId="423"/>
    <cellStyle name="20% - Акцент4 27" xfId="424"/>
    <cellStyle name="20% - Акцент4 28" xfId="425"/>
    <cellStyle name="20% - Акцент4 29" xfId="426"/>
    <cellStyle name="20% - Акцент4 3" xfId="427"/>
    <cellStyle name="20% - Акцент4 30" xfId="428"/>
    <cellStyle name="20% - Акцент4 31" xfId="429"/>
    <cellStyle name="20% - Акцент4 32" xfId="430"/>
    <cellStyle name="20% - Акцент4 33" xfId="431"/>
    <cellStyle name="20% - Акцент4 34" xfId="432"/>
    <cellStyle name="20% - Акцент4 35" xfId="433"/>
    <cellStyle name="20% - Акцент4 36" xfId="434"/>
    <cellStyle name="20% - Акцент4 4" xfId="435"/>
    <cellStyle name="20% - Акцент4 5" xfId="436"/>
    <cellStyle name="20% - Акцент4 6" xfId="437"/>
    <cellStyle name="20% - Акцент4 7" xfId="438"/>
    <cellStyle name="20% - Акцент4 8" xfId="439"/>
    <cellStyle name="20% - Акцент4 9" xfId="440"/>
    <cellStyle name="20% - Акцент5 10" xfId="441"/>
    <cellStyle name="20% - Акцент5 11" xfId="442"/>
    <cellStyle name="20% - Акцент5 12" xfId="443"/>
    <cellStyle name="20% - Акцент5 13" xfId="444"/>
    <cellStyle name="20% - Акцент5 14" xfId="445"/>
    <cellStyle name="20% - Акцент5 15" xfId="446"/>
    <cellStyle name="20% - Акцент5 16" xfId="447"/>
    <cellStyle name="20% - Акцент5 17" xfId="448"/>
    <cellStyle name="20% - Акцент5 18" xfId="449"/>
    <cellStyle name="20% - Акцент5 19" xfId="450"/>
    <cellStyle name="20% - Акцент5 2" xfId="451"/>
    <cellStyle name="20% - Акцент5 20" xfId="452"/>
    <cellStyle name="20% - Акцент5 21" xfId="453"/>
    <cellStyle name="20% - Акцент5 22" xfId="454"/>
    <cellStyle name="20% - Акцент5 23" xfId="455"/>
    <cellStyle name="20% - Акцент5 24" xfId="456"/>
    <cellStyle name="20% - Акцент5 25" xfId="457"/>
    <cellStyle name="20% - Акцент5 26" xfId="458"/>
    <cellStyle name="20% - Акцент5 27" xfId="459"/>
    <cellStyle name="20% - Акцент5 28" xfId="460"/>
    <cellStyle name="20% - Акцент5 29" xfId="461"/>
    <cellStyle name="20% - Акцент5 3" xfId="462"/>
    <cellStyle name="20% - Акцент5 30" xfId="463"/>
    <cellStyle name="20% - Акцент5 31" xfId="464"/>
    <cellStyle name="20% - Акцент5 32" xfId="465"/>
    <cellStyle name="20% - Акцент5 33" xfId="466"/>
    <cellStyle name="20% - Акцент5 34" xfId="467"/>
    <cellStyle name="20% - Акцент5 35" xfId="468"/>
    <cellStyle name="20% - Акцент5 36" xfId="469"/>
    <cellStyle name="20% - Акцент5 4" xfId="470"/>
    <cellStyle name="20% - Акцент5 5" xfId="471"/>
    <cellStyle name="20% - Акцент5 6" xfId="472"/>
    <cellStyle name="20% - Акцент5 7" xfId="473"/>
    <cellStyle name="20% - Акцент5 8" xfId="474"/>
    <cellStyle name="20% - Акцент5 9" xfId="475"/>
    <cellStyle name="20% - Акцент6 10" xfId="476"/>
    <cellStyle name="20% - Акцент6 11" xfId="477"/>
    <cellStyle name="20% - Акцент6 12" xfId="478"/>
    <cellStyle name="20% - Акцент6 13" xfId="479"/>
    <cellStyle name="20% - Акцент6 14" xfId="480"/>
    <cellStyle name="20% - Акцент6 15" xfId="481"/>
    <cellStyle name="20% - Акцент6 16" xfId="482"/>
    <cellStyle name="20% - Акцент6 17" xfId="483"/>
    <cellStyle name="20% - Акцент6 18" xfId="484"/>
    <cellStyle name="20% - Акцент6 19" xfId="485"/>
    <cellStyle name="20% - Акцент6 2" xfId="486"/>
    <cellStyle name="20% - Акцент6 20" xfId="487"/>
    <cellStyle name="20% - Акцент6 21" xfId="488"/>
    <cellStyle name="20% - Акцент6 22" xfId="489"/>
    <cellStyle name="20% - Акцент6 23" xfId="490"/>
    <cellStyle name="20% - Акцент6 24" xfId="491"/>
    <cellStyle name="20% - Акцент6 25" xfId="492"/>
    <cellStyle name="20% - Акцент6 26" xfId="493"/>
    <cellStyle name="20% - Акцент6 27" xfId="494"/>
    <cellStyle name="20% - Акцент6 28" xfId="495"/>
    <cellStyle name="20% - Акцент6 29" xfId="496"/>
    <cellStyle name="20% - Акцент6 3" xfId="497"/>
    <cellStyle name="20% - Акцент6 30" xfId="498"/>
    <cellStyle name="20% - Акцент6 31" xfId="499"/>
    <cellStyle name="20% - Акцент6 32" xfId="500"/>
    <cellStyle name="20% - Акцент6 33" xfId="501"/>
    <cellStyle name="20% - Акцент6 34" xfId="502"/>
    <cellStyle name="20% - Акцент6 35" xfId="503"/>
    <cellStyle name="20% - Акцент6 36" xfId="504"/>
    <cellStyle name="20% - Акцент6 4" xfId="505"/>
    <cellStyle name="20% - Акцент6 5" xfId="506"/>
    <cellStyle name="20% - Акцент6 6" xfId="507"/>
    <cellStyle name="20% - Акцент6 7" xfId="508"/>
    <cellStyle name="20% - Акцент6 8" xfId="509"/>
    <cellStyle name="20% - Акцент6 9" xfId="510"/>
    <cellStyle name="40% - Accent1" xfId="30" builtinId="31" customBuiltin="1"/>
    <cellStyle name="40% - Accent1 2" xfId="93"/>
    <cellStyle name="40% - Accent1 2 2" xfId="114"/>
    <cellStyle name="40% - Accent1 3" xfId="168"/>
    <cellStyle name="40% - Accent1 4" xfId="192"/>
    <cellStyle name="40% - Accent2" xfId="34" builtinId="35" customBuiltin="1"/>
    <cellStyle name="40% - Accent2 2" xfId="61"/>
    <cellStyle name="40% - Accent2 2 2" xfId="115"/>
    <cellStyle name="40% - Accent2 3" xfId="170"/>
    <cellStyle name="40% - Accent2 4" xfId="194"/>
    <cellStyle name="40% - Accent3" xfId="38" builtinId="39" customBuiltin="1"/>
    <cellStyle name="40% - Accent3 2" xfId="87"/>
    <cellStyle name="40% - Accent3 2 2" xfId="116"/>
    <cellStyle name="40% - Accent3 3" xfId="172"/>
    <cellStyle name="40% - Accent3 4" xfId="196"/>
    <cellStyle name="40% - Accent4" xfId="42" builtinId="43" customBuiltin="1"/>
    <cellStyle name="40% - Accent4 2" xfId="78"/>
    <cellStyle name="40% - Accent4 2 2" xfId="117"/>
    <cellStyle name="40% - Accent4 3" xfId="174"/>
    <cellStyle name="40% - Accent4 4" xfId="198"/>
    <cellStyle name="40% - Accent5" xfId="46" builtinId="47" customBuiltin="1"/>
    <cellStyle name="40% - Accent5 2" xfId="77"/>
    <cellStyle name="40% - Accent5 2 2" xfId="118"/>
    <cellStyle name="40% - Accent5 3" xfId="176"/>
    <cellStyle name="40% - Accent5 4" xfId="200"/>
    <cellStyle name="40% - Accent6" xfId="50" builtinId="51" customBuiltin="1"/>
    <cellStyle name="40% - Accent6 2" xfId="60"/>
    <cellStyle name="40% - Accent6 2 2" xfId="119"/>
    <cellStyle name="40% - Accent6 3" xfId="178"/>
    <cellStyle name="40% - Accent6 4" xfId="202"/>
    <cellStyle name="40% - Акцент1 10" xfId="511"/>
    <cellStyle name="40% - Акцент1 11" xfId="512"/>
    <cellStyle name="40% - Акцент1 12" xfId="513"/>
    <cellStyle name="40% - Акцент1 13" xfId="514"/>
    <cellStyle name="40% - Акцент1 14" xfId="515"/>
    <cellStyle name="40% - Акцент1 15" xfId="516"/>
    <cellStyle name="40% - Акцент1 16" xfId="517"/>
    <cellStyle name="40% - Акцент1 17" xfId="518"/>
    <cellStyle name="40% - Акцент1 18" xfId="519"/>
    <cellStyle name="40% - Акцент1 19" xfId="520"/>
    <cellStyle name="40% - Акцент1 2" xfId="521"/>
    <cellStyle name="40% - Акцент1 20" xfId="522"/>
    <cellStyle name="40% - Акцент1 21" xfId="523"/>
    <cellStyle name="40% - Акцент1 22" xfId="524"/>
    <cellStyle name="40% - Акцент1 23" xfId="525"/>
    <cellStyle name="40% - Акцент1 24" xfId="526"/>
    <cellStyle name="40% - Акцент1 25" xfId="527"/>
    <cellStyle name="40% - Акцент1 26" xfId="528"/>
    <cellStyle name="40% - Акцент1 27" xfId="529"/>
    <cellStyle name="40% - Акцент1 28" xfId="530"/>
    <cellStyle name="40% - Акцент1 29" xfId="531"/>
    <cellStyle name="40% - Акцент1 3" xfId="532"/>
    <cellStyle name="40% - Акцент1 30" xfId="533"/>
    <cellStyle name="40% - Акцент1 31" xfId="534"/>
    <cellStyle name="40% - Акцент1 32" xfId="535"/>
    <cellStyle name="40% - Акцент1 33" xfId="536"/>
    <cellStyle name="40% - Акцент1 34" xfId="537"/>
    <cellStyle name="40% - Акцент1 35" xfId="538"/>
    <cellStyle name="40% - Акцент1 36" xfId="539"/>
    <cellStyle name="40% - Акцент1 4" xfId="540"/>
    <cellStyle name="40% - Акцент1 5" xfId="541"/>
    <cellStyle name="40% - Акцент1 6" xfId="542"/>
    <cellStyle name="40% - Акцент1 7" xfId="543"/>
    <cellStyle name="40% - Акцент1 8" xfId="544"/>
    <cellStyle name="40% - Акцент1 9" xfId="545"/>
    <cellStyle name="40% - Акцент2 10" xfId="546"/>
    <cellStyle name="40% - Акцент2 11" xfId="547"/>
    <cellStyle name="40% - Акцент2 12" xfId="548"/>
    <cellStyle name="40% - Акцент2 13" xfId="549"/>
    <cellStyle name="40% - Акцент2 14" xfId="550"/>
    <cellStyle name="40% - Акцент2 15" xfId="551"/>
    <cellStyle name="40% - Акцент2 16" xfId="552"/>
    <cellStyle name="40% - Акцент2 17" xfId="553"/>
    <cellStyle name="40% - Акцент2 18" xfId="554"/>
    <cellStyle name="40% - Акцент2 19" xfId="555"/>
    <cellStyle name="40% - Акцент2 2" xfId="556"/>
    <cellStyle name="40% - Акцент2 20" xfId="557"/>
    <cellStyle name="40% - Акцент2 21" xfId="558"/>
    <cellStyle name="40% - Акцент2 22" xfId="559"/>
    <cellStyle name="40% - Акцент2 23" xfId="560"/>
    <cellStyle name="40% - Акцент2 24" xfId="561"/>
    <cellStyle name="40% - Акцент2 25" xfId="562"/>
    <cellStyle name="40% - Акцент2 26" xfId="563"/>
    <cellStyle name="40% - Акцент2 27" xfId="564"/>
    <cellStyle name="40% - Акцент2 28" xfId="565"/>
    <cellStyle name="40% - Акцент2 29" xfId="566"/>
    <cellStyle name="40% - Акцент2 3" xfId="567"/>
    <cellStyle name="40% - Акцент2 30" xfId="568"/>
    <cellStyle name="40% - Акцент2 31" xfId="569"/>
    <cellStyle name="40% - Акцент2 32" xfId="570"/>
    <cellStyle name="40% - Акцент2 33" xfId="571"/>
    <cellStyle name="40% - Акцент2 34" xfId="572"/>
    <cellStyle name="40% - Акцент2 35" xfId="573"/>
    <cellStyle name="40% - Акцент2 36" xfId="574"/>
    <cellStyle name="40% - Акцент2 4" xfId="575"/>
    <cellStyle name="40% - Акцент2 5" xfId="576"/>
    <cellStyle name="40% - Акцент2 6" xfId="577"/>
    <cellStyle name="40% - Акцент2 7" xfId="578"/>
    <cellStyle name="40% - Акцент2 8" xfId="579"/>
    <cellStyle name="40% - Акцент2 9" xfId="580"/>
    <cellStyle name="40% - Акцент3 10" xfId="581"/>
    <cellStyle name="40% - Акцент3 11" xfId="582"/>
    <cellStyle name="40% - Акцент3 12" xfId="583"/>
    <cellStyle name="40% - Акцент3 13" xfId="584"/>
    <cellStyle name="40% - Акцент3 14" xfId="585"/>
    <cellStyle name="40% - Акцент3 15" xfId="586"/>
    <cellStyle name="40% - Акцент3 16" xfId="587"/>
    <cellStyle name="40% - Акцент3 17" xfId="588"/>
    <cellStyle name="40% - Акцент3 18" xfId="589"/>
    <cellStyle name="40% - Акцент3 19" xfId="590"/>
    <cellStyle name="40% - Акцент3 2" xfId="591"/>
    <cellStyle name="40% - Акцент3 20" xfId="592"/>
    <cellStyle name="40% - Акцент3 21" xfId="593"/>
    <cellStyle name="40% - Акцент3 22" xfId="594"/>
    <cellStyle name="40% - Акцент3 23" xfId="595"/>
    <cellStyle name="40% - Акцент3 24" xfId="596"/>
    <cellStyle name="40% - Акцент3 25" xfId="597"/>
    <cellStyle name="40% - Акцент3 26" xfId="598"/>
    <cellStyle name="40% - Акцент3 27" xfId="599"/>
    <cellStyle name="40% - Акцент3 28" xfId="600"/>
    <cellStyle name="40% - Акцент3 29" xfId="601"/>
    <cellStyle name="40% - Акцент3 3" xfId="602"/>
    <cellStyle name="40% - Акцент3 30" xfId="603"/>
    <cellStyle name="40% - Акцент3 31" xfId="604"/>
    <cellStyle name="40% - Акцент3 32" xfId="605"/>
    <cellStyle name="40% - Акцент3 33" xfId="606"/>
    <cellStyle name="40% - Акцент3 34" xfId="607"/>
    <cellStyle name="40% - Акцент3 35" xfId="608"/>
    <cellStyle name="40% - Акцент3 36" xfId="609"/>
    <cellStyle name="40% - Акцент3 4" xfId="610"/>
    <cellStyle name="40% - Акцент3 5" xfId="611"/>
    <cellStyle name="40% - Акцент3 6" xfId="612"/>
    <cellStyle name="40% - Акцент3 7" xfId="613"/>
    <cellStyle name="40% - Акцент3 8" xfId="614"/>
    <cellStyle name="40% - Акцент3 9" xfId="615"/>
    <cellStyle name="40% - Акцент4 10" xfId="616"/>
    <cellStyle name="40% - Акцент4 11" xfId="617"/>
    <cellStyle name="40% - Акцент4 12" xfId="618"/>
    <cellStyle name="40% - Акцент4 13" xfId="619"/>
    <cellStyle name="40% - Акцент4 14" xfId="620"/>
    <cellStyle name="40% - Акцент4 15" xfId="621"/>
    <cellStyle name="40% - Акцент4 16" xfId="622"/>
    <cellStyle name="40% - Акцент4 17" xfId="623"/>
    <cellStyle name="40% - Акцент4 18" xfId="624"/>
    <cellStyle name="40% - Акцент4 19" xfId="625"/>
    <cellStyle name="40% - Акцент4 2" xfId="626"/>
    <cellStyle name="40% - Акцент4 20" xfId="627"/>
    <cellStyle name="40% - Акцент4 21" xfId="628"/>
    <cellStyle name="40% - Акцент4 22" xfId="629"/>
    <cellStyle name="40% - Акцент4 23" xfId="630"/>
    <cellStyle name="40% - Акцент4 24" xfId="631"/>
    <cellStyle name="40% - Акцент4 25" xfId="632"/>
    <cellStyle name="40% - Акцент4 26" xfId="633"/>
    <cellStyle name="40% - Акцент4 27" xfId="634"/>
    <cellStyle name="40% - Акцент4 28" xfId="635"/>
    <cellStyle name="40% - Акцент4 29" xfId="636"/>
    <cellStyle name="40% - Акцент4 3" xfId="637"/>
    <cellStyle name="40% - Акцент4 30" xfId="638"/>
    <cellStyle name="40% - Акцент4 31" xfId="639"/>
    <cellStyle name="40% - Акцент4 32" xfId="640"/>
    <cellStyle name="40% - Акцент4 33" xfId="641"/>
    <cellStyle name="40% - Акцент4 34" xfId="642"/>
    <cellStyle name="40% - Акцент4 35" xfId="643"/>
    <cellStyle name="40% - Акцент4 36" xfId="644"/>
    <cellStyle name="40% - Акцент4 4" xfId="645"/>
    <cellStyle name="40% - Акцент4 5" xfId="646"/>
    <cellStyle name="40% - Акцент4 6" xfId="647"/>
    <cellStyle name="40% - Акцент4 7" xfId="648"/>
    <cellStyle name="40% - Акцент4 8" xfId="649"/>
    <cellStyle name="40% - Акцент4 9" xfId="650"/>
    <cellStyle name="40% - Акцент5 10" xfId="651"/>
    <cellStyle name="40% - Акцент5 11" xfId="652"/>
    <cellStyle name="40% - Акцент5 12" xfId="653"/>
    <cellStyle name="40% - Акцент5 13" xfId="654"/>
    <cellStyle name="40% - Акцент5 14" xfId="655"/>
    <cellStyle name="40% - Акцент5 15" xfId="656"/>
    <cellStyle name="40% - Акцент5 16" xfId="657"/>
    <cellStyle name="40% - Акцент5 17" xfId="658"/>
    <cellStyle name="40% - Акцент5 18" xfId="659"/>
    <cellStyle name="40% - Акцент5 19" xfId="660"/>
    <cellStyle name="40% - Акцент5 2" xfId="661"/>
    <cellStyle name="40% - Акцент5 20" xfId="662"/>
    <cellStyle name="40% - Акцент5 21" xfId="663"/>
    <cellStyle name="40% - Акцент5 22" xfId="664"/>
    <cellStyle name="40% - Акцент5 23" xfId="665"/>
    <cellStyle name="40% - Акцент5 24" xfId="666"/>
    <cellStyle name="40% - Акцент5 25" xfId="667"/>
    <cellStyle name="40% - Акцент5 26" xfId="668"/>
    <cellStyle name="40% - Акцент5 27" xfId="669"/>
    <cellStyle name="40% - Акцент5 28" xfId="670"/>
    <cellStyle name="40% - Акцент5 29" xfId="671"/>
    <cellStyle name="40% - Акцент5 3" xfId="672"/>
    <cellStyle name="40% - Акцент5 30" xfId="673"/>
    <cellStyle name="40% - Акцент5 31" xfId="674"/>
    <cellStyle name="40% - Акцент5 32" xfId="675"/>
    <cellStyle name="40% - Акцент5 33" xfId="676"/>
    <cellStyle name="40% - Акцент5 34" xfId="677"/>
    <cellStyle name="40% - Акцент5 35" xfId="678"/>
    <cellStyle name="40% - Акцент5 36" xfId="679"/>
    <cellStyle name="40% - Акцент5 4" xfId="680"/>
    <cellStyle name="40% - Акцент5 5" xfId="681"/>
    <cellStyle name="40% - Акцент5 6" xfId="682"/>
    <cellStyle name="40% - Акцент5 7" xfId="683"/>
    <cellStyle name="40% - Акцент5 8" xfId="684"/>
    <cellStyle name="40% - Акцент5 9" xfId="685"/>
    <cellStyle name="40% - Акцент6 10" xfId="686"/>
    <cellStyle name="40% - Акцент6 11" xfId="687"/>
    <cellStyle name="40% - Акцент6 12" xfId="688"/>
    <cellStyle name="40% - Акцент6 13" xfId="689"/>
    <cellStyle name="40% - Акцент6 14" xfId="690"/>
    <cellStyle name="40% - Акцент6 15" xfId="691"/>
    <cellStyle name="40% - Акцент6 16" xfId="692"/>
    <cellStyle name="40% - Акцент6 17" xfId="693"/>
    <cellStyle name="40% - Акцент6 18" xfId="694"/>
    <cellStyle name="40% - Акцент6 19" xfId="695"/>
    <cellStyle name="40% - Акцент6 2" xfId="696"/>
    <cellStyle name="40% - Акцент6 20" xfId="697"/>
    <cellStyle name="40% - Акцент6 21" xfId="698"/>
    <cellStyle name="40% - Акцент6 22" xfId="699"/>
    <cellStyle name="40% - Акцент6 23" xfId="700"/>
    <cellStyle name="40% - Акцент6 24" xfId="701"/>
    <cellStyle name="40% - Акцент6 25" xfId="702"/>
    <cellStyle name="40% - Акцент6 26" xfId="703"/>
    <cellStyle name="40% - Акцент6 27" xfId="704"/>
    <cellStyle name="40% - Акцент6 28" xfId="705"/>
    <cellStyle name="40% - Акцент6 29" xfId="706"/>
    <cellStyle name="40% - Акцент6 3" xfId="707"/>
    <cellStyle name="40% - Акцент6 30" xfId="708"/>
    <cellStyle name="40% - Акцент6 31" xfId="709"/>
    <cellStyle name="40% - Акцент6 32" xfId="710"/>
    <cellStyle name="40% - Акцент6 33" xfId="711"/>
    <cellStyle name="40% - Акцент6 34" xfId="712"/>
    <cellStyle name="40% - Акцент6 35" xfId="713"/>
    <cellStyle name="40% - Акцент6 36" xfId="714"/>
    <cellStyle name="40% - Акцент6 4" xfId="715"/>
    <cellStyle name="40% - Акцент6 5" xfId="716"/>
    <cellStyle name="40% - Акцент6 6" xfId="717"/>
    <cellStyle name="40% - Акцент6 7" xfId="718"/>
    <cellStyle name="40% - Акцент6 8" xfId="719"/>
    <cellStyle name="40% - Акцент6 9" xfId="720"/>
    <cellStyle name="60% - Accent1" xfId="31" builtinId="32" customBuiltin="1"/>
    <cellStyle name="60% - Accent1 2" xfId="64"/>
    <cellStyle name="60% - Accent1 2 2" xfId="120"/>
    <cellStyle name="60% - Accent2" xfId="35" builtinId="36" customBuiltin="1"/>
    <cellStyle name="60% - Accent2 2" xfId="62"/>
    <cellStyle name="60% - Accent2 2 2" xfId="121"/>
    <cellStyle name="60% - Accent3" xfId="39" builtinId="40" customBuiltin="1"/>
    <cellStyle name="60% - Accent3 2" xfId="56"/>
    <cellStyle name="60% - Accent3 2 2" xfId="122"/>
    <cellStyle name="60% - Accent4" xfId="43" builtinId="44" customBuiltin="1"/>
    <cellStyle name="60% - Accent4 2" xfId="66"/>
    <cellStyle name="60% - Accent4 2 2" xfId="123"/>
    <cellStyle name="60% - Accent5" xfId="47" builtinId="48" customBuiltin="1"/>
    <cellStyle name="60% - Accent5 2" xfId="73"/>
    <cellStyle name="60% - Accent5 2 2" xfId="124"/>
    <cellStyle name="60% - Accent6" xfId="51" builtinId="52" customBuiltin="1"/>
    <cellStyle name="60% - Accent6 2" xfId="55"/>
    <cellStyle name="60% - Accent6 2 2" xfId="125"/>
    <cellStyle name="60% - Акцент1 10" xfId="721"/>
    <cellStyle name="60% - Акцент1 11" xfId="722"/>
    <cellStyle name="60% - Акцент1 12" xfId="723"/>
    <cellStyle name="60% - Акцент1 13" xfId="724"/>
    <cellStyle name="60% - Акцент1 14" xfId="725"/>
    <cellStyle name="60% - Акцент1 15" xfId="726"/>
    <cellStyle name="60% - Акцент1 16" xfId="727"/>
    <cellStyle name="60% - Акцент1 17" xfId="728"/>
    <cellStyle name="60% - Акцент1 18" xfId="729"/>
    <cellStyle name="60% - Акцент1 19" xfId="730"/>
    <cellStyle name="60% - Акцент1 2" xfId="731"/>
    <cellStyle name="60% - Акцент1 20" xfId="732"/>
    <cellStyle name="60% - Акцент1 21" xfId="733"/>
    <cellStyle name="60% - Акцент1 22" xfId="734"/>
    <cellStyle name="60% - Акцент1 23" xfId="735"/>
    <cellStyle name="60% - Акцент1 24" xfId="736"/>
    <cellStyle name="60% - Акцент1 25" xfId="737"/>
    <cellStyle name="60% - Акцент1 26" xfId="738"/>
    <cellStyle name="60% - Акцент1 27" xfId="739"/>
    <cellStyle name="60% - Акцент1 28" xfId="740"/>
    <cellStyle name="60% - Акцент1 29" xfId="741"/>
    <cellStyle name="60% - Акцент1 3" xfId="742"/>
    <cellStyle name="60% - Акцент1 30" xfId="743"/>
    <cellStyle name="60% - Акцент1 31" xfId="744"/>
    <cellStyle name="60% - Акцент1 32" xfId="745"/>
    <cellStyle name="60% - Акцент1 33" xfId="746"/>
    <cellStyle name="60% - Акцент1 34" xfId="747"/>
    <cellStyle name="60% - Акцент1 35" xfId="748"/>
    <cellStyle name="60% - Акцент1 36" xfId="749"/>
    <cellStyle name="60% - Акцент1 4" xfId="750"/>
    <cellStyle name="60% - Акцент1 5" xfId="751"/>
    <cellStyle name="60% - Акцент1 6" xfId="752"/>
    <cellStyle name="60% - Акцент1 7" xfId="753"/>
    <cellStyle name="60% - Акцент1 8" xfId="754"/>
    <cellStyle name="60% - Акцент1 9" xfId="755"/>
    <cellStyle name="60% - Акцент2 10" xfId="756"/>
    <cellStyle name="60% - Акцент2 11" xfId="757"/>
    <cellStyle name="60% - Акцент2 12" xfId="758"/>
    <cellStyle name="60% - Акцент2 13" xfId="759"/>
    <cellStyle name="60% - Акцент2 14" xfId="760"/>
    <cellStyle name="60% - Акцент2 15" xfId="761"/>
    <cellStyle name="60% - Акцент2 16" xfId="762"/>
    <cellStyle name="60% - Акцент2 17" xfId="763"/>
    <cellStyle name="60% - Акцент2 18" xfId="764"/>
    <cellStyle name="60% - Акцент2 19" xfId="765"/>
    <cellStyle name="60% - Акцент2 2" xfId="766"/>
    <cellStyle name="60% - Акцент2 20" xfId="767"/>
    <cellStyle name="60% - Акцент2 21" xfId="768"/>
    <cellStyle name="60% - Акцент2 22" xfId="769"/>
    <cellStyle name="60% - Акцент2 23" xfId="770"/>
    <cellStyle name="60% - Акцент2 24" xfId="771"/>
    <cellStyle name="60% - Акцент2 25" xfId="772"/>
    <cellStyle name="60% - Акцент2 26" xfId="773"/>
    <cellStyle name="60% - Акцент2 27" xfId="774"/>
    <cellStyle name="60% - Акцент2 28" xfId="775"/>
    <cellStyle name="60% - Акцент2 29" xfId="776"/>
    <cellStyle name="60% - Акцент2 3" xfId="777"/>
    <cellStyle name="60% - Акцент2 30" xfId="778"/>
    <cellStyle name="60% - Акцент2 31" xfId="779"/>
    <cellStyle name="60% - Акцент2 32" xfId="780"/>
    <cellStyle name="60% - Акцент2 33" xfId="781"/>
    <cellStyle name="60% - Акцент2 34" xfId="782"/>
    <cellStyle name="60% - Акцент2 35" xfId="783"/>
    <cellStyle name="60% - Акцент2 36" xfId="784"/>
    <cellStyle name="60% - Акцент2 4" xfId="785"/>
    <cellStyle name="60% - Акцент2 5" xfId="786"/>
    <cellStyle name="60% - Акцент2 6" xfId="787"/>
    <cellStyle name="60% - Акцент2 7" xfId="788"/>
    <cellStyle name="60% - Акцент2 8" xfId="789"/>
    <cellStyle name="60% - Акцент2 9" xfId="790"/>
    <cellStyle name="60% - Акцент3 10" xfId="791"/>
    <cellStyle name="60% - Акцент3 11" xfId="792"/>
    <cellStyle name="60% - Акцент3 12" xfId="793"/>
    <cellStyle name="60% - Акцент3 13" xfId="794"/>
    <cellStyle name="60% - Акцент3 14" xfId="795"/>
    <cellStyle name="60% - Акцент3 15" xfId="796"/>
    <cellStyle name="60% - Акцент3 16" xfId="797"/>
    <cellStyle name="60% - Акцент3 17" xfId="798"/>
    <cellStyle name="60% - Акцент3 18" xfId="799"/>
    <cellStyle name="60% - Акцент3 19" xfId="800"/>
    <cellStyle name="60% - Акцент3 2" xfId="801"/>
    <cellStyle name="60% - Акцент3 20" xfId="802"/>
    <cellStyle name="60% - Акцент3 21" xfId="803"/>
    <cellStyle name="60% - Акцент3 22" xfId="804"/>
    <cellStyle name="60% - Акцент3 23" xfId="805"/>
    <cellStyle name="60% - Акцент3 24" xfId="806"/>
    <cellStyle name="60% - Акцент3 25" xfId="807"/>
    <cellStyle name="60% - Акцент3 26" xfId="808"/>
    <cellStyle name="60% - Акцент3 27" xfId="809"/>
    <cellStyle name="60% - Акцент3 28" xfId="810"/>
    <cellStyle name="60% - Акцент3 29" xfId="811"/>
    <cellStyle name="60% - Акцент3 3" xfId="812"/>
    <cellStyle name="60% - Акцент3 30" xfId="813"/>
    <cellStyle name="60% - Акцент3 31" xfId="814"/>
    <cellStyle name="60% - Акцент3 32" xfId="815"/>
    <cellStyle name="60% - Акцент3 33" xfId="816"/>
    <cellStyle name="60% - Акцент3 34" xfId="817"/>
    <cellStyle name="60% - Акцент3 35" xfId="818"/>
    <cellStyle name="60% - Акцент3 36" xfId="819"/>
    <cellStyle name="60% - Акцент3 4" xfId="820"/>
    <cellStyle name="60% - Акцент3 5" xfId="821"/>
    <cellStyle name="60% - Акцент3 6" xfId="822"/>
    <cellStyle name="60% - Акцент3 7" xfId="823"/>
    <cellStyle name="60% - Акцент3 8" xfId="824"/>
    <cellStyle name="60% - Акцент3 9" xfId="825"/>
    <cellStyle name="60% - Акцент4 10" xfId="826"/>
    <cellStyle name="60% - Акцент4 11" xfId="827"/>
    <cellStyle name="60% - Акцент4 12" xfId="828"/>
    <cellStyle name="60% - Акцент4 13" xfId="829"/>
    <cellStyle name="60% - Акцент4 14" xfId="830"/>
    <cellStyle name="60% - Акцент4 15" xfId="831"/>
    <cellStyle name="60% - Акцент4 16" xfId="832"/>
    <cellStyle name="60% - Акцент4 17" xfId="833"/>
    <cellStyle name="60% - Акцент4 18" xfId="834"/>
    <cellStyle name="60% - Акцент4 19" xfId="835"/>
    <cellStyle name="60% - Акцент4 2" xfId="836"/>
    <cellStyle name="60% - Акцент4 20" xfId="837"/>
    <cellStyle name="60% - Акцент4 21" xfId="838"/>
    <cellStyle name="60% - Акцент4 22" xfId="839"/>
    <cellStyle name="60% - Акцент4 23" xfId="840"/>
    <cellStyle name="60% - Акцент4 24" xfId="841"/>
    <cellStyle name="60% - Акцент4 25" xfId="842"/>
    <cellStyle name="60% - Акцент4 26" xfId="843"/>
    <cellStyle name="60% - Акцент4 27" xfId="844"/>
    <cellStyle name="60% - Акцент4 28" xfId="845"/>
    <cellStyle name="60% - Акцент4 29" xfId="846"/>
    <cellStyle name="60% - Акцент4 3" xfId="847"/>
    <cellStyle name="60% - Акцент4 30" xfId="848"/>
    <cellStyle name="60% - Акцент4 31" xfId="849"/>
    <cellStyle name="60% - Акцент4 32" xfId="850"/>
    <cellStyle name="60% - Акцент4 33" xfId="851"/>
    <cellStyle name="60% - Акцент4 34" xfId="852"/>
    <cellStyle name="60% - Акцент4 35" xfId="853"/>
    <cellStyle name="60% - Акцент4 36" xfId="854"/>
    <cellStyle name="60% - Акцент4 4" xfId="855"/>
    <cellStyle name="60% - Акцент4 5" xfId="856"/>
    <cellStyle name="60% - Акцент4 6" xfId="857"/>
    <cellStyle name="60% - Акцент4 7" xfId="858"/>
    <cellStyle name="60% - Акцент4 8" xfId="859"/>
    <cellStyle name="60% - Акцент4 9" xfId="860"/>
    <cellStyle name="60% - Акцент5 10" xfId="861"/>
    <cellStyle name="60% - Акцент5 11" xfId="862"/>
    <cellStyle name="60% - Акцент5 12" xfId="863"/>
    <cellStyle name="60% - Акцент5 13" xfId="864"/>
    <cellStyle name="60% - Акцент5 14" xfId="865"/>
    <cellStyle name="60% - Акцент5 15" xfId="866"/>
    <cellStyle name="60% - Акцент5 16" xfId="867"/>
    <cellStyle name="60% - Акцент5 17" xfId="868"/>
    <cellStyle name="60% - Акцент5 18" xfId="869"/>
    <cellStyle name="60% - Акцент5 19" xfId="870"/>
    <cellStyle name="60% - Акцент5 2" xfId="871"/>
    <cellStyle name="60% - Акцент5 20" xfId="872"/>
    <cellStyle name="60% - Акцент5 21" xfId="873"/>
    <cellStyle name="60% - Акцент5 22" xfId="874"/>
    <cellStyle name="60% - Акцент5 23" xfId="875"/>
    <cellStyle name="60% - Акцент5 24" xfId="876"/>
    <cellStyle name="60% - Акцент5 25" xfId="877"/>
    <cellStyle name="60% - Акцент5 26" xfId="878"/>
    <cellStyle name="60% - Акцент5 27" xfId="879"/>
    <cellStyle name="60% - Акцент5 28" xfId="880"/>
    <cellStyle name="60% - Акцент5 29" xfId="881"/>
    <cellStyle name="60% - Акцент5 3" xfId="882"/>
    <cellStyle name="60% - Акцент5 30" xfId="883"/>
    <cellStyle name="60% - Акцент5 31" xfId="884"/>
    <cellStyle name="60% - Акцент5 32" xfId="885"/>
    <cellStyle name="60% - Акцент5 33" xfId="886"/>
    <cellStyle name="60% - Акцент5 34" xfId="887"/>
    <cellStyle name="60% - Акцент5 35" xfId="888"/>
    <cellStyle name="60% - Акцент5 36" xfId="889"/>
    <cellStyle name="60% - Акцент5 4" xfId="890"/>
    <cellStyle name="60% - Акцент5 5" xfId="891"/>
    <cellStyle name="60% - Акцент5 6" xfId="892"/>
    <cellStyle name="60% - Акцент5 7" xfId="893"/>
    <cellStyle name="60% - Акцент5 8" xfId="894"/>
    <cellStyle name="60% - Акцент5 9" xfId="895"/>
    <cellStyle name="60% - Акцент6 10" xfId="896"/>
    <cellStyle name="60% - Акцент6 11" xfId="897"/>
    <cellStyle name="60% - Акцент6 12" xfId="898"/>
    <cellStyle name="60% - Акцент6 13" xfId="899"/>
    <cellStyle name="60% - Акцент6 14" xfId="900"/>
    <cellStyle name="60% - Акцент6 15" xfId="901"/>
    <cellStyle name="60% - Акцент6 16" xfId="902"/>
    <cellStyle name="60% - Акцент6 17" xfId="903"/>
    <cellStyle name="60% - Акцент6 18" xfId="904"/>
    <cellStyle name="60% - Акцент6 19" xfId="905"/>
    <cellStyle name="60% - Акцент6 2" xfId="906"/>
    <cellStyle name="60% - Акцент6 20" xfId="907"/>
    <cellStyle name="60% - Акцент6 21" xfId="908"/>
    <cellStyle name="60% - Акцент6 22" xfId="909"/>
    <cellStyle name="60% - Акцент6 23" xfId="910"/>
    <cellStyle name="60% - Акцент6 24" xfId="911"/>
    <cellStyle name="60% - Акцент6 25" xfId="912"/>
    <cellStyle name="60% - Акцент6 26" xfId="913"/>
    <cellStyle name="60% - Акцент6 27" xfId="914"/>
    <cellStyle name="60% - Акцент6 28" xfId="915"/>
    <cellStyle name="60% - Акцент6 29" xfId="916"/>
    <cellStyle name="60% - Акцент6 3" xfId="917"/>
    <cellStyle name="60% - Акцент6 30" xfId="918"/>
    <cellStyle name="60% - Акцент6 31" xfId="919"/>
    <cellStyle name="60% - Акцент6 32" xfId="920"/>
    <cellStyle name="60% - Акцент6 33" xfId="921"/>
    <cellStyle name="60% - Акцент6 34" xfId="922"/>
    <cellStyle name="60% - Акцент6 35" xfId="923"/>
    <cellStyle name="60% - Акцент6 36" xfId="924"/>
    <cellStyle name="60% - Акцент6 4" xfId="925"/>
    <cellStyle name="60% - Акцент6 5" xfId="926"/>
    <cellStyle name="60% - Акцент6 6" xfId="927"/>
    <cellStyle name="60% - Акцент6 7" xfId="928"/>
    <cellStyle name="60% - Акцент6 8" xfId="929"/>
    <cellStyle name="60% - Акцент6 9" xfId="930"/>
    <cellStyle name="Accent1" xfId="28" builtinId="29" customBuiltin="1"/>
    <cellStyle name="Accent1 2" xfId="57"/>
    <cellStyle name="Accent1 2 2" xfId="126"/>
    <cellStyle name="Accent2" xfId="32" builtinId="33" customBuiltin="1"/>
    <cellStyle name="Accent2 2" xfId="53"/>
    <cellStyle name="Accent2 2 2" xfId="127"/>
    <cellStyle name="Accent3" xfId="36" builtinId="37" customBuiltin="1"/>
    <cellStyle name="Accent3 2" xfId="90"/>
    <cellStyle name="Accent3 2 2" xfId="128"/>
    <cellStyle name="Accent4" xfId="40" builtinId="41" customBuiltin="1"/>
    <cellStyle name="Accent4 2" xfId="75"/>
    <cellStyle name="Accent4 2 2" xfId="129"/>
    <cellStyle name="Accent5" xfId="44" builtinId="45" customBuiltin="1"/>
    <cellStyle name="Accent5 2" xfId="85"/>
    <cellStyle name="Accent5 2 2" xfId="130"/>
    <cellStyle name="Accent6" xfId="48" builtinId="49" customBuiltin="1"/>
    <cellStyle name="Accent6 2" xfId="58"/>
    <cellStyle name="Accent6 2 2" xfId="131"/>
    <cellStyle name="Bad" xfId="17" builtinId="27" customBuiltin="1"/>
    <cellStyle name="Bad 2" xfId="92"/>
    <cellStyle name="Bad 2 2" xfId="132"/>
    <cellStyle name="Calculation" xfId="21" builtinId="22" customBuiltin="1"/>
    <cellStyle name="Calculation 2" xfId="79"/>
    <cellStyle name="Calculation 2 2" xfId="133"/>
    <cellStyle name="Calculation 2 2 10" xfId="931"/>
    <cellStyle name="Calculation 2 2 11" xfId="932"/>
    <cellStyle name="Calculation 2 2 12" xfId="933"/>
    <cellStyle name="Calculation 2 2 13" xfId="934"/>
    <cellStyle name="Calculation 2 2 14" xfId="935"/>
    <cellStyle name="Calculation 2 2 15" xfId="936"/>
    <cellStyle name="Calculation 2 2 16" xfId="937"/>
    <cellStyle name="Calculation 2 2 17" xfId="938"/>
    <cellStyle name="Calculation 2 2 18" xfId="939"/>
    <cellStyle name="Calculation 2 2 19" xfId="940"/>
    <cellStyle name="Calculation 2 2 2" xfId="941"/>
    <cellStyle name="Calculation 2 2 20" xfId="942"/>
    <cellStyle name="Calculation 2 2 21" xfId="943"/>
    <cellStyle name="Calculation 2 2 22" xfId="944"/>
    <cellStyle name="Calculation 2 2 23" xfId="945"/>
    <cellStyle name="Calculation 2 2 24" xfId="946"/>
    <cellStyle name="Calculation 2 2 25" xfId="947"/>
    <cellStyle name="Calculation 2 2 26" xfId="948"/>
    <cellStyle name="Calculation 2 2 27" xfId="949"/>
    <cellStyle name="Calculation 2 2 28" xfId="950"/>
    <cellStyle name="Calculation 2 2 29" xfId="951"/>
    <cellStyle name="Calculation 2 2 3" xfId="952"/>
    <cellStyle name="Calculation 2 2 30" xfId="953"/>
    <cellStyle name="Calculation 2 2 31" xfId="954"/>
    <cellStyle name="Calculation 2 2 32" xfId="955"/>
    <cellStyle name="Calculation 2 2 33" xfId="956"/>
    <cellStyle name="Calculation 2 2 4" xfId="957"/>
    <cellStyle name="Calculation 2 2 5" xfId="958"/>
    <cellStyle name="Calculation 2 2 6" xfId="959"/>
    <cellStyle name="Calculation 2 2 7" xfId="960"/>
    <cellStyle name="Calculation 2 2 8" xfId="961"/>
    <cellStyle name="Calculation 2 2 9" xfId="962"/>
    <cellStyle name="Check Cell" xfId="23" builtinId="23" customBuiltin="1"/>
    <cellStyle name="Check Cell 2" xfId="86"/>
    <cellStyle name="Check Cell 2 2" xfId="134"/>
    <cellStyle name="Comma" xfId="7" builtinId="3"/>
    <cellStyle name="Comma 10" xfId="217"/>
    <cellStyle name="Comma 2" xfId="10"/>
    <cellStyle name="Comma 2 2" xfId="100"/>
    <cellStyle name="Comma 2 2 2" xfId="135"/>
    <cellStyle name="Comma 2 2 2 2" xfId="218"/>
    <cellStyle name="Comma 2 2 3" xfId="219"/>
    <cellStyle name="Comma 2 3" xfId="103"/>
    <cellStyle name="Comma 2 3 2" xfId="220"/>
    <cellStyle name="Comma 2 3 3" xfId="221"/>
    <cellStyle name="Comma 2 4" xfId="222"/>
    <cellStyle name="Comma 2 5" xfId="22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224"/>
    <cellStyle name="Comma 4" xfId="102"/>
    <cellStyle name="Comma 4 2" xfId="225"/>
    <cellStyle name="Comma 4 3" xfId="226"/>
    <cellStyle name="Comma 5" xfId="95"/>
    <cellStyle name="Comma 5 2" xfId="180"/>
    <cellStyle name="Comma 5 3" xfId="204"/>
    <cellStyle name="Comma 6" xfId="187"/>
    <cellStyle name="Comma 6 2" xfId="210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Explanatory Text" xfId="26" builtinId="53" customBuiltin="1"/>
    <cellStyle name="Explanatory Text 2" xfId="74"/>
    <cellStyle name="Explanatory Text 2 2" xfId="137"/>
    <cellStyle name="Good" xfId="16" builtinId="26" customBuiltin="1"/>
    <cellStyle name="Good 2" xfId="80"/>
    <cellStyle name="Good 2 2" xfId="138"/>
    <cellStyle name="Heading 1" xfId="12" builtinId="16" customBuiltin="1"/>
    <cellStyle name="Heading 1 2" xfId="65"/>
    <cellStyle name="Heading 1 2 2" xfId="139"/>
    <cellStyle name="Heading 2" xfId="13" builtinId="17" customBuiltin="1"/>
    <cellStyle name="Heading 2 2" xfId="83"/>
    <cellStyle name="Heading 2 2 2" xfId="140"/>
    <cellStyle name="Heading 3" xfId="14" builtinId="18" customBuiltin="1"/>
    <cellStyle name="Heading 3 2" xfId="67"/>
    <cellStyle name="Heading 3 2 2" xfId="141"/>
    <cellStyle name="Heading 4" xfId="15" builtinId="19" customBuiltin="1"/>
    <cellStyle name="Heading 4 2" xfId="63"/>
    <cellStyle name="Heading 4 2 2" xfId="142"/>
    <cellStyle name="Input" xfId="19" builtinId="20" customBuiltin="1"/>
    <cellStyle name="Input 2" xfId="82"/>
    <cellStyle name="Input 2 2" xfId="143"/>
    <cellStyle name="Input 2 2 10" xfId="963"/>
    <cellStyle name="Input 2 2 11" xfId="964"/>
    <cellStyle name="Input 2 2 12" xfId="965"/>
    <cellStyle name="Input 2 2 13" xfId="966"/>
    <cellStyle name="Input 2 2 14" xfId="967"/>
    <cellStyle name="Input 2 2 15" xfId="968"/>
    <cellStyle name="Input 2 2 16" xfId="969"/>
    <cellStyle name="Input 2 2 17" xfId="970"/>
    <cellStyle name="Input 2 2 18" xfId="971"/>
    <cellStyle name="Input 2 2 19" xfId="972"/>
    <cellStyle name="Input 2 2 2" xfId="973"/>
    <cellStyle name="Input 2 2 20" xfId="974"/>
    <cellStyle name="Input 2 2 21" xfId="975"/>
    <cellStyle name="Input 2 2 22" xfId="976"/>
    <cellStyle name="Input 2 2 23" xfId="977"/>
    <cellStyle name="Input 2 2 24" xfId="978"/>
    <cellStyle name="Input 2 2 25" xfId="979"/>
    <cellStyle name="Input 2 2 26" xfId="980"/>
    <cellStyle name="Input 2 2 27" xfId="981"/>
    <cellStyle name="Input 2 2 28" xfId="982"/>
    <cellStyle name="Input 2 2 29" xfId="983"/>
    <cellStyle name="Input 2 2 3" xfId="984"/>
    <cellStyle name="Input 2 2 30" xfId="985"/>
    <cellStyle name="Input 2 2 31" xfId="986"/>
    <cellStyle name="Input 2 2 32" xfId="987"/>
    <cellStyle name="Input 2 2 33" xfId="988"/>
    <cellStyle name="Input 2 2 4" xfId="989"/>
    <cellStyle name="Input 2 2 5" xfId="990"/>
    <cellStyle name="Input 2 2 6" xfId="991"/>
    <cellStyle name="Input 2 2 7" xfId="992"/>
    <cellStyle name="Input 2 2 8" xfId="993"/>
    <cellStyle name="Input 2 2 9" xfId="994"/>
    <cellStyle name="KPMG Heading 1" xfId="234"/>
    <cellStyle name="KPMG Heading 2" xfId="235"/>
    <cellStyle name="KPMG Heading 3" xfId="236"/>
    <cellStyle name="KPMG Heading 4" xfId="237"/>
    <cellStyle name="KPMG Normal" xfId="238"/>
    <cellStyle name="KPMG Normal Text" xfId="239"/>
    <cellStyle name="KPMG Normal_123" xfId="240"/>
    <cellStyle name="Linked Cell" xfId="22" builtinId="24" customBuiltin="1"/>
    <cellStyle name="Linked Cell 2" xfId="70"/>
    <cellStyle name="Linked Cell 2 2" xfId="144"/>
    <cellStyle name="Neutral" xfId="18" builtinId="28" customBuiltin="1"/>
    <cellStyle name="Neutral 2" xfId="76"/>
    <cellStyle name="Neutral 2 2" xfId="105"/>
    <cellStyle name="Neutral 3" xfId="145"/>
    <cellStyle name="Normal" xfId="0" builtinId="0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12 2" xfId="241"/>
    <cellStyle name="Normal 13" xfId="242"/>
    <cellStyle name="Normal 14" xfId="243"/>
    <cellStyle name="Normal 14 2" xfId="244"/>
    <cellStyle name="Normal 15" xfId="245"/>
    <cellStyle name="Normal 16" xfId="246"/>
    <cellStyle name="Normal 17" xfId="247"/>
    <cellStyle name="Normal 18" xfId="299"/>
    <cellStyle name="Normal 2" xfId="1"/>
    <cellStyle name="Normal 2 2" xfId="146"/>
    <cellStyle name="Normal 2 2 2" xfId="163"/>
    <cellStyle name="Normal 2 2 3" xfId="248"/>
    <cellStyle name="Normal 2 3" xfId="147"/>
    <cellStyle name="Normal 2 3 2" xfId="249"/>
    <cellStyle name="Normal 2 3 3" xfId="250"/>
    <cellStyle name="Normal 2 4" xfId="96"/>
    <cellStyle name="Normal 2 4 2" xfId="251"/>
    <cellStyle name="Normal 2 5" xfId="252"/>
    <cellStyle name="Normal 2 6" xfId="253"/>
    <cellStyle name="Normal 3" xfId="3"/>
    <cellStyle name="Normal 3 2" xfId="104"/>
    <cellStyle name="Normal 3 2 2" xfId="148"/>
    <cellStyle name="Normal 3 2 3" xfId="254"/>
    <cellStyle name="Normal 3 3" xfId="98"/>
    <cellStyle name="Normal 3 4" xfId="255"/>
    <cellStyle name="Normal 3 5" xfId="256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257"/>
    <cellStyle name="Normal 6" xfId="150"/>
    <cellStyle name="Normal 6 2" xfId="213"/>
    <cellStyle name="Normal 6 3" xfId="258"/>
    <cellStyle name="Normal 7" xfId="151"/>
    <cellStyle name="Normal 7 2" xfId="259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" xfId="25" builtinId="10" customBuiltin="1"/>
    <cellStyle name="Note 2" xfId="54"/>
    <cellStyle name="Note 2 2" xfId="152"/>
    <cellStyle name="Note 2 2 10" xfId="995"/>
    <cellStyle name="Note 2 2 11" xfId="996"/>
    <cellStyle name="Note 2 2 12" xfId="997"/>
    <cellStyle name="Note 2 2 13" xfId="998"/>
    <cellStyle name="Note 2 2 14" xfId="999"/>
    <cellStyle name="Note 2 2 15" xfId="1000"/>
    <cellStyle name="Note 2 2 16" xfId="1001"/>
    <cellStyle name="Note 2 2 17" xfId="1002"/>
    <cellStyle name="Note 2 2 18" xfId="1003"/>
    <cellStyle name="Note 2 2 19" xfId="1004"/>
    <cellStyle name="Note 2 2 2" xfId="1005"/>
    <cellStyle name="Note 2 2 20" xfId="1006"/>
    <cellStyle name="Note 2 2 21" xfId="1007"/>
    <cellStyle name="Note 2 2 22" xfId="1008"/>
    <cellStyle name="Note 2 2 23" xfId="1009"/>
    <cellStyle name="Note 2 2 24" xfId="1010"/>
    <cellStyle name="Note 2 2 25" xfId="1011"/>
    <cellStyle name="Note 2 2 26" xfId="1012"/>
    <cellStyle name="Note 2 2 27" xfId="1013"/>
    <cellStyle name="Note 2 2 28" xfId="1014"/>
    <cellStyle name="Note 2 2 29" xfId="1015"/>
    <cellStyle name="Note 2 2 3" xfId="1016"/>
    <cellStyle name="Note 2 2 30" xfId="1017"/>
    <cellStyle name="Note 2 2 31" xfId="1018"/>
    <cellStyle name="Note 2 2 32" xfId="1019"/>
    <cellStyle name="Note 2 2 33" xfId="1020"/>
    <cellStyle name="Note 2 2 34" xfId="1021"/>
    <cellStyle name="Note 2 2 4" xfId="1022"/>
    <cellStyle name="Note 2 2 5" xfId="1023"/>
    <cellStyle name="Note 2 2 6" xfId="1024"/>
    <cellStyle name="Note 2 2 7" xfId="1025"/>
    <cellStyle name="Note 2 2 8" xfId="1026"/>
    <cellStyle name="Note 2 2 9" xfId="1027"/>
    <cellStyle name="Note 2 3" xfId="260"/>
    <cellStyle name="Note 3" xfId="166"/>
    <cellStyle name="Note 4" xfId="190"/>
    <cellStyle name="Output" xfId="20" builtinId="21" customBuiltin="1"/>
    <cellStyle name="Output 2" xfId="81"/>
    <cellStyle name="Output 2 2" xfId="153"/>
    <cellStyle name="Output 2 2 10" xfId="1028"/>
    <cellStyle name="Output 2 2 11" xfId="1029"/>
    <cellStyle name="Output 2 2 12" xfId="1030"/>
    <cellStyle name="Output 2 2 13" xfId="1031"/>
    <cellStyle name="Output 2 2 14" xfId="1032"/>
    <cellStyle name="Output 2 2 15" xfId="1033"/>
    <cellStyle name="Output 2 2 16" xfId="1034"/>
    <cellStyle name="Output 2 2 17" xfId="1035"/>
    <cellStyle name="Output 2 2 18" xfId="1036"/>
    <cellStyle name="Output 2 2 19" xfId="1037"/>
    <cellStyle name="Output 2 2 2" xfId="1038"/>
    <cellStyle name="Output 2 2 20" xfId="1039"/>
    <cellStyle name="Output 2 2 21" xfId="1040"/>
    <cellStyle name="Output 2 2 22" xfId="1041"/>
    <cellStyle name="Output 2 2 23" xfId="1042"/>
    <cellStyle name="Output 2 2 24" xfId="1043"/>
    <cellStyle name="Output 2 2 25" xfId="1044"/>
    <cellStyle name="Output 2 2 26" xfId="1045"/>
    <cellStyle name="Output 2 2 27" xfId="1046"/>
    <cellStyle name="Output 2 2 28" xfId="1047"/>
    <cellStyle name="Output 2 2 29" xfId="1048"/>
    <cellStyle name="Output 2 2 3" xfId="1049"/>
    <cellStyle name="Output 2 2 30" xfId="1050"/>
    <cellStyle name="Output 2 2 31" xfId="1051"/>
    <cellStyle name="Output 2 2 32" xfId="1052"/>
    <cellStyle name="Output 2 2 33" xfId="1053"/>
    <cellStyle name="Output 2 2 34" xfId="1054"/>
    <cellStyle name="Output 2 2 4" xfId="1055"/>
    <cellStyle name="Output 2 2 5" xfId="1056"/>
    <cellStyle name="Output 2 2 6" xfId="1057"/>
    <cellStyle name="Output 2 2 7" xfId="1058"/>
    <cellStyle name="Output 2 2 8" xfId="1059"/>
    <cellStyle name="Output 2 2 9" xfId="1060"/>
    <cellStyle name="Percent 2" xfId="2"/>
    <cellStyle name="Percent 2 2" xfId="97"/>
    <cellStyle name="Percent 2 2 2" xfId="261"/>
    <cellStyle name="Percent 2 3" xfId="262"/>
    <cellStyle name="Percent 2 4" xfId="26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" xfId="27" builtinId="25" customBuiltin="1"/>
    <cellStyle name="Total 2" xfId="89"/>
    <cellStyle name="Total 2 2" xfId="158"/>
    <cellStyle name="Total 2 2 10" xfId="1061"/>
    <cellStyle name="Total 2 2 11" xfId="1062"/>
    <cellStyle name="Total 2 2 12" xfId="1063"/>
    <cellStyle name="Total 2 2 13" xfId="1064"/>
    <cellStyle name="Total 2 2 14" xfId="1065"/>
    <cellStyle name="Total 2 2 15" xfId="1066"/>
    <cellStyle name="Total 2 2 16" xfId="1067"/>
    <cellStyle name="Total 2 2 17" xfId="1068"/>
    <cellStyle name="Total 2 2 18" xfId="1069"/>
    <cellStyle name="Total 2 2 19" xfId="1070"/>
    <cellStyle name="Total 2 2 2" xfId="1071"/>
    <cellStyle name="Total 2 2 20" xfId="1072"/>
    <cellStyle name="Total 2 2 21" xfId="1073"/>
    <cellStyle name="Total 2 2 22" xfId="1074"/>
    <cellStyle name="Total 2 2 23" xfId="1075"/>
    <cellStyle name="Total 2 2 24" xfId="1076"/>
    <cellStyle name="Total 2 2 25" xfId="1077"/>
    <cellStyle name="Total 2 2 26" xfId="1078"/>
    <cellStyle name="Total 2 2 27" xfId="1079"/>
    <cellStyle name="Total 2 2 28" xfId="1080"/>
    <cellStyle name="Total 2 2 29" xfId="1081"/>
    <cellStyle name="Total 2 2 3" xfId="1082"/>
    <cellStyle name="Total 2 2 30" xfId="1083"/>
    <cellStyle name="Total 2 2 31" xfId="1084"/>
    <cellStyle name="Total 2 2 32" xfId="1085"/>
    <cellStyle name="Total 2 2 33" xfId="1086"/>
    <cellStyle name="Total 2 2 34" xfId="1087"/>
    <cellStyle name="Total 2 2 4" xfId="1088"/>
    <cellStyle name="Total 2 2 5" xfId="1089"/>
    <cellStyle name="Total 2 2 6" xfId="1090"/>
    <cellStyle name="Total 2 2 7" xfId="1091"/>
    <cellStyle name="Total 2 2 8" xfId="1092"/>
    <cellStyle name="Total 2 2 9" xfId="1093"/>
    <cellStyle name="Warning Text" xfId="24" builtinId="11" customBuiltin="1"/>
    <cellStyle name="Warning Text 2" xfId="68"/>
    <cellStyle name="Warning Text 2 2" xfId="159"/>
    <cellStyle name="Акцент1 10" xfId="1094"/>
    <cellStyle name="Акцент1 11" xfId="1095"/>
    <cellStyle name="Акцент1 12" xfId="1096"/>
    <cellStyle name="Акцент1 13" xfId="1097"/>
    <cellStyle name="Акцент1 14" xfId="1098"/>
    <cellStyle name="Акцент1 15" xfId="1099"/>
    <cellStyle name="Акцент1 16" xfId="1100"/>
    <cellStyle name="Акцент1 17" xfId="1101"/>
    <cellStyle name="Акцент1 18" xfId="1102"/>
    <cellStyle name="Акцент1 19" xfId="1103"/>
    <cellStyle name="Акцент1 2" xfId="1104"/>
    <cellStyle name="Акцент1 20" xfId="1105"/>
    <cellStyle name="Акцент1 21" xfId="1106"/>
    <cellStyle name="Акцент1 22" xfId="1107"/>
    <cellStyle name="Акцент1 23" xfId="1108"/>
    <cellStyle name="Акцент1 24" xfId="1109"/>
    <cellStyle name="Акцент1 25" xfId="1110"/>
    <cellStyle name="Акцент1 26" xfId="1111"/>
    <cellStyle name="Акцент1 27" xfId="1112"/>
    <cellStyle name="Акцент1 28" xfId="1113"/>
    <cellStyle name="Акцент1 29" xfId="1114"/>
    <cellStyle name="Акцент1 3" xfId="1115"/>
    <cellStyle name="Акцент1 30" xfId="1116"/>
    <cellStyle name="Акцент1 31" xfId="1117"/>
    <cellStyle name="Акцент1 32" xfId="1118"/>
    <cellStyle name="Акцент1 33" xfId="1119"/>
    <cellStyle name="Акцент1 34" xfId="1120"/>
    <cellStyle name="Акцент1 35" xfId="1121"/>
    <cellStyle name="Акцент1 36" xfId="1122"/>
    <cellStyle name="Акцент1 4" xfId="1123"/>
    <cellStyle name="Акцент1 5" xfId="1124"/>
    <cellStyle name="Акцент1 6" xfId="1125"/>
    <cellStyle name="Акцент1 7" xfId="1126"/>
    <cellStyle name="Акцент1 8" xfId="1127"/>
    <cellStyle name="Акцент1 9" xfId="1128"/>
    <cellStyle name="Акцент2 10" xfId="1129"/>
    <cellStyle name="Акцент2 11" xfId="1130"/>
    <cellStyle name="Акцент2 12" xfId="1131"/>
    <cellStyle name="Акцент2 13" xfId="1132"/>
    <cellStyle name="Акцент2 14" xfId="1133"/>
    <cellStyle name="Акцент2 15" xfId="1134"/>
    <cellStyle name="Акцент2 16" xfId="1135"/>
    <cellStyle name="Акцент2 17" xfId="1136"/>
    <cellStyle name="Акцент2 18" xfId="1137"/>
    <cellStyle name="Акцент2 19" xfId="1138"/>
    <cellStyle name="Акцент2 2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25" xfId="1145"/>
    <cellStyle name="Акцент2 26" xfId="1146"/>
    <cellStyle name="Акцент2 27" xfId="1147"/>
    <cellStyle name="Акцент2 28" xfId="1148"/>
    <cellStyle name="Акцент2 29" xfId="1149"/>
    <cellStyle name="Акцент2 3" xfId="1150"/>
    <cellStyle name="Акцент2 30" xfId="1151"/>
    <cellStyle name="Акцент2 31" xfId="1152"/>
    <cellStyle name="Акцент2 32" xfId="1153"/>
    <cellStyle name="Акцент2 33" xfId="1154"/>
    <cellStyle name="Акцент2 34" xfId="1155"/>
    <cellStyle name="Акцент2 35" xfId="1156"/>
    <cellStyle name="Акцент2 36" xfId="1157"/>
    <cellStyle name="Акцент2 4" xfId="1158"/>
    <cellStyle name="Акцент2 5" xfId="1159"/>
    <cellStyle name="Акцент2 6" xfId="1160"/>
    <cellStyle name="Акцент2 7" xfId="1161"/>
    <cellStyle name="Акцент2 8" xfId="1162"/>
    <cellStyle name="Акцент2 9" xfId="1163"/>
    <cellStyle name="Акцент3 10" xfId="1164"/>
    <cellStyle name="Акцент3 11" xfId="1165"/>
    <cellStyle name="Акцент3 12" xfId="1166"/>
    <cellStyle name="Акцент3 13" xfId="1167"/>
    <cellStyle name="Акцент3 14" xfId="1168"/>
    <cellStyle name="Акцент3 15" xfId="1169"/>
    <cellStyle name="Акцент3 16" xfId="1170"/>
    <cellStyle name="Акцент3 17" xfId="1171"/>
    <cellStyle name="Акцент3 18" xfId="1172"/>
    <cellStyle name="Акцент3 19" xfId="1173"/>
    <cellStyle name="Акцент3 2" xfId="1174"/>
    <cellStyle name="Акцент3 20" xfId="1175"/>
    <cellStyle name="Акцент3 21" xfId="1176"/>
    <cellStyle name="Акцент3 22" xfId="1177"/>
    <cellStyle name="Акцент3 23" xfId="1178"/>
    <cellStyle name="Акцент3 24" xfId="1179"/>
    <cellStyle name="Акцент3 25" xfId="1180"/>
    <cellStyle name="Акцент3 26" xfId="1181"/>
    <cellStyle name="Акцент3 27" xfId="1182"/>
    <cellStyle name="Акцент3 28" xfId="1183"/>
    <cellStyle name="Акцент3 29" xfId="1184"/>
    <cellStyle name="Акцент3 3" xfId="1185"/>
    <cellStyle name="Акцент3 30" xfId="1186"/>
    <cellStyle name="Акцент3 31" xfId="1187"/>
    <cellStyle name="Акцент3 32" xfId="1188"/>
    <cellStyle name="Акцент3 33" xfId="1189"/>
    <cellStyle name="Акцент3 34" xfId="1190"/>
    <cellStyle name="Акцент3 35" xfId="1191"/>
    <cellStyle name="Акцент3 36" xfId="1192"/>
    <cellStyle name="Акцент3 4" xfId="1193"/>
    <cellStyle name="Акцент3 5" xfId="1194"/>
    <cellStyle name="Акцент3 6" xfId="1195"/>
    <cellStyle name="Акцент3 7" xfId="1196"/>
    <cellStyle name="Акцент3 8" xfId="1197"/>
    <cellStyle name="Акцент3 9" xfId="1198"/>
    <cellStyle name="Акцент4 10" xfId="1199"/>
    <cellStyle name="Акцент4 11" xfId="1200"/>
    <cellStyle name="Акцент4 12" xfId="1201"/>
    <cellStyle name="Акцент4 13" xfId="1202"/>
    <cellStyle name="Акцент4 14" xfId="1203"/>
    <cellStyle name="Акцент4 15" xfId="1204"/>
    <cellStyle name="Акцент4 16" xfId="1205"/>
    <cellStyle name="Акцент4 17" xfId="1206"/>
    <cellStyle name="Акцент4 18" xfId="1207"/>
    <cellStyle name="Акцент4 19" xfId="1208"/>
    <cellStyle name="Акцент4 2" xfId="1209"/>
    <cellStyle name="Акцент4 20" xfId="1210"/>
    <cellStyle name="Акцент4 21" xfId="1211"/>
    <cellStyle name="Акцент4 22" xfId="1212"/>
    <cellStyle name="Акцент4 23" xfId="1213"/>
    <cellStyle name="Акцент4 24" xfId="1214"/>
    <cellStyle name="Акцент4 25" xfId="1215"/>
    <cellStyle name="Акцент4 26" xfId="1216"/>
    <cellStyle name="Акцент4 27" xfId="1217"/>
    <cellStyle name="Акцент4 28" xfId="1218"/>
    <cellStyle name="Акцент4 29" xfId="1219"/>
    <cellStyle name="Акцент4 3" xfId="1220"/>
    <cellStyle name="Акцент4 30" xfId="1221"/>
    <cellStyle name="Акцент4 31" xfId="1222"/>
    <cellStyle name="Акцент4 32" xfId="1223"/>
    <cellStyle name="Акцент4 33" xfId="1224"/>
    <cellStyle name="Акцент4 34" xfId="1225"/>
    <cellStyle name="Акцент4 35" xfId="1226"/>
    <cellStyle name="Акцент4 36" xfId="1227"/>
    <cellStyle name="Акцент4 4" xfId="1228"/>
    <cellStyle name="Акцент4 5" xfId="1229"/>
    <cellStyle name="Акцент4 6" xfId="1230"/>
    <cellStyle name="Акцент4 7" xfId="1231"/>
    <cellStyle name="Акцент4 8" xfId="1232"/>
    <cellStyle name="Акцент4 9" xfId="1233"/>
    <cellStyle name="Акцент5 10" xfId="1234"/>
    <cellStyle name="Акцент5 11" xfId="1235"/>
    <cellStyle name="Акцент5 12" xfId="1236"/>
    <cellStyle name="Акцент5 13" xfId="1237"/>
    <cellStyle name="Акцент5 14" xfId="1238"/>
    <cellStyle name="Акцент5 15" xfId="1239"/>
    <cellStyle name="Акцент5 16" xfId="1240"/>
    <cellStyle name="Акцент5 17" xfId="1241"/>
    <cellStyle name="Акцент5 18" xfId="1242"/>
    <cellStyle name="Акцент5 19" xfId="1243"/>
    <cellStyle name="Акцент5 2" xfId="1244"/>
    <cellStyle name="Акцент5 20" xfId="1245"/>
    <cellStyle name="Акцент5 21" xfId="1246"/>
    <cellStyle name="Акцент5 22" xfId="1247"/>
    <cellStyle name="Акцент5 23" xfId="1248"/>
    <cellStyle name="Акцент5 24" xfId="1249"/>
    <cellStyle name="Акцент5 25" xfId="1250"/>
    <cellStyle name="Акцент5 26" xfId="1251"/>
    <cellStyle name="Акцент5 27" xfId="1252"/>
    <cellStyle name="Акцент5 28" xfId="1253"/>
    <cellStyle name="Акцент5 29" xfId="1254"/>
    <cellStyle name="Акцент5 3" xfId="1255"/>
    <cellStyle name="Акцент5 30" xfId="1256"/>
    <cellStyle name="Акцент5 31" xfId="1257"/>
    <cellStyle name="Акцент5 32" xfId="1258"/>
    <cellStyle name="Акцент5 33" xfId="1259"/>
    <cellStyle name="Акцент5 34" xfId="1260"/>
    <cellStyle name="Акцент5 35" xfId="1261"/>
    <cellStyle name="Акцент5 36" xfId="1262"/>
    <cellStyle name="Акцент5 4" xfId="1263"/>
    <cellStyle name="Акцент5 5" xfId="1264"/>
    <cellStyle name="Акцент5 6" xfId="1265"/>
    <cellStyle name="Акцент5 7" xfId="1266"/>
    <cellStyle name="Акцент5 8" xfId="1267"/>
    <cellStyle name="Акцент5 9" xfId="1268"/>
    <cellStyle name="Акцент6 10" xfId="1269"/>
    <cellStyle name="Акцент6 11" xfId="1270"/>
    <cellStyle name="Акцент6 12" xfId="1271"/>
    <cellStyle name="Акцент6 13" xfId="1272"/>
    <cellStyle name="Акцент6 14" xfId="1273"/>
    <cellStyle name="Акцент6 15" xfId="1274"/>
    <cellStyle name="Акцент6 16" xfId="1275"/>
    <cellStyle name="Акцент6 17" xfId="1276"/>
    <cellStyle name="Акцент6 18" xfId="1277"/>
    <cellStyle name="Акцент6 19" xfId="1278"/>
    <cellStyle name="Акцент6 2" xfId="1279"/>
    <cellStyle name="Акцент6 20" xfId="1280"/>
    <cellStyle name="Акцент6 21" xfId="1281"/>
    <cellStyle name="Акцент6 22" xfId="1282"/>
    <cellStyle name="Акцент6 23" xfId="1283"/>
    <cellStyle name="Акцент6 24" xfId="1284"/>
    <cellStyle name="Акцент6 25" xfId="1285"/>
    <cellStyle name="Акцент6 26" xfId="1286"/>
    <cellStyle name="Акцент6 27" xfId="1287"/>
    <cellStyle name="Акцент6 28" xfId="1288"/>
    <cellStyle name="Акцент6 29" xfId="1289"/>
    <cellStyle name="Акцент6 3" xfId="1290"/>
    <cellStyle name="Акцент6 30" xfId="1291"/>
    <cellStyle name="Акцент6 31" xfId="1292"/>
    <cellStyle name="Акцент6 32" xfId="1293"/>
    <cellStyle name="Акцент6 33" xfId="1294"/>
    <cellStyle name="Акцент6 34" xfId="1295"/>
    <cellStyle name="Акцент6 35" xfId="1296"/>
    <cellStyle name="Акцент6 36" xfId="1297"/>
    <cellStyle name="Акцент6 4" xfId="1298"/>
    <cellStyle name="Акцент6 5" xfId="1299"/>
    <cellStyle name="Акцент6 6" xfId="1300"/>
    <cellStyle name="Акцент6 7" xfId="1301"/>
    <cellStyle name="Акцент6 8" xfId="1302"/>
    <cellStyle name="Акцент6 9" xfId="1303"/>
    <cellStyle name="Беззащитный" xfId="272"/>
    <cellStyle name="Ввод  10" xfId="1304"/>
    <cellStyle name="Ввод  11" xfId="1305"/>
    <cellStyle name="Ввод  12" xfId="1306"/>
    <cellStyle name="Ввод  13" xfId="1307"/>
    <cellStyle name="Ввод  14" xfId="1308"/>
    <cellStyle name="Ввод  15" xfId="1309"/>
    <cellStyle name="Ввод  16" xfId="1310"/>
    <cellStyle name="Ввод  17" xfId="1311"/>
    <cellStyle name="Ввод  18" xfId="1312"/>
    <cellStyle name="Ввод  19" xfId="1313"/>
    <cellStyle name="Ввод  2" xfId="1314"/>
    <cellStyle name="Ввод  20" xfId="1315"/>
    <cellStyle name="Ввод  21" xfId="1316"/>
    <cellStyle name="Ввод  22" xfId="1317"/>
    <cellStyle name="Ввод  23" xfId="1318"/>
    <cellStyle name="Ввод  24" xfId="1319"/>
    <cellStyle name="Ввод  25" xfId="1320"/>
    <cellStyle name="Ввод  26" xfId="1321"/>
    <cellStyle name="Ввод  27" xfId="1322"/>
    <cellStyle name="Ввод  28" xfId="1323"/>
    <cellStyle name="Ввод  29" xfId="1324"/>
    <cellStyle name="Ввод  3" xfId="1325"/>
    <cellStyle name="Ввод  30" xfId="1326"/>
    <cellStyle name="Ввод  31" xfId="1327"/>
    <cellStyle name="Ввод  32" xfId="1328"/>
    <cellStyle name="Ввод  33" xfId="1329"/>
    <cellStyle name="Ввод  34" xfId="1330"/>
    <cellStyle name="Ввод  35" xfId="1331"/>
    <cellStyle name="Ввод  36" xfId="1332"/>
    <cellStyle name="Ввод  4" xfId="1333"/>
    <cellStyle name="Ввод  5" xfId="1334"/>
    <cellStyle name="Ввод  6" xfId="1335"/>
    <cellStyle name="Ввод  7" xfId="1336"/>
    <cellStyle name="Ввод  8" xfId="1337"/>
    <cellStyle name="Ввод  9" xfId="1338"/>
    <cellStyle name="Вывод 10" xfId="1339"/>
    <cellStyle name="Вывод 11" xfId="1340"/>
    <cellStyle name="Вывод 12" xfId="1341"/>
    <cellStyle name="Вывод 13" xfId="1342"/>
    <cellStyle name="Вывод 14" xfId="1343"/>
    <cellStyle name="Вывод 15" xfId="1344"/>
    <cellStyle name="Вывод 16" xfId="1345"/>
    <cellStyle name="Вывод 17" xfId="1346"/>
    <cellStyle name="Вывод 18" xfId="1347"/>
    <cellStyle name="Вывод 19" xfId="1348"/>
    <cellStyle name="Вывод 2" xfId="1349"/>
    <cellStyle name="Вывод 20" xfId="1350"/>
    <cellStyle name="Вывод 21" xfId="1351"/>
    <cellStyle name="Вывод 22" xfId="1352"/>
    <cellStyle name="Вывод 23" xfId="1353"/>
    <cellStyle name="Вывод 24" xfId="1354"/>
    <cellStyle name="Вывод 25" xfId="1355"/>
    <cellStyle name="Вывод 26" xfId="1356"/>
    <cellStyle name="Вывод 27" xfId="1357"/>
    <cellStyle name="Вывод 28" xfId="1358"/>
    <cellStyle name="Вывод 29" xfId="1359"/>
    <cellStyle name="Вывод 3" xfId="1360"/>
    <cellStyle name="Вывод 30" xfId="1361"/>
    <cellStyle name="Вывод 31" xfId="1362"/>
    <cellStyle name="Вывод 32" xfId="1363"/>
    <cellStyle name="Вывод 33" xfId="1364"/>
    <cellStyle name="Вывод 34" xfId="1365"/>
    <cellStyle name="Вывод 35" xfId="1366"/>
    <cellStyle name="Вывод 36" xfId="1367"/>
    <cellStyle name="Вывод 4" xfId="1368"/>
    <cellStyle name="Вывод 5" xfId="1369"/>
    <cellStyle name="Вывод 6" xfId="1370"/>
    <cellStyle name="Вывод 7" xfId="1371"/>
    <cellStyle name="Вывод 8" xfId="1372"/>
    <cellStyle name="Вывод 9" xfId="1373"/>
    <cellStyle name="Вычисление 10" xfId="1374"/>
    <cellStyle name="Вычисление 11" xfId="1375"/>
    <cellStyle name="Вычисление 12" xfId="1376"/>
    <cellStyle name="Вычисление 13" xfId="1377"/>
    <cellStyle name="Вычисление 14" xfId="1378"/>
    <cellStyle name="Вычисление 15" xfId="1379"/>
    <cellStyle name="Вычисление 16" xfId="1380"/>
    <cellStyle name="Вычисление 17" xfId="1381"/>
    <cellStyle name="Вычисление 18" xfId="1382"/>
    <cellStyle name="Вычисление 19" xfId="1383"/>
    <cellStyle name="Вычисление 2" xfId="1384"/>
    <cellStyle name="Вычисление 20" xfId="1385"/>
    <cellStyle name="Вычисление 21" xfId="1386"/>
    <cellStyle name="Вычисление 22" xfId="1387"/>
    <cellStyle name="Вычисление 23" xfId="1388"/>
    <cellStyle name="Вычисление 24" xfId="1389"/>
    <cellStyle name="Вычисление 25" xfId="1390"/>
    <cellStyle name="Вычисление 26" xfId="1391"/>
    <cellStyle name="Вычисление 27" xfId="1392"/>
    <cellStyle name="Вычисление 28" xfId="1393"/>
    <cellStyle name="Вычисление 29" xfId="1394"/>
    <cellStyle name="Вычисление 3" xfId="1395"/>
    <cellStyle name="Вычисление 30" xfId="1396"/>
    <cellStyle name="Вычисление 31" xfId="1397"/>
    <cellStyle name="Вычисление 32" xfId="1398"/>
    <cellStyle name="Вычисление 33" xfId="1399"/>
    <cellStyle name="Вычисление 34" xfId="1400"/>
    <cellStyle name="Вычисление 35" xfId="1401"/>
    <cellStyle name="Вычисление 36" xfId="1402"/>
    <cellStyle name="Вычисление 4" xfId="1403"/>
    <cellStyle name="Вычисление 5" xfId="1404"/>
    <cellStyle name="Вычисление 6" xfId="1405"/>
    <cellStyle name="Вычисление 7" xfId="1406"/>
    <cellStyle name="Вычисление 8" xfId="1407"/>
    <cellStyle name="Вычисление 9" xfId="1408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0" xfId="1420"/>
    <cellStyle name="Заголовок 1 21" xfId="1421"/>
    <cellStyle name="Заголовок 1 22" xfId="1422"/>
    <cellStyle name="Заголовок 1 23" xfId="1423"/>
    <cellStyle name="Заголовок 1 24" xfId="1424"/>
    <cellStyle name="Заголовок 1 25" xfId="1425"/>
    <cellStyle name="Заголовок 1 26" xfId="1426"/>
    <cellStyle name="Заголовок 1 27" xfId="1427"/>
    <cellStyle name="Заголовок 1 28" xfId="1428"/>
    <cellStyle name="Заголовок 1 29" xfId="1429"/>
    <cellStyle name="Заголовок 1 3" xfId="1430"/>
    <cellStyle name="Заголовок 1 30" xfId="1431"/>
    <cellStyle name="Заголовок 1 31" xfId="1432"/>
    <cellStyle name="Заголовок 1 32" xfId="1433"/>
    <cellStyle name="Заголовок 1 33" xfId="1434"/>
    <cellStyle name="Заголовок 1 34" xfId="1435"/>
    <cellStyle name="Заголовок 1 35" xfId="1436"/>
    <cellStyle name="Заголовок 1 36" xfId="1437"/>
    <cellStyle name="Заголовок 1 4" xfId="1438"/>
    <cellStyle name="Заголовок 1 5" xfId="1439"/>
    <cellStyle name="Заголовок 1 6" xfId="1440"/>
    <cellStyle name="Заголовок 1 7" xfId="1441"/>
    <cellStyle name="Заголовок 1 8" xfId="1442"/>
    <cellStyle name="Заголовок 1 9" xfId="1443"/>
    <cellStyle name="Заголовок 2 10" xfId="1444"/>
    <cellStyle name="Заголовок 2 11" xfId="1445"/>
    <cellStyle name="Заголовок 2 12" xfId="1446"/>
    <cellStyle name="Заголовок 2 13" xfId="1447"/>
    <cellStyle name="Заголовок 2 14" xfId="1448"/>
    <cellStyle name="Заголовок 2 15" xfId="1449"/>
    <cellStyle name="Заголовок 2 16" xfId="1450"/>
    <cellStyle name="Заголовок 2 17" xfId="1451"/>
    <cellStyle name="Заголовок 2 18" xfId="1452"/>
    <cellStyle name="Заголовок 2 19" xfId="1453"/>
    <cellStyle name="Заголовок 2 2" xfId="1454"/>
    <cellStyle name="Заголовок 2 20" xfId="1455"/>
    <cellStyle name="Заголовок 2 21" xfId="1456"/>
    <cellStyle name="Заголовок 2 22" xfId="1457"/>
    <cellStyle name="Заголовок 2 23" xfId="1458"/>
    <cellStyle name="Заголовок 2 24" xfId="1459"/>
    <cellStyle name="Заголовок 2 25" xfId="1460"/>
    <cellStyle name="Заголовок 2 26" xfId="1461"/>
    <cellStyle name="Заголовок 2 27" xfId="1462"/>
    <cellStyle name="Заголовок 2 28" xfId="1463"/>
    <cellStyle name="Заголовок 2 29" xfId="1464"/>
    <cellStyle name="Заголовок 2 3" xfId="1465"/>
    <cellStyle name="Заголовок 2 30" xfId="1466"/>
    <cellStyle name="Заголовок 2 31" xfId="1467"/>
    <cellStyle name="Заголовок 2 32" xfId="1468"/>
    <cellStyle name="Заголовок 2 33" xfId="1469"/>
    <cellStyle name="Заголовок 2 34" xfId="1470"/>
    <cellStyle name="Заголовок 2 35" xfId="1471"/>
    <cellStyle name="Заголовок 2 36" xfId="1472"/>
    <cellStyle name="Заголовок 2 4" xfId="1473"/>
    <cellStyle name="Заголовок 2 5" xfId="1474"/>
    <cellStyle name="Заголовок 2 6" xfId="1475"/>
    <cellStyle name="Заголовок 2 7" xfId="1476"/>
    <cellStyle name="Заголовок 2 8" xfId="1477"/>
    <cellStyle name="Заголовок 2 9" xfId="1478"/>
    <cellStyle name="Заголовок 3 10" xfId="1479"/>
    <cellStyle name="Заголовок 3 11" xfId="1480"/>
    <cellStyle name="Заголовок 3 12" xfId="1481"/>
    <cellStyle name="Заголовок 3 13" xfId="1482"/>
    <cellStyle name="Заголовок 3 14" xfId="1483"/>
    <cellStyle name="Заголовок 3 15" xfId="1484"/>
    <cellStyle name="Заголовок 3 16" xfId="1485"/>
    <cellStyle name="Заголовок 3 17" xfId="1486"/>
    <cellStyle name="Заголовок 3 18" xfId="1487"/>
    <cellStyle name="Заголовок 3 19" xfId="1488"/>
    <cellStyle name="Заголовок 3 2" xfId="1489"/>
    <cellStyle name="Заголовок 3 20" xfId="1490"/>
    <cellStyle name="Заголовок 3 21" xfId="1491"/>
    <cellStyle name="Заголовок 3 22" xfId="1492"/>
    <cellStyle name="Заголовок 3 23" xfId="1493"/>
    <cellStyle name="Заголовок 3 24" xfId="1494"/>
    <cellStyle name="Заголовок 3 25" xfId="1495"/>
    <cellStyle name="Заголовок 3 26" xfId="1496"/>
    <cellStyle name="Заголовок 3 27" xfId="1497"/>
    <cellStyle name="Заголовок 3 28" xfId="1498"/>
    <cellStyle name="Заголовок 3 29" xfId="1499"/>
    <cellStyle name="Заголовок 3 3" xfId="1500"/>
    <cellStyle name="Заголовок 3 30" xfId="1501"/>
    <cellStyle name="Заголовок 3 31" xfId="1502"/>
    <cellStyle name="Заголовок 3 32" xfId="1503"/>
    <cellStyle name="Заголовок 3 33" xfId="1504"/>
    <cellStyle name="Заголовок 3 34" xfId="1505"/>
    <cellStyle name="Заголовок 3 35" xfId="1506"/>
    <cellStyle name="Заголовок 3 36" xfId="1507"/>
    <cellStyle name="Заголовок 3 4" xfId="1508"/>
    <cellStyle name="Заголовок 3 5" xfId="1509"/>
    <cellStyle name="Заголовок 3 6" xfId="1510"/>
    <cellStyle name="Заголовок 3 7" xfId="1511"/>
    <cellStyle name="Заголовок 3 8" xfId="1512"/>
    <cellStyle name="Заголовок 3 9" xfId="1513"/>
    <cellStyle name="Заголовок 4 10" xfId="1514"/>
    <cellStyle name="Заголовок 4 11" xfId="1515"/>
    <cellStyle name="Заголовок 4 12" xfId="1516"/>
    <cellStyle name="Заголовок 4 13" xfId="1517"/>
    <cellStyle name="Заголовок 4 14" xfId="1518"/>
    <cellStyle name="Заголовок 4 15" xfId="1519"/>
    <cellStyle name="Заголовок 4 16" xfId="1520"/>
    <cellStyle name="Заголовок 4 17" xfId="1521"/>
    <cellStyle name="Заголовок 4 18" xfId="1522"/>
    <cellStyle name="Заголовок 4 19" xfId="1523"/>
    <cellStyle name="Заголовок 4 2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25" xfId="1530"/>
    <cellStyle name="Заголовок 4 26" xfId="1531"/>
    <cellStyle name="Заголовок 4 27" xfId="1532"/>
    <cellStyle name="Заголовок 4 28" xfId="1533"/>
    <cellStyle name="Заголовок 4 29" xfId="1534"/>
    <cellStyle name="Заголовок 4 3" xfId="1535"/>
    <cellStyle name="Заголовок 4 30" xfId="1536"/>
    <cellStyle name="Заголовок 4 31" xfId="1537"/>
    <cellStyle name="Заголовок 4 32" xfId="1538"/>
    <cellStyle name="Заголовок 4 33" xfId="1539"/>
    <cellStyle name="Заголовок 4 34" xfId="1540"/>
    <cellStyle name="Заголовок 4 35" xfId="1541"/>
    <cellStyle name="Заголовок 4 36" xfId="1542"/>
    <cellStyle name="Заголовок 4 4" xfId="1543"/>
    <cellStyle name="Заголовок 4 5" xfId="1544"/>
    <cellStyle name="Заголовок 4 6" xfId="1545"/>
    <cellStyle name="Заголовок 4 7" xfId="1546"/>
    <cellStyle name="Заголовок 4 8" xfId="1547"/>
    <cellStyle name="Заголовок 4 9" xfId="1548"/>
    <cellStyle name="Защитный" xfId="273"/>
    <cellStyle name="Итог 10" xfId="1549"/>
    <cellStyle name="Итог 11" xfId="1550"/>
    <cellStyle name="Итог 12" xfId="1551"/>
    <cellStyle name="Итог 13" xfId="1552"/>
    <cellStyle name="Итог 14" xfId="1553"/>
    <cellStyle name="Итог 15" xfId="1554"/>
    <cellStyle name="Итог 16" xfId="1555"/>
    <cellStyle name="Итог 17" xfId="1556"/>
    <cellStyle name="Итог 18" xfId="1557"/>
    <cellStyle name="Итог 19" xfId="1558"/>
    <cellStyle name="Итог 2" xfId="1559"/>
    <cellStyle name="Итог 20" xfId="1560"/>
    <cellStyle name="Итог 21" xfId="1561"/>
    <cellStyle name="Итог 22" xfId="1562"/>
    <cellStyle name="Итог 23" xfId="1563"/>
    <cellStyle name="Итог 24" xfId="1564"/>
    <cellStyle name="Итог 25" xfId="1565"/>
    <cellStyle name="Итог 26" xfId="1566"/>
    <cellStyle name="Итог 27" xfId="1567"/>
    <cellStyle name="Итог 28" xfId="1568"/>
    <cellStyle name="Итог 29" xfId="1569"/>
    <cellStyle name="Итог 3" xfId="1570"/>
    <cellStyle name="Итог 30" xfId="1571"/>
    <cellStyle name="Итог 31" xfId="1572"/>
    <cellStyle name="Итог 32" xfId="1573"/>
    <cellStyle name="Итог 33" xfId="1574"/>
    <cellStyle name="Итог 34" xfId="1575"/>
    <cellStyle name="Итог 35" xfId="1576"/>
    <cellStyle name="Итог 36" xfId="1577"/>
    <cellStyle name="Итог 4" xfId="1578"/>
    <cellStyle name="Итог 5" xfId="1579"/>
    <cellStyle name="Итог 6" xfId="1580"/>
    <cellStyle name="Итог 7" xfId="1581"/>
    <cellStyle name="Итог 8" xfId="1582"/>
    <cellStyle name="Итог 9" xfId="1583"/>
    <cellStyle name="Контрольная ячейка 10" xfId="1584"/>
    <cellStyle name="Контрольная ячейка 11" xfId="1585"/>
    <cellStyle name="Контрольная ячейка 12" xfId="1586"/>
    <cellStyle name="Контрольная ячейка 13" xfId="1587"/>
    <cellStyle name="Контрольная ячейка 14" xfId="1588"/>
    <cellStyle name="Контрольная ячейка 15" xfId="1589"/>
    <cellStyle name="Контрольная ячейка 16" xfId="1590"/>
    <cellStyle name="Контрольная ячейка 17" xfId="1591"/>
    <cellStyle name="Контрольная ячейка 18" xfId="1592"/>
    <cellStyle name="Контрольная ячейка 19" xfId="1593"/>
    <cellStyle name="Контрольная ячейка 2" xfId="1594"/>
    <cellStyle name="Контрольная ячейка 20" xfId="1595"/>
    <cellStyle name="Контрольная ячейка 21" xfId="1596"/>
    <cellStyle name="Контрольная ячейка 22" xfId="1597"/>
    <cellStyle name="Контрольная ячейка 23" xfId="1598"/>
    <cellStyle name="Контрольная ячейка 24" xfId="1599"/>
    <cellStyle name="Контрольная ячейка 25" xfId="1600"/>
    <cellStyle name="Контрольная ячейка 26" xfId="1601"/>
    <cellStyle name="Контрольная ячейка 27" xfId="1602"/>
    <cellStyle name="Контрольная ячейка 28" xfId="1603"/>
    <cellStyle name="Контрольная ячейка 29" xfId="1604"/>
    <cellStyle name="Контрольная ячейка 3" xfId="1605"/>
    <cellStyle name="Контрольная ячейка 30" xfId="1606"/>
    <cellStyle name="Контрольная ячейка 31" xfId="1607"/>
    <cellStyle name="Контрольная ячейка 32" xfId="1608"/>
    <cellStyle name="Контрольная ячейка 33" xfId="1609"/>
    <cellStyle name="Контрольная ячейка 34" xfId="1610"/>
    <cellStyle name="Контрольная ячейка 35" xfId="1611"/>
    <cellStyle name="Контрольная ячейка 36" xfId="1612"/>
    <cellStyle name="Контрольная ячейка 4" xfId="1613"/>
    <cellStyle name="Контрольная ячейка 5" xfId="1614"/>
    <cellStyle name="Контрольная ячейка 6" xfId="1615"/>
    <cellStyle name="Контрольная ячейка 7" xfId="1616"/>
    <cellStyle name="Контрольная ячейка 8" xfId="1617"/>
    <cellStyle name="Контрольная ячейка 9" xfId="1618"/>
    <cellStyle name="Нейтральный 10" xfId="1619"/>
    <cellStyle name="Нейтральный 11" xfId="1620"/>
    <cellStyle name="Нейтральный 12" xfId="1621"/>
    <cellStyle name="Нейтральный 13" xfId="1622"/>
    <cellStyle name="Нейтральный 14" xfId="1623"/>
    <cellStyle name="Нейтральный 15" xfId="1624"/>
    <cellStyle name="Нейтральный 16" xfId="1625"/>
    <cellStyle name="Нейтральный 17" xfId="1626"/>
    <cellStyle name="Нейтральный 18" xfId="1627"/>
    <cellStyle name="Нейтральный 19" xfId="1628"/>
    <cellStyle name="Нейтральный 2" xfId="1629"/>
    <cellStyle name="Нейтральный 20" xfId="1630"/>
    <cellStyle name="Нейтральный 21" xfId="1631"/>
    <cellStyle name="Нейтральный 22" xfId="1632"/>
    <cellStyle name="Нейтральный 23" xfId="1633"/>
    <cellStyle name="Нейтральный 24" xfId="1634"/>
    <cellStyle name="Нейтральный 25" xfId="1635"/>
    <cellStyle name="Нейтральный 26" xfId="1636"/>
    <cellStyle name="Нейтральный 27" xfId="1637"/>
    <cellStyle name="Нейтральный 28" xfId="1638"/>
    <cellStyle name="Нейтральный 29" xfId="1639"/>
    <cellStyle name="Нейтральный 3" xfId="1640"/>
    <cellStyle name="Нейтральный 30" xfId="1641"/>
    <cellStyle name="Нейтральный 31" xfId="1642"/>
    <cellStyle name="Нейтральный 32" xfId="1643"/>
    <cellStyle name="Нейтральный 33" xfId="1644"/>
    <cellStyle name="Нейтральный 34" xfId="1645"/>
    <cellStyle name="Нейтральный 35" xfId="1646"/>
    <cellStyle name="Нейтральный 36" xfId="1647"/>
    <cellStyle name="Нейтральный 4" xfId="1648"/>
    <cellStyle name="Нейтральный 5" xfId="1649"/>
    <cellStyle name="Нейтральный 6" xfId="1650"/>
    <cellStyle name="Нейтральный 7" xfId="1651"/>
    <cellStyle name="Нейтральный 8" xfId="1652"/>
    <cellStyle name="Нейтральный 9" xfId="1653"/>
    <cellStyle name="Обычный 13" xfId="1654"/>
    <cellStyle name="Обычный 14" xfId="1655"/>
    <cellStyle name="Обычный 15" xfId="1656"/>
    <cellStyle name="Обычный 16" xfId="1657"/>
    <cellStyle name="Обычный 17" xfId="1658"/>
    <cellStyle name="Обычный 18" xfId="1659"/>
    <cellStyle name="Обычный 19" xfId="1660"/>
    <cellStyle name="Обычный 2" xfId="11"/>
    <cellStyle name="Обычный 2 10" xfId="274"/>
    <cellStyle name="Обычный 2 10 2" xfId="1661"/>
    <cellStyle name="Обычный 2 11" xfId="275"/>
    <cellStyle name="Обычный 2 11 2" xfId="1662"/>
    <cellStyle name="Обычный 2 12" xfId="276"/>
    <cellStyle name="Обычный 2 12 2" xfId="1663"/>
    <cellStyle name="Обычный 2 13" xfId="277"/>
    <cellStyle name="Обычный 2 13 2" xfId="1664"/>
    <cellStyle name="Обычный 2 14" xfId="278"/>
    <cellStyle name="Обычный 2 14 2" xfId="1665"/>
    <cellStyle name="Обычный 2 15" xfId="1666"/>
    <cellStyle name="Обычный 2 16" xfId="1667"/>
    <cellStyle name="Обычный 2 17" xfId="1668"/>
    <cellStyle name="Обычный 2 18" xfId="1669"/>
    <cellStyle name="Обычный 2 19" xfId="1670"/>
    <cellStyle name="Обычный 2 2" xfId="161"/>
    <cellStyle name="Обычный 2 2 10" xfId="1671"/>
    <cellStyle name="Обычный 2 2 11" xfId="1672"/>
    <cellStyle name="Обычный 2 2 12" xfId="1673"/>
    <cellStyle name="Обычный 2 2 13" xfId="1674"/>
    <cellStyle name="Обычный 2 2 14" xfId="1675"/>
    <cellStyle name="Обычный 2 2 15" xfId="1676"/>
    <cellStyle name="Обычный 2 2 16" xfId="1677"/>
    <cellStyle name="Обычный 2 2 17" xfId="1678"/>
    <cellStyle name="Обычный 2 2 18" xfId="1679"/>
    <cellStyle name="Обычный 2 2 19" xfId="1680"/>
    <cellStyle name="Обычный 2 2 2" xfId="279"/>
    <cellStyle name="Обычный 2 2 2 2" xfId="1681"/>
    <cellStyle name="Обычный 2 2 20" xfId="1682"/>
    <cellStyle name="Обычный 2 2 21" xfId="1683"/>
    <cellStyle name="Обычный 2 2 22" xfId="1684"/>
    <cellStyle name="Обычный 2 2 23" xfId="1685"/>
    <cellStyle name="Обычный 2 2 24" xfId="1686"/>
    <cellStyle name="Обычный 2 2 25" xfId="1687"/>
    <cellStyle name="Обычный 2 2 26" xfId="1688"/>
    <cellStyle name="Обычный 2 2 27" xfId="1689"/>
    <cellStyle name="Обычный 2 2 28" xfId="1690"/>
    <cellStyle name="Обычный 2 2 29" xfId="1691"/>
    <cellStyle name="Обычный 2 2 3" xfId="280"/>
    <cellStyle name="Обычный 2 2 3 2" xfId="1692"/>
    <cellStyle name="Обычный 2 2 30" xfId="1693"/>
    <cellStyle name="Обычный 2 2 31" xfId="1694"/>
    <cellStyle name="Обычный 2 2 32" xfId="1695"/>
    <cellStyle name="Обычный 2 2 33" xfId="1696"/>
    <cellStyle name="Обычный 2 2 34" xfId="1697"/>
    <cellStyle name="Обычный 2 2 35" xfId="1698"/>
    <cellStyle name="Обычный 2 2 36" xfId="1699"/>
    <cellStyle name="Обычный 2 2 4" xfId="1700"/>
    <cellStyle name="Обычный 2 2 5" xfId="1701"/>
    <cellStyle name="Обычный 2 2 6" xfId="1702"/>
    <cellStyle name="Обычный 2 2 7" xfId="1703"/>
    <cellStyle name="Обычный 2 2 8" xfId="1704"/>
    <cellStyle name="Обычный 2 2 9" xfId="1705"/>
    <cellStyle name="Обычный 2 20" xfId="1706"/>
    <cellStyle name="Обычный 2 21" xfId="1707"/>
    <cellStyle name="Обычный 2 22" xfId="1708"/>
    <cellStyle name="Обычный 2 23" xfId="1709"/>
    <cellStyle name="Обычный 2 24" xfId="1710"/>
    <cellStyle name="Обычный 2 25" xfId="1711"/>
    <cellStyle name="Обычный 2 26" xfId="1712"/>
    <cellStyle name="Обычный 2 27" xfId="1713"/>
    <cellStyle name="Обычный 2 28" xfId="1714"/>
    <cellStyle name="Обычный 2 29" xfId="1715"/>
    <cellStyle name="Обычный 2 3" xfId="160"/>
    <cellStyle name="Обычный 2 30" xfId="1716"/>
    <cellStyle name="Обычный 2 31" xfId="1717"/>
    <cellStyle name="Обычный 2 32" xfId="1718"/>
    <cellStyle name="Обычный 2 33" xfId="1719"/>
    <cellStyle name="Обычный 2 34" xfId="1720"/>
    <cellStyle name="Обычный 2 35" xfId="1721"/>
    <cellStyle name="Обычный 2 36" xfId="1722"/>
    <cellStyle name="Обычный 2 37" xfId="1723"/>
    <cellStyle name="Обычный 2 4" xfId="281"/>
    <cellStyle name="Обычный 2 4 2" xfId="282"/>
    <cellStyle name="Обычный 2 5" xfId="283"/>
    <cellStyle name="Обычный 2 5 2" xfId="284"/>
    <cellStyle name="Обычный 2 6" xfId="285"/>
    <cellStyle name="Обычный 2 6 2" xfId="286"/>
    <cellStyle name="Обычный 2 7" xfId="287"/>
    <cellStyle name="Обычный 2 7 2" xfId="288"/>
    <cellStyle name="Обычный 2 8" xfId="289"/>
    <cellStyle name="Обычный 2 8 2" xfId="290"/>
    <cellStyle name="Обычный 2 9" xfId="291"/>
    <cellStyle name="Обычный 2 9 2" xfId="1724"/>
    <cellStyle name="Обычный 2_900005052015" xfId="292"/>
    <cellStyle name="Обычный 23" xfId="1725"/>
    <cellStyle name="Обычный 24" xfId="1726"/>
    <cellStyle name="Обычный 25" xfId="1727"/>
    <cellStyle name="Обычный 27" xfId="1728"/>
    <cellStyle name="Обычный 28" xfId="1729"/>
    <cellStyle name="Обычный 29" xfId="1730"/>
    <cellStyle name="Обычный 3" xfId="293"/>
    <cellStyle name="Обычный 3 2" xfId="294"/>
    <cellStyle name="Обычный 3 2 2" xfId="1731"/>
    <cellStyle name="Обычный 30" xfId="1732"/>
    <cellStyle name="Обычный 31" xfId="1733"/>
    <cellStyle name="Обычный 32" xfId="1734"/>
    <cellStyle name="Обычный 34" xfId="1735"/>
    <cellStyle name="Обычный 35" xfId="1736"/>
    <cellStyle name="Обычный 36" xfId="1737"/>
    <cellStyle name="Обычный 4" xfId="295"/>
    <cellStyle name="Обычный 4 2" xfId="1738"/>
    <cellStyle name="Обычный 5" xfId="1739"/>
    <cellStyle name="Обычный 6" xfId="1740"/>
    <cellStyle name="Обычный 7" xfId="1741"/>
    <cellStyle name="Плохой 10" xfId="1742"/>
    <cellStyle name="Плохой 11" xfId="1743"/>
    <cellStyle name="Плохой 12" xfId="1744"/>
    <cellStyle name="Плохой 13" xfId="1745"/>
    <cellStyle name="Плохой 14" xfId="1746"/>
    <cellStyle name="Плохой 15" xfId="1747"/>
    <cellStyle name="Плохой 16" xfId="1748"/>
    <cellStyle name="Плохой 17" xfId="1749"/>
    <cellStyle name="Плохой 18" xfId="1750"/>
    <cellStyle name="Плохой 19" xfId="1751"/>
    <cellStyle name="Плохой 2" xfId="1752"/>
    <cellStyle name="Плохой 20" xfId="1753"/>
    <cellStyle name="Плохой 21" xfId="1754"/>
    <cellStyle name="Плохой 22" xfId="1755"/>
    <cellStyle name="Плохой 23" xfId="1756"/>
    <cellStyle name="Плохой 24" xfId="1757"/>
    <cellStyle name="Плохой 25" xfId="1758"/>
    <cellStyle name="Плохой 26" xfId="1759"/>
    <cellStyle name="Плохой 27" xfId="1760"/>
    <cellStyle name="Плохой 28" xfId="1761"/>
    <cellStyle name="Плохой 29" xfId="1762"/>
    <cellStyle name="Плохой 3" xfId="1763"/>
    <cellStyle name="Плохой 30" xfId="1764"/>
    <cellStyle name="Плохой 31" xfId="1765"/>
    <cellStyle name="Плохой 32" xfId="1766"/>
    <cellStyle name="Плохой 33" xfId="1767"/>
    <cellStyle name="Плохой 34" xfId="1768"/>
    <cellStyle name="Плохой 35" xfId="1769"/>
    <cellStyle name="Плохой 36" xfId="1770"/>
    <cellStyle name="Плохой 4" xfId="1771"/>
    <cellStyle name="Плохой 5" xfId="1772"/>
    <cellStyle name="Плохой 6" xfId="1773"/>
    <cellStyle name="Плохой 7" xfId="1774"/>
    <cellStyle name="Плохой 8" xfId="1775"/>
    <cellStyle name="Плохой 9" xfId="1776"/>
    <cellStyle name="Пояснение 10" xfId="1777"/>
    <cellStyle name="Пояснение 11" xfId="1778"/>
    <cellStyle name="Пояснение 12" xfId="1779"/>
    <cellStyle name="Пояснение 13" xfId="1780"/>
    <cellStyle name="Пояснение 14" xfId="1781"/>
    <cellStyle name="Пояснение 15" xfId="1782"/>
    <cellStyle name="Пояснение 16" xfId="1783"/>
    <cellStyle name="Пояснение 17" xfId="1784"/>
    <cellStyle name="Пояснение 18" xfId="1785"/>
    <cellStyle name="Пояснение 19" xfId="1786"/>
    <cellStyle name="Пояснение 2" xfId="1787"/>
    <cellStyle name="Пояснение 20" xfId="1788"/>
    <cellStyle name="Пояснение 21" xfId="1789"/>
    <cellStyle name="Пояснение 22" xfId="1790"/>
    <cellStyle name="Пояснение 23" xfId="1791"/>
    <cellStyle name="Пояснение 24" xfId="1792"/>
    <cellStyle name="Пояснение 25" xfId="1793"/>
    <cellStyle name="Пояснение 26" xfId="1794"/>
    <cellStyle name="Пояснение 27" xfId="1795"/>
    <cellStyle name="Пояснение 28" xfId="1796"/>
    <cellStyle name="Пояснение 29" xfId="1797"/>
    <cellStyle name="Пояснение 3" xfId="1798"/>
    <cellStyle name="Пояснение 30" xfId="1799"/>
    <cellStyle name="Пояснение 31" xfId="1800"/>
    <cellStyle name="Пояснение 32" xfId="1801"/>
    <cellStyle name="Пояснение 33" xfId="1802"/>
    <cellStyle name="Пояснение 34" xfId="1803"/>
    <cellStyle name="Пояснение 35" xfId="1804"/>
    <cellStyle name="Пояснение 36" xfId="1805"/>
    <cellStyle name="Пояснение 4" xfId="1806"/>
    <cellStyle name="Пояснение 5" xfId="1807"/>
    <cellStyle name="Пояснение 6" xfId="1808"/>
    <cellStyle name="Пояснение 7" xfId="1809"/>
    <cellStyle name="Пояснение 8" xfId="1810"/>
    <cellStyle name="Пояснение 9" xfId="1811"/>
    <cellStyle name="Примечание 10" xfId="1812"/>
    <cellStyle name="Примечание 11" xfId="1813"/>
    <cellStyle name="Примечание 12" xfId="1814"/>
    <cellStyle name="Примечание 13" xfId="1815"/>
    <cellStyle name="Примечание 14" xfId="1816"/>
    <cellStyle name="Примечание 15" xfId="1817"/>
    <cellStyle name="Примечание 16" xfId="1818"/>
    <cellStyle name="Примечание 17" xfId="1819"/>
    <cellStyle name="Примечание 18" xfId="1820"/>
    <cellStyle name="Примечание 19" xfId="1821"/>
    <cellStyle name="Примечание 2" xfId="1822"/>
    <cellStyle name="Примечание 20" xfId="1823"/>
    <cellStyle name="Примечание 21" xfId="1824"/>
    <cellStyle name="Примечание 22" xfId="1825"/>
    <cellStyle name="Примечание 23" xfId="1826"/>
    <cellStyle name="Примечание 24" xfId="1827"/>
    <cellStyle name="Примечание 25" xfId="1828"/>
    <cellStyle name="Примечание 26" xfId="1829"/>
    <cellStyle name="Примечание 27" xfId="1830"/>
    <cellStyle name="Примечание 28" xfId="1831"/>
    <cellStyle name="Примечание 29" xfId="1832"/>
    <cellStyle name="Примечание 3" xfId="1833"/>
    <cellStyle name="Примечание 30" xfId="1834"/>
    <cellStyle name="Примечание 31" xfId="1835"/>
    <cellStyle name="Примечание 32" xfId="1836"/>
    <cellStyle name="Примечание 33" xfId="1837"/>
    <cellStyle name="Примечание 34" xfId="1838"/>
    <cellStyle name="Примечание 35" xfId="1839"/>
    <cellStyle name="Примечание 36" xfId="1840"/>
    <cellStyle name="Примечание 4" xfId="1841"/>
    <cellStyle name="Примечание 5" xfId="1842"/>
    <cellStyle name="Примечание 6" xfId="1843"/>
    <cellStyle name="Примечание 7" xfId="1844"/>
    <cellStyle name="Примечание 8" xfId="1845"/>
    <cellStyle name="Примечание 9" xfId="1846"/>
    <cellStyle name="Связанная ячейка 10" xfId="1847"/>
    <cellStyle name="Связанная ячейка 11" xfId="1848"/>
    <cellStyle name="Связанная ячейка 12" xfId="1849"/>
    <cellStyle name="Связанная ячейка 13" xfId="1850"/>
    <cellStyle name="Связанная ячейка 14" xfId="1851"/>
    <cellStyle name="Связанная ячейка 15" xfId="1852"/>
    <cellStyle name="Связанная ячейка 16" xfId="1853"/>
    <cellStyle name="Связанная ячейка 17" xfId="1854"/>
    <cellStyle name="Связанная ячейка 18" xfId="1855"/>
    <cellStyle name="Связанная ячейка 19" xfId="1856"/>
    <cellStyle name="Связанная ячейка 2" xfId="1857"/>
    <cellStyle name="Связанная ячейка 20" xfId="1858"/>
    <cellStyle name="Связанная ячейка 21" xfId="1859"/>
    <cellStyle name="Связанная ячейка 22" xfId="1860"/>
    <cellStyle name="Связанная ячейка 23" xfId="1861"/>
    <cellStyle name="Связанная ячейка 24" xfId="1862"/>
    <cellStyle name="Связанная ячейка 25" xfId="1863"/>
    <cellStyle name="Связанная ячейка 26" xfId="1864"/>
    <cellStyle name="Связанная ячейка 27" xfId="1865"/>
    <cellStyle name="Связанная ячейка 28" xfId="1866"/>
    <cellStyle name="Связанная ячейка 29" xfId="1867"/>
    <cellStyle name="Связанная ячейка 3" xfId="1868"/>
    <cellStyle name="Связанная ячейка 30" xfId="1869"/>
    <cellStyle name="Связанная ячейка 31" xfId="1870"/>
    <cellStyle name="Связанная ячейка 32" xfId="1871"/>
    <cellStyle name="Связанная ячейка 33" xfId="1872"/>
    <cellStyle name="Связанная ячейка 34" xfId="1873"/>
    <cellStyle name="Связанная ячейка 35" xfId="1874"/>
    <cellStyle name="Связанная ячейка 36" xfId="1875"/>
    <cellStyle name="Связанная ячейка 4" xfId="1876"/>
    <cellStyle name="Связанная ячейка 5" xfId="1877"/>
    <cellStyle name="Связанная ячейка 6" xfId="1878"/>
    <cellStyle name="Связанная ячейка 7" xfId="1879"/>
    <cellStyle name="Связанная ячейка 8" xfId="1880"/>
    <cellStyle name="Связанная ячейка 9" xfId="1881"/>
    <cellStyle name="Стиль 1" xfId="296"/>
    <cellStyle name="Текст предупреждения 10" xfId="1882"/>
    <cellStyle name="Текст предупреждения 11" xfId="1883"/>
    <cellStyle name="Текст предупреждения 12" xfId="1884"/>
    <cellStyle name="Текст предупреждения 13" xfId="1885"/>
    <cellStyle name="Текст предупреждения 14" xfId="1886"/>
    <cellStyle name="Текст предупреждения 15" xfId="1887"/>
    <cellStyle name="Текст предупреждения 16" xfId="1888"/>
    <cellStyle name="Текст предупреждения 17" xfId="1889"/>
    <cellStyle name="Текст предупреждения 18" xfId="1890"/>
    <cellStyle name="Текст предупреждения 19" xfId="1891"/>
    <cellStyle name="Текст предупреждения 2" xfId="1892"/>
    <cellStyle name="Текст предупреждения 20" xfId="1893"/>
    <cellStyle name="Текст предупреждения 21" xfId="1894"/>
    <cellStyle name="Текст предупреждения 22" xfId="1895"/>
    <cellStyle name="Текст предупреждения 23" xfId="1896"/>
    <cellStyle name="Текст предупреждения 24" xfId="1897"/>
    <cellStyle name="Текст предупреждения 25" xfId="1898"/>
    <cellStyle name="Текст предупреждения 26" xfId="1899"/>
    <cellStyle name="Текст предупреждения 27" xfId="1900"/>
    <cellStyle name="Текст предупреждения 28" xfId="1901"/>
    <cellStyle name="Текст предупреждения 29" xfId="1902"/>
    <cellStyle name="Текст предупреждения 3" xfId="1903"/>
    <cellStyle name="Текст предупреждения 30" xfId="1904"/>
    <cellStyle name="Текст предупреждения 31" xfId="1905"/>
    <cellStyle name="Текст предупреждения 32" xfId="1906"/>
    <cellStyle name="Текст предупреждения 33" xfId="1907"/>
    <cellStyle name="Текст предупреждения 34" xfId="1908"/>
    <cellStyle name="Текст предупреждения 35" xfId="1909"/>
    <cellStyle name="Текст предупреждения 36" xfId="1910"/>
    <cellStyle name="Текст предупреждения 4" xfId="1911"/>
    <cellStyle name="Текст предупреждения 5" xfId="1912"/>
    <cellStyle name="Текст предупреждения 6" xfId="1913"/>
    <cellStyle name="Текст предупреждения 7" xfId="1914"/>
    <cellStyle name="Текст предупреждения 8" xfId="1915"/>
    <cellStyle name="Текст предупреждения 9" xfId="1916"/>
    <cellStyle name="Финансовый 16" xfId="300"/>
    <cellStyle name="Финансовый 2" xfId="214"/>
    <cellStyle name="Финансовый 2 10" xfId="1917"/>
    <cellStyle name="Финансовый 2 11" xfId="1918"/>
    <cellStyle name="Финансовый 2 12" xfId="1919"/>
    <cellStyle name="Финансовый 2 13" xfId="1920"/>
    <cellStyle name="Финансовый 2 14" xfId="1921"/>
    <cellStyle name="Финансовый 2 15" xfId="1922"/>
    <cellStyle name="Финансовый 2 16" xfId="1923"/>
    <cellStyle name="Финансовый 2 17" xfId="1924"/>
    <cellStyle name="Финансовый 2 18" xfId="1925"/>
    <cellStyle name="Финансовый 2 19" xfId="1926"/>
    <cellStyle name="Финансовый 2 2" xfId="215"/>
    <cellStyle name="Финансовый 2 2 10" xfId="1927"/>
    <cellStyle name="Финансовый 2 2 11" xfId="1928"/>
    <cellStyle name="Финансовый 2 2 12" xfId="1929"/>
    <cellStyle name="Финансовый 2 2 13" xfId="1930"/>
    <cellStyle name="Финансовый 2 2 14" xfId="1931"/>
    <cellStyle name="Финансовый 2 2 15" xfId="1932"/>
    <cellStyle name="Финансовый 2 2 16" xfId="1933"/>
    <cellStyle name="Финансовый 2 2 17" xfId="1934"/>
    <cellStyle name="Финансовый 2 2 18" xfId="1935"/>
    <cellStyle name="Финансовый 2 2 19" xfId="1936"/>
    <cellStyle name="Финансовый 2 2 2" xfId="1937"/>
    <cellStyle name="Финансовый 2 2 20" xfId="1938"/>
    <cellStyle name="Финансовый 2 2 21" xfId="1939"/>
    <cellStyle name="Финансовый 2 2 22" xfId="1940"/>
    <cellStyle name="Финансовый 2 2 23" xfId="1941"/>
    <cellStyle name="Финансовый 2 2 24" xfId="1942"/>
    <cellStyle name="Финансовый 2 2 25" xfId="1943"/>
    <cellStyle name="Финансовый 2 2 26" xfId="1944"/>
    <cellStyle name="Финансовый 2 2 27" xfId="1945"/>
    <cellStyle name="Финансовый 2 2 28" xfId="1946"/>
    <cellStyle name="Финансовый 2 2 29" xfId="1947"/>
    <cellStyle name="Финансовый 2 2 3" xfId="1948"/>
    <cellStyle name="Финансовый 2 2 30" xfId="1949"/>
    <cellStyle name="Финансовый 2 2 31" xfId="1950"/>
    <cellStyle name="Финансовый 2 2 32" xfId="1951"/>
    <cellStyle name="Финансовый 2 2 33" xfId="1952"/>
    <cellStyle name="Финансовый 2 2 34" xfId="1953"/>
    <cellStyle name="Финансовый 2 2 35" xfId="1954"/>
    <cellStyle name="Финансовый 2 2 36" xfId="1955"/>
    <cellStyle name="Финансовый 2 2 4" xfId="1956"/>
    <cellStyle name="Финансовый 2 2 5" xfId="1957"/>
    <cellStyle name="Финансовый 2 2 6" xfId="1958"/>
    <cellStyle name="Финансовый 2 2 7" xfId="1959"/>
    <cellStyle name="Финансовый 2 2 8" xfId="1960"/>
    <cellStyle name="Финансовый 2 2 9" xfId="1961"/>
    <cellStyle name="Финансовый 2 20" xfId="1962"/>
    <cellStyle name="Финансовый 2 21" xfId="1963"/>
    <cellStyle name="Финансовый 2 22" xfId="1964"/>
    <cellStyle name="Финансовый 2 23" xfId="1965"/>
    <cellStyle name="Финансовый 2 24" xfId="1966"/>
    <cellStyle name="Финансовый 2 25" xfId="1967"/>
    <cellStyle name="Финансовый 2 26" xfId="1968"/>
    <cellStyle name="Финансовый 2 27" xfId="1969"/>
    <cellStyle name="Финансовый 2 28" xfId="1970"/>
    <cellStyle name="Финансовый 2 29" xfId="1971"/>
    <cellStyle name="Финансовый 2 3" xfId="1972"/>
    <cellStyle name="Финансовый 2 30" xfId="1973"/>
    <cellStyle name="Финансовый 2 31" xfId="1974"/>
    <cellStyle name="Финансовый 2 32" xfId="1975"/>
    <cellStyle name="Финансовый 2 33" xfId="1976"/>
    <cellStyle name="Финансовый 2 34" xfId="1977"/>
    <cellStyle name="Финансовый 2 35" xfId="1978"/>
    <cellStyle name="Финансовый 2 36" xfId="1979"/>
    <cellStyle name="Финансовый 2 4" xfId="1980"/>
    <cellStyle name="Финансовый 2 5" xfId="1981"/>
    <cellStyle name="Финансовый 2 6" xfId="1982"/>
    <cellStyle name="Финансовый 2 7" xfId="1983"/>
    <cellStyle name="Финансовый 2 8" xfId="1984"/>
    <cellStyle name="Финансовый 2 9" xfId="1985"/>
    <cellStyle name="Финансовый 3" xfId="216"/>
    <cellStyle name="Финансовый 4" xfId="297"/>
    <cellStyle name="Финансовый 4 2" xfId="298"/>
    <cellStyle name="Хороший 10" xfId="1986"/>
    <cellStyle name="Хороший 11" xfId="1987"/>
    <cellStyle name="Хороший 12" xfId="1988"/>
    <cellStyle name="Хороший 13" xfId="1989"/>
    <cellStyle name="Хороший 14" xfId="1990"/>
    <cellStyle name="Хороший 15" xfId="1991"/>
    <cellStyle name="Хороший 16" xfId="1992"/>
    <cellStyle name="Хороший 17" xfId="1993"/>
    <cellStyle name="Хороший 18" xfId="1994"/>
    <cellStyle name="Хороший 19" xfId="1995"/>
    <cellStyle name="Хороший 2" xfId="1996"/>
    <cellStyle name="Хороший 20" xfId="1997"/>
    <cellStyle name="Хороший 21" xfId="1998"/>
    <cellStyle name="Хороший 22" xfId="1999"/>
    <cellStyle name="Хороший 23" xfId="2000"/>
    <cellStyle name="Хороший 24" xfId="2001"/>
    <cellStyle name="Хороший 25" xfId="2002"/>
    <cellStyle name="Хороший 26" xfId="2003"/>
    <cellStyle name="Хороший 27" xfId="2004"/>
    <cellStyle name="Хороший 28" xfId="2005"/>
    <cellStyle name="Хороший 29" xfId="2006"/>
    <cellStyle name="Хороший 3" xfId="2007"/>
    <cellStyle name="Хороший 30" xfId="2008"/>
    <cellStyle name="Хороший 31" xfId="2009"/>
    <cellStyle name="Хороший 32" xfId="2010"/>
    <cellStyle name="Хороший 33" xfId="2011"/>
    <cellStyle name="Хороший 34" xfId="2012"/>
    <cellStyle name="Хороший 35" xfId="2013"/>
    <cellStyle name="Хороший 36" xfId="2014"/>
    <cellStyle name="Хороший 4" xfId="2015"/>
    <cellStyle name="Хороший 5" xfId="2016"/>
    <cellStyle name="Хороший 6" xfId="2017"/>
    <cellStyle name="Хороший 7" xfId="2018"/>
    <cellStyle name="Хороший 8" xfId="2019"/>
    <cellStyle name="Хороший 9" xfId="2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opLeftCell="A10" zoomScale="70" zoomScaleNormal="70" zoomScaleSheetLayoutView="100" workbookViewId="0">
      <selection activeCell="C17" sqref="C17"/>
    </sheetView>
  </sheetViews>
  <sheetFormatPr defaultColWidth="9.15234375" defaultRowHeight="16.8"/>
  <cols>
    <col min="1" max="1" width="9.69140625" style="32" customWidth="1"/>
    <col min="2" max="2" width="24.69140625" style="32" customWidth="1"/>
    <col min="3" max="3" width="62.15234375" style="32" customWidth="1"/>
    <col min="4" max="4" width="20.15234375" style="32" customWidth="1"/>
    <col min="5" max="5" width="20.15234375" style="33" customWidth="1"/>
    <col min="6" max="6" width="15.84375" style="32" customWidth="1"/>
    <col min="7" max="7" width="15.69140625" style="32" customWidth="1"/>
    <col min="8" max="8" width="13.84375" style="32" customWidth="1"/>
    <col min="9" max="10" width="12.3828125" style="32" customWidth="1"/>
    <col min="11" max="16384" width="9.15234375" style="32"/>
  </cols>
  <sheetData>
    <row r="1" spans="1:6" ht="37.549999999999997" customHeight="1">
      <c r="D1" s="274" t="s">
        <v>98</v>
      </c>
      <c r="E1" s="274"/>
    </row>
    <row r="2" spans="1:6" ht="17.25" customHeight="1">
      <c r="D2" s="274" t="s">
        <v>107</v>
      </c>
      <c r="E2" s="274"/>
    </row>
    <row r="3" spans="1:6" ht="17.25" customHeight="1">
      <c r="D3" s="274" t="s">
        <v>9</v>
      </c>
      <c r="E3" s="274"/>
    </row>
    <row r="4" spans="1:6">
      <c r="E4" s="32"/>
    </row>
    <row r="5" spans="1:6" ht="75.75" customHeight="1">
      <c r="A5" s="285" t="s">
        <v>126</v>
      </c>
      <c r="B5" s="285"/>
      <c r="C5" s="285"/>
      <c r="D5" s="285"/>
      <c r="E5" s="285"/>
    </row>
    <row r="8" spans="1:6">
      <c r="E8" s="32" t="s">
        <v>29</v>
      </c>
    </row>
    <row r="9" spans="1:6" s="34" customFormat="1" ht="75.900000000000006" customHeight="1">
      <c r="A9" s="286" t="s">
        <v>14</v>
      </c>
      <c r="B9" s="287"/>
      <c r="C9" s="283" t="s">
        <v>15</v>
      </c>
      <c r="D9" s="275" t="s">
        <v>129</v>
      </c>
      <c r="E9" s="276"/>
    </row>
    <row r="10" spans="1:6" s="34" customFormat="1" ht="44.2" customHeight="1">
      <c r="A10" s="79" t="s">
        <v>62</v>
      </c>
      <c r="B10" s="80" t="s">
        <v>19</v>
      </c>
      <c r="C10" s="284"/>
      <c r="D10" s="35" t="s">
        <v>16</v>
      </c>
      <c r="E10" s="36" t="s">
        <v>17</v>
      </c>
    </row>
    <row r="11" spans="1:6" s="251" customFormat="1" ht="17.25">
      <c r="A11" s="249"/>
      <c r="B11" s="225"/>
      <c r="C11" s="250" t="s">
        <v>28</v>
      </c>
      <c r="D11" s="38">
        <f>+D13+D40</f>
        <v>0</v>
      </c>
      <c r="E11" s="38">
        <f>+E13+E40</f>
        <v>0</v>
      </c>
    </row>
    <row r="12" spans="1:6" s="34" customFormat="1" ht="18" customHeight="1">
      <c r="A12" s="39"/>
      <c r="B12" s="37"/>
      <c r="C12" s="40" t="s">
        <v>46</v>
      </c>
      <c r="D12" s="41"/>
      <c r="E12" s="42"/>
    </row>
    <row r="13" spans="1:6" s="34" customFormat="1" ht="34.450000000000003">
      <c r="A13" s="43"/>
      <c r="B13" s="248"/>
      <c r="C13" s="226" t="s">
        <v>66</v>
      </c>
      <c r="D13" s="38">
        <f>+D15</f>
        <v>0</v>
      </c>
      <c r="E13" s="38">
        <f>+E15</f>
        <v>0</v>
      </c>
    </row>
    <row r="14" spans="1:6" s="34" customFormat="1" ht="17.25">
      <c r="A14" s="291">
        <v>1130</v>
      </c>
      <c r="B14" s="288"/>
      <c r="C14" s="44" t="s">
        <v>38</v>
      </c>
      <c r="D14" s="45"/>
      <c r="E14" s="46"/>
    </row>
    <row r="15" spans="1:6" s="34" customFormat="1" ht="51.7">
      <c r="A15" s="292"/>
      <c r="B15" s="289"/>
      <c r="C15" s="16" t="s">
        <v>136</v>
      </c>
      <c r="D15" s="38">
        <f>+D22+D28+D34</f>
        <v>0</v>
      </c>
      <c r="E15" s="38">
        <f>+E22+E28+E34</f>
        <v>0</v>
      </c>
      <c r="F15" s="47"/>
    </row>
    <row r="16" spans="1:6" s="34" customFormat="1" ht="17.25">
      <c r="A16" s="292"/>
      <c r="B16" s="289"/>
      <c r="C16" s="48" t="s">
        <v>39</v>
      </c>
      <c r="D16" s="45"/>
      <c r="E16" s="46"/>
    </row>
    <row r="17" spans="1:6" s="34" customFormat="1" ht="67.150000000000006">
      <c r="A17" s="292"/>
      <c r="B17" s="289"/>
      <c r="C17" s="49" t="s">
        <v>151</v>
      </c>
      <c r="D17" s="50"/>
      <c r="E17" s="51"/>
    </row>
    <row r="18" spans="1:6" s="34" customFormat="1">
      <c r="A18" s="292"/>
      <c r="B18" s="289"/>
      <c r="C18" s="48" t="s">
        <v>40</v>
      </c>
      <c r="D18" s="50"/>
      <c r="E18" s="51"/>
    </row>
    <row r="19" spans="1:6" s="34" customFormat="1" ht="50.35">
      <c r="A19" s="292"/>
      <c r="B19" s="289"/>
      <c r="C19" s="49" t="s">
        <v>152</v>
      </c>
      <c r="D19" s="50"/>
      <c r="E19" s="51"/>
    </row>
    <row r="20" spans="1:6" s="34" customFormat="1" ht="23.65" customHeight="1">
      <c r="A20" s="292"/>
      <c r="B20" s="50"/>
      <c r="C20" s="52" t="s">
        <v>56</v>
      </c>
      <c r="D20" s="52"/>
      <c r="E20" s="53"/>
    </row>
    <row r="21" spans="1:6" s="34" customFormat="1" ht="17.25">
      <c r="A21" s="292"/>
      <c r="B21" s="290">
        <v>11001</v>
      </c>
      <c r="C21" s="54" t="s">
        <v>41</v>
      </c>
      <c r="D21" s="55"/>
      <c r="E21" s="51"/>
    </row>
    <row r="22" spans="1:6" s="34" customFormat="1" ht="68.95">
      <c r="A22" s="292"/>
      <c r="B22" s="290"/>
      <c r="C22" s="56" t="s">
        <v>139</v>
      </c>
      <c r="D22" s="57">
        <f>+'Havelvats 2 '!G24</f>
        <v>-18950.2</v>
      </c>
      <c r="E22" s="57">
        <f>+'Havelvats 2 '!H24</f>
        <v>-18950.2</v>
      </c>
      <c r="F22" s="58"/>
    </row>
    <row r="23" spans="1:6" s="34" customFormat="1">
      <c r="A23" s="292"/>
      <c r="B23" s="290"/>
      <c r="C23" s="54" t="s">
        <v>42</v>
      </c>
      <c r="D23" s="50"/>
      <c r="E23" s="51"/>
    </row>
    <row r="24" spans="1:6" s="34" customFormat="1" ht="67.150000000000006">
      <c r="A24" s="292"/>
      <c r="B24" s="290"/>
      <c r="C24" s="49" t="s">
        <v>153</v>
      </c>
      <c r="D24" s="50"/>
      <c r="E24" s="51"/>
    </row>
    <row r="25" spans="1:6" s="34" customFormat="1">
      <c r="A25" s="292"/>
      <c r="B25" s="290"/>
      <c r="C25" s="54" t="s">
        <v>43</v>
      </c>
      <c r="D25" s="50"/>
      <c r="E25" s="51"/>
    </row>
    <row r="26" spans="1:6" s="34" customFormat="1">
      <c r="A26" s="292"/>
      <c r="B26" s="290"/>
      <c r="C26" s="59" t="s">
        <v>44</v>
      </c>
      <c r="D26" s="50"/>
      <c r="E26" s="51"/>
    </row>
    <row r="27" spans="1:6" s="34" customFormat="1" ht="17.25">
      <c r="A27" s="292"/>
      <c r="B27" s="290">
        <v>31001</v>
      </c>
      <c r="C27" s="54" t="s">
        <v>41</v>
      </c>
      <c r="D27" s="55"/>
      <c r="E27" s="51"/>
    </row>
    <row r="28" spans="1:6" s="34" customFormat="1" ht="51.7">
      <c r="A28" s="292"/>
      <c r="B28" s="290"/>
      <c r="C28" s="56" t="s">
        <v>134</v>
      </c>
      <c r="D28" s="57">
        <f>+'Havelvats 2 '!G36</f>
        <v>4680.5</v>
      </c>
      <c r="E28" s="57">
        <f>+'Havelvats 2 '!H36</f>
        <v>4680.5</v>
      </c>
      <c r="F28" s="58"/>
    </row>
    <row r="29" spans="1:6" s="34" customFormat="1">
      <c r="A29" s="292"/>
      <c r="B29" s="290"/>
      <c r="C29" s="54" t="s">
        <v>42</v>
      </c>
      <c r="D29" s="50"/>
      <c r="E29" s="51"/>
    </row>
    <row r="30" spans="1:6" s="34" customFormat="1" ht="67.150000000000006">
      <c r="A30" s="292"/>
      <c r="B30" s="290"/>
      <c r="C30" s="49" t="s">
        <v>154</v>
      </c>
      <c r="D30" s="50"/>
      <c r="E30" s="51"/>
    </row>
    <row r="31" spans="1:6" s="34" customFormat="1">
      <c r="A31" s="292"/>
      <c r="B31" s="290"/>
      <c r="C31" s="54" t="s">
        <v>43</v>
      </c>
      <c r="D31" s="50"/>
      <c r="E31" s="51"/>
    </row>
    <row r="32" spans="1:6" s="34" customFormat="1" ht="33.6">
      <c r="A32" s="292"/>
      <c r="B32" s="290"/>
      <c r="C32" s="59" t="s">
        <v>155</v>
      </c>
      <c r="D32" s="50"/>
      <c r="E32" s="51"/>
    </row>
    <row r="33" spans="1:6" s="34" customFormat="1" ht="17.25">
      <c r="A33" s="292"/>
      <c r="B33" s="290">
        <v>32001</v>
      </c>
      <c r="C33" s="54" t="s">
        <v>41</v>
      </c>
      <c r="D33" s="55"/>
      <c r="E33" s="51"/>
    </row>
    <row r="34" spans="1:6" s="34" customFormat="1" ht="68.95">
      <c r="A34" s="292"/>
      <c r="B34" s="290"/>
      <c r="C34" s="56" t="s">
        <v>179</v>
      </c>
      <c r="D34" s="57">
        <f>+'Havelvats 2 '!G45</f>
        <v>14269.7</v>
      </c>
      <c r="E34" s="57">
        <f>+'Havelvats 2 '!H45</f>
        <v>14269.7</v>
      </c>
      <c r="F34" s="58"/>
    </row>
    <row r="35" spans="1:6" s="34" customFormat="1">
      <c r="A35" s="292"/>
      <c r="B35" s="290"/>
      <c r="C35" s="54" t="s">
        <v>42</v>
      </c>
      <c r="D35" s="50"/>
      <c r="E35" s="51"/>
    </row>
    <row r="36" spans="1:6" s="34" customFormat="1" ht="67.150000000000006">
      <c r="A36" s="292"/>
      <c r="B36" s="290"/>
      <c r="C36" s="49" t="s">
        <v>180</v>
      </c>
      <c r="D36" s="50"/>
      <c r="E36" s="51"/>
    </row>
    <row r="37" spans="1:6" s="34" customFormat="1">
      <c r="A37" s="292"/>
      <c r="B37" s="290"/>
      <c r="C37" s="54" t="s">
        <v>43</v>
      </c>
      <c r="D37" s="50"/>
      <c r="E37" s="51"/>
    </row>
    <row r="38" spans="1:6" s="34" customFormat="1" ht="33.6">
      <c r="A38" s="292"/>
      <c r="B38" s="290"/>
      <c r="C38" s="59" t="s">
        <v>182</v>
      </c>
      <c r="D38" s="50"/>
      <c r="E38" s="51"/>
    </row>
    <row r="39" spans="1:6" ht="17.25">
      <c r="A39" s="244"/>
      <c r="B39" s="245"/>
      <c r="C39" s="246"/>
      <c r="D39" s="213"/>
      <c r="E39" s="247"/>
    </row>
    <row r="40" spans="1:6" s="34" customFormat="1" ht="34.9" customHeight="1">
      <c r="A40" s="70"/>
      <c r="B40" s="248"/>
      <c r="C40" s="16" t="s">
        <v>118</v>
      </c>
      <c r="D40" s="71">
        <f t="shared" ref="D40:E40" si="0">+D42</f>
        <v>0</v>
      </c>
      <c r="E40" s="71">
        <f t="shared" si="0"/>
        <v>0</v>
      </c>
    </row>
    <row r="41" spans="1:6">
      <c r="A41" s="277">
        <v>1139</v>
      </c>
      <c r="B41" s="280"/>
      <c r="C41" s="61" t="s">
        <v>38</v>
      </c>
      <c r="D41" s="72"/>
      <c r="E41" s="72"/>
    </row>
    <row r="42" spans="1:6" ht="19.350000000000001" customHeight="1">
      <c r="A42" s="278"/>
      <c r="B42" s="281"/>
      <c r="C42" s="17" t="s">
        <v>21</v>
      </c>
      <c r="D42" s="73">
        <f t="shared" ref="D42:E42" si="1">+D48+D54</f>
        <v>0</v>
      </c>
      <c r="E42" s="73">
        <f t="shared" si="1"/>
        <v>0</v>
      </c>
    </row>
    <row r="43" spans="1:6">
      <c r="A43" s="278"/>
      <c r="B43" s="281"/>
      <c r="C43" s="63" t="s">
        <v>39</v>
      </c>
      <c r="D43" s="72"/>
      <c r="E43" s="72"/>
    </row>
    <row r="44" spans="1:6" ht="50.35">
      <c r="A44" s="278"/>
      <c r="B44" s="281"/>
      <c r="C44" s="64" t="s">
        <v>77</v>
      </c>
      <c r="D44" s="72"/>
      <c r="E44" s="72"/>
    </row>
    <row r="45" spans="1:6">
      <c r="A45" s="278"/>
      <c r="B45" s="281"/>
      <c r="C45" s="63" t="s">
        <v>40</v>
      </c>
      <c r="D45" s="72"/>
      <c r="E45" s="72"/>
    </row>
    <row r="46" spans="1:6" ht="33.6">
      <c r="A46" s="278"/>
      <c r="B46" s="282"/>
      <c r="C46" s="65" t="s">
        <v>86</v>
      </c>
      <c r="D46" s="72"/>
      <c r="E46" s="72"/>
    </row>
    <row r="47" spans="1:6" ht="18" customHeight="1">
      <c r="A47" s="278"/>
      <c r="B47" s="280" t="s">
        <v>78</v>
      </c>
      <c r="C47" s="63" t="s">
        <v>41</v>
      </c>
      <c r="D47" s="74"/>
      <c r="E47" s="75"/>
    </row>
    <row r="48" spans="1:6" ht="19.350000000000001" customHeight="1">
      <c r="A48" s="278"/>
      <c r="B48" s="281"/>
      <c r="C48" s="66" t="s">
        <v>21</v>
      </c>
      <c r="D48" s="76">
        <f>+'Havelvats 2 '!G66</f>
        <v>-14269.7</v>
      </c>
      <c r="E48" s="76">
        <f>+'Havelvats 2 '!H66</f>
        <v>-14269.7</v>
      </c>
    </row>
    <row r="49" spans="1:5">
      <c r="A49" s="278"/>
      <c r="B49" s="281"/>
      <c r="C49" s="63" t="s">
        <v>42</v>
      </c>
      <c r="D49" s="77"/>
      <c r="E49" s="77"/>
    </row>
    <row r="50" spans="1:5" ht="67.150000000000006">
      <c r="A50" s="278"/>
      <c r="B50" s="281"/>
      <c r="C50" s="69" t="s">
        <v>79</v>
      </c>
      <c r="D50" s="77"/>
      <c r="E50" s="77"/>
    </row>
    <row r="51" spans="1:5">
      <c r="A51" s="278"/>
      <c r="B51" s="281"/>
      <c r="C51" s="63" t="s">
        <v>43</v>
      </c>
      <c r="D51" s="77"/>
      <c r="E51" s="77"/>
    </row>
    <row r="52" spans="1:5">
      <c r="A52" s="278"/>
      <c r="B52" s="282"/>
      <c r="C52" s="69" t="s">
        <v>44</v>
      </c>
      <c r="D52" s="77"/>
      <c r="E52" s="77"/>
    </row>
    <row r="53" spans="1:5">
      <c r="A53" s="278"/>
      <c r="B53" s="280" t="s">
        <v>78</v>
      </c>
      <c r="C53" s="63" t="s">
        <v>41</v>
      </c>
      <c r="D53" s="74"/>
      <c r="E53" s="75"/>
    </row>
    <row r="54" spans="1:5" ht="19.350000000000001" customHeight="1">
      <c r="A54" s="278"/>
      <c r="B54" s="281"/>
      <c r="C54" s="78" t="s">
        <v>21</v>
      </c>
      <c r="D54" s="76">
        <f>+'Havelvats 2 '!G74</f>
        <v>14269.7</v>
      </c>
      <c r="E54" s="76">
        <f>+'Havelvats 2 '!H74</f>
        <v>14269.7</v>
      </c>
    </row>
    <row r="55" spans="1:5">
      <c r="A55" s="278"/>
      <c r="B55" s="281"/>
      <c r="C55" s="63" t="s">
        <v>42</v>
      </c>
      <c r="D55" s="77"/>
      <c r="E55" s="77"/>
    </row>
    <row r="56" spans="1:5" ht="67.150000000000006">
      <c r="A56" s="278"/>
      <c r="B56" s="281"/>
      <c r="C56" s="69" t="s">
        <v>79</v>
      </c>
      <c r="D56" s="77"/>
      <c r="E56" s="77"/>
    </row>
    <row r="57" spans="1:5">
      <c r="A57" s="278"/>
      <c r="B57" s="281"/>
      <c r="C57" s="63" t="s">
        <v>43</v>
      </c>
      <c r="D57" s="77"/>
      <c r="E57" s="77"/>
    </row>
    <row r="58" spans="1:5">
      <c r="A58" s="279"/>
      <c r="B58" s="282"/>
      <c r="C58" s="69" t="s">
        <v>44</v>
      </c>
      <c r="D58" s="77"/>
      <c r="E58" s="77"/>
    </row>
  </sheetData>
  <mergeCells count="16">
    <mergeCell ref="D3:E3"/>
    <mergeCell ref="D2:E2"/>
    <mergeCell ref="D1:E1"/>
    <mergeCell ref="D9:E9"/>
    <mergeCell ref="A41:A58"/>
    <mergeCell ref="B53:B58"/>
    <mergeCell ref="B47:B52"/>
    <mergeCell ref="B41:B46"/>
    <mergeCell ref="C9:C10"/>
    <mergeCell ref="A5:E5"/>
    <mergeCell ref="A9:B9"/>
    <mergeCell ref="B14:B19"/>
    <mergeCell ref="B33:B38"/>
    <mergeCell ref="B27:B32"/>
    <mergeCell ref="B21:B26"/>
    <mergeCell ref="A14:A38"/>
  </mergeCells>
  <pageMargins left="0" right="0" top="0" bottom="0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topLeftCell="A13" zoomScale="70" zoomScaleNormal="70" zoomScaleSheetLayoutView="100" workbookViewId="0">
      <selection activeCell="G24" sqref="G24"/>
    </sheetView>
  </sheetViews>
  <sheetFormatPr defaultColWidth="9.15234375" defaultRowHeight="16.8"/>
  <cols>
    <col min="1" max="1" width="8.15234375" style="32" customWidth="1"/>
    <col min="2" max="3" width="8.07421875" style="32" customWidth="1"/>
    <col min="4" max="4" width="11.53515625" style="32" customWidth="1"/>
    <col min="5" max="5" width="13.84375" style="32" customWidth="1"/>
    <col min="6" max="6" width="62.15234375" style="32" customWidth="1"/>
    <col min="7" max="8" width="20.07421875" style="32" customWidth="1"/>
    <col min="9" max="11" width="15" style="32" customWidth="1"/>
    <col min="12" max="16384" width="9.15234375" style="32"/>
  </cols>
  <sheetData>
    <row r="1" spans="1:8" ht="37.549999999999997" customHeight="1">
      <c r="G1" s="274" t="s">
        <v>99</v>
      </c>
      <c r="H1" s="274"/>
    </row>
    <row r="2" spans="1:8" ht="17.25" customHeight="1">
      <c r="G2" s="274" t="s">
        <v>107</v>
      </c>
      <c r="H2" s="274"/>
    </row>
    <row r="3" spans="1:8" ht="17.25" customHeight="1">
      <c r="G3" s="274" t="s">
        <v>9</v>
      </c>
      <c r="H3" s="274"/>
    </row>
    <row r="4" spans="1:8" ht="13.5" customHeight="1"/>
    <row r="5" spans="1:8" ht="52.45" customHeight="1">
      <c r="A5" s="297" t="s">
        <v>123</v>
      </c>
      <c r="B5" s="297"/>
      <c r="C5" s="297"/>
      <c r="D5" s="297"/>
      <c r="E5" s="297"/>
      <c r="F5" s="297"/>
      <c r="G5" s="297"/>
      <c r="H5" s="297"/>
    </row>
    <row r="8" spans="1:8">
      <c r="G8" s="313" t="s">
        <v>29</v>
      </c>
      <c r="H8" s="313"/>
    </row>
    <row r="9" spans="1:8" s="81" customFormat="1" ht="105.6" customHeight="1">
      <c r="A9" s="296" t="s">
        <v>30</v>
      </c>
      <c r="B9" s="296"/>
      <c r="C9" s="296"/>
      <c r="D9" s="296" t="s">
        <v>14</v>
      </c>
      <c r="E9" s="296"/>
      <c r="F9" s="296" t="s">
        <v>20</v>
      </c>
      <c r="G9" s="275" t="s">
        <v>129</v>
      </c>
      <c r="H9" s="276"/>
    </row>
    <row r="10" spans="1:8" s="81" customFormat="1">
      <c r="A10" s="20" t="s">
        <v>132</v>
      </c>
      <c r="B10" s="20" t="s">
        <v>133</v>
      </c>
      <c r="C10" s="20" t="s">
        <v>34</v>
      </c>
      <c r="D10" s="20" t="s">
        <v>18</v>
      </c>
      <c r="E10" s="20" t="s">
        <v>63</v>
      </c>
      <c r="F10" s="296"/>
      <c r="G10" s="20" t="s">
        <v>16</v>
      </c>
      <c r="H10" s="20" t="s">
        <v>17</v>
      </c>
    </row>
    <row r="11" spans="1:8" s="81" customFormat="1" ht="17.25">
      <c r="A11" s="67"/>
      <c r="B11" s="67"/>
      <c r="C11" s="67"/>
      <c r="D11" s="20"/>
      <c r="E11" s="20"/>
      <c r="F11" s="17" t="s">
        <v>28</v>
      </c>
      <c r="G11" s="18">
        <f>+G13+G55</f>
        <v>0</v>
      </c>
      <c r="H11" s="18">
        <f>+H13+H55</f>
        <v>0</v>
      </c>
    </row>
    <row r="12" spans="1:8" s="81" customFormat="1" ht="17.25">
      <c r="A12" s="67"/>
      <c r="B12" s="67"/>
      <c r="C12" s="67"/>
      <c r="D12" s="20"/>
      <c r="E12" s="20"/>
      <c r="F12" s="67" t="s">
        <v>46</v>
      </c>
      <c r="G12" s="18"/>
      <c r="H12" s="18"/>
    </row>
    <row r="13" spans="1:8" s="81" customFormat="1" ht="34.450000000000003">
      <c r="A13" s="67"/>
      <c r="B13" s="67"/>
      <c r="C13" s="67"/>
      <c r="D13" s="20"/>
      <c r="E13" s="20"/>
      <c r="F13" s="17" t="s">
        <v>66</v>
      </c>
      <c r="G13" s="18">
        <f>+G14</f>
        <v>0</v>
      </c>
      <c r="H13" s="18">
        <f>+H14</f>
        <v>0</v>
      </c>
    </row>
    <row r="14" spans="1:8" s="81" customFormat="1" ht="17.25">
      <c r="A14" s="298" t="s">
        <v>52</v>
      </c>
      <c r="B14" s="299"/>
      <c r="C14" s="306"/>
      <c r="D14" s="310"/>
      <c r="E14" s="306"/>
      <c r="F14" s="229" t="s">
        <v>50</v>
      </c>
      <c r="G14" s="18">
        <f>+G16</f>
        <v>0</v>
      </c>
      <c r="H14" s="18">
        <f>+H16</f>
        <v>0</v>
      </c>
    </row>
    <row r="15" spans="1:8" s="81" customFormat="1" ht="16.8" customHeight="1">
      <c r="A15" s="298"/>
      <c r="B15" s="300"/>
      <c r="C15" s="307"/>
      <c r="D15" s="311"/>
      <c r="E15" s="307"/>
      <c r="F15" s="232" t="s">
        <v>22</v>
      </c>
      <c r="G15" s="85"/>
      <c r="H15" s="85"/>
    </row>
    <row r="16" spans="1:8" s="81" customFormat="1" ht="17.25">
      <c r="A16" s="298"/>
      <c r="B16" s="303" t="s">
        <v>119</v>
      </c>
      <c r="C16" s="307"/>
      <c r="D16" s="311"/>
      <c r="E16" s="108"/>
      <c r="F16" s="229" t="s">
        <v>145</v>
      </c>
      <c r="G16" s="241">
        <f>+G18</f>
        <v>0</v>
      </c>
      <c r="H16" s="241">
        <f>+H18</f>
        <v>0</v>
      </c>
    </row>
    <row r="17" spans="1:16" s="81" customFormat="1" ht="16.8" customHeight="1">
      <c r="A17" s="298"/>
      <c r="B17" s="304"/>
      <c r="C17" s="308"/>
      <c r="D17" s="311"/>
      <c r="E17" s="108"/>
      <c r="F17" s="232" t="s">
        <v>22</v>
      </c>
      <c r="G17" s="241"/>
      <c r="H17" s="241"/>
    </row>
    <row r="18" spans="1:16" s="89" customFormat="1" ht="17.25">
      <c r="A18" s="298"/>
      <c r="B18" s="304"/>
      <c r="C18" s="237" t="s">
        <v>106</v>
      </c>
      <c r="D18" s="311"/>
      <c r="E18" s="108"/>
      <c r="F18" s="229" t="s">
        <v>145</v>
      </c>
      <c r="G18" s="95">
        <f>+G20</f>
        <v>0</v>
      </c>
      <c r="H18" s="95">
        <f>+H20</f>
        <v>0</v>
      </c>
      <c r="I18" s="88"/>
      <c r="J18" s="88"/>
      <c r="K18" s="88"/>
      <c r="L18" s="88"/>
      <c r="M18" s="88"/>
      <c r="N18" s="88"/>
      <c r="O18" s="88"/>
      <c r="P18" s="88"/>
    </row>
    <row r="19" spans="1:16" s="89" customFormat="1" ht="16.8" customHeight="1">
      <c r="A19" s="298"/>
      <c r="B19" s="304"/>
      <c r="C19" s="238"/>
      <c r="D19" s="311"/>
      <c r="E19" s="108"/>
      <c r="F19" s="232" t="s">
        <v>22</v>
      </c>
      <c r="G19" s="86"/>
      <c r="H19" s="91"/>
      <c r="I19" s="88"/>
      <c r="J19" s="88"/>
      <c r="K19" s="88"/>
      <c r="L19" s="88"/>
      <c r="M19" s="88"/>
      <c r="N19" s="88"/>
      <c r="O19" s="88"/>
      <c r="P19" s="88"/>
    </row>
    <row r="20" spans="1:16" s="89" customFormat="1" ht="33.6">
      <c r="A20" s="298"/>
      <c r="B20" s="304"/>
      <c r="C20" s="238"/>
      <c r="D20" s="311"/>
      <c r="E20" s="108"/>
      <c r="F20" s="231" t="s">
        <v>48</v>
      </c>
      <c r="G20" s="86">
        <f>+G22</f>
        <v>0</v>
      </c>
      <c r="H20" s="86">
        <f>+H22</f>
        <v>0</v>
      </c>
      <c r="I20" s="88"/>
      <c r="J20" s="88"/>
      <c r="K20" s="88"/>
      <c r="L20" s="88"/>
      <c r="M20" s="88"/>
      <c r="N20" s="88"/>
      <c r="O20" s="88"/>
      <c r="P20" s="88"/>
    </row>
    <row r="21" spans="1:16" s="89" customFormat="1" ht="16.8" customHeight="1">
      <c r="A21" s="298"/>
      <c r="B21" s="304"/>
      <c r="C21" s="238"/>
      <c r="D21" s="312"/>
      <c r="E21" s="108"/>
      <c r="F21" s="233" t="s">
        <v>22</v>
      </c>
      <c r="G21" s="86"/>
      <c r="H21" s="91"/>
      <c r="I21" s="88"/>
      <c r="J21" s="88"/>
      <c r="K21" s="88"/>
      <c r="L21" s="88"/>
      <c r="M21" s="88"/>
      <c r="N21" s="88"/>
      <c r="O21" s="88"/>
      <c r="P21" s="88"/>
    </row>
    <row r="22" spans="1:16" s="89" customFormat="1" ht="36.25" customHeight="1">
      <c r="A22" s="298"/>
      <c r="B22" s="304"/>
      <c r="C22" s="238"/>
      <c r="D22" s="309">
        <v>1130</v>
      </c>
      <c r="E22" s="301" t="s">
        <v>137</v>
      </c>
      <c r="F22" s="302"/>
      <c r="G22" s="93">
        <f>+G24+G36+G45</f>
        <v>0</v>
      </c>
      <c r="H22" s="93">
        <f>+H24+H36+H45</f>
        <v>0</v>
      </c>
      <c r="I22" s="88"/>
      <c r="J22" s="88"/>
      <c r="K22" s="88"/>
      <c r="L22" s="88"/>
      <c r="M22" s="88"/>
      <c r="N22" s="88"/>
      <c r="O22" s="88"/>
      <c r="P22" s="88"/>
    </row>
    <row r="23" spans="1:16" s="89" customFormat="1" ht="16.8" customHeight="1">
      <c r="A23" s="298"/>
      <c r="B23" s="304"/>
      <c r="C23" s="238"/>
      <c r="D23" s="309"/>
      <c r="E23" s="234"/>
      <c r="F23" s="232" t="s">
        <v>22</v>
      </c>
      <c r="G23" s="86"/>
      <c r="H23" s="91"/>
      <c r="I23" s="88"/>
      <c r="J23" s="88"/>
      <c r="K23" s="88"/>
      <c r="L23" s="88"/>
      <c r="M23" s="88"/>
      <c r="N23" s="88"/>
      <c r="O23" s="88"/>
      <c r="P23" s="88"/>
    </row>
    <row r="24" spans="1:16" s="89" customFormat="1" ht="68.95">
      <c r="A24" s="298"/>
      <c r="B24" s="304"/>
      <c r="C24" s="238"/>
      <c r="D24" s="309"/>
      <c r="E24" s="234">
        <v>11001</v>
      </c>
      <c r="F24" s="229" t="s">
        <v>139</v>
      </c>
      <c r="G24" s="95">
        <f t="shared" ref="G24:H24" si="0">G26</f>
        <v>-18950.2</v>
      </c>
      <c r="H24" s="94">
        <f t="shared" si="0"/>
        <v>-18950.2</v>
      </c>
      <c r="I24" s="88"/>
      <c r="J24" s="88"/>
      <c r="K24" s="88"/>
      <c r="L24" s="88"/>
      <c r="M24" s="88"/>
      <c r="N24" s="88"/>
      <c r="O24" s="88"/>
      <c r="P24" s="88"/>
    </row>
    <row r="25" spans="1:16" s="81" customFormat="1" ht="16.8" customHeight="1">
      <c r="A25" s="298"/>
      <c r="B25" s="304"/>
      <c r="C25" s="238"/>
      <c r="D25" s="309"/>
      <c r="E25" s="108"/>
      <c r="F25" s="67" t="s">
        <v>65</v>
      </c>
      <c r="G25" s="85"/>
      <c r="H25" s="84"/>
    </row>
    <row r="26" spans="1:16" s="99" customFormat="1" ht="33.6">
      <c r="A26" s="298"/>
      <c r="B26" s="304"/>
      <c r="C26" s="238"/>
      <c r="D26" s="309"/>
      <c r="E26" s="108"/>
      <c r="F26" s="96" t="s">
        <v>48</v>
      </c>
      <c r="G26" s="98">
        <f t="shared" ref="G26:H26" si="1">G28</f>
        <v>-18950.2</v>
      </c>
      <c r="H26" s="97">
        <f t="shared" si="1"/>
        <v>-18950.2</v>
      </c>
    </row>
    <row r="27" spans="1:16" s="81" customFormat="1" ht="50.35">
      <c r="A27" s="298"/>
      <c r="B27" s="304"/>
      <c r="C27" s="238"/>
      <c r="D27" s="309"/>
      <c r="E27" s="108"/>
      <c r="F27" s="67" t="s">
        <v>53</v>
      </c>
      <c r="G27" s="85"/>
      <c r="H27" s="84"/>
    </row>
    <row r="28" spans="1:16" s="81" customFormat="1" ht="16.8" customHeight="1">
      <c r="A28" s="298"/>
      <c r="B28" s="304"/>
      <c r="C28" s="238"/>
      <c r="D28" s="309"/>
      <c r="E28" s="108"/>
      <c r="F28" s="82" t="s">
        <v>54</v>
      </c>
      <c r="G28" s="85">
        <f t="shared" ref="G28:H28" si="2">G29</f>
        <v>-18950.2</v>
      </c>
      <c r="H28" s="85">
        <f t="shared" si="2"/>
        <v>-18950.2</v>
      </c>
    </row>
    <row r="29" spans="1:16" s="81" customFormat="1" ht="16.8" customHeight="1">
      <c r="A29" s="298"/>
      <c r="B29" s="304"/>
      <c r="C29" s="238"/>
      <c r="D29" s="309"/>
      <c r="E29" s="108"/>
      <c r="F29" s="67" t="s">
        <v>26</v>
      </c>
      <c r="G29" s="104">
        <f>+G30+G33</f>
        <v>-18950.2</v>
      </c>
      <c r="H29" s="104">
        <f>+H30+H33</f>
        <v>-18950.2</v>
      </c>
    </row>
    <row r="30" spans="1:16" s="81" customFormat="1" ht="16.8" customHeight="1">
      <c r="A30" s="298"/>
      <c r="B30" s="304"/>
      <c r="C30" s="238"/>
      <c r="D30" s="309"/>
      <c r="E30" s="108"/>
      <c r="F30" s="213" t="s">
        <v>146</v>
      </c>
      <c r="G30" s="236">
        <f>+G31</f>
        <v>-18254.900000000001</v>
      </c>
      <c r="H30" s="236">
        <f>+H31</f>
        <v>-18254.900000000001</v>
      </c>
    </row>
    <row r="31" spans="1:16" s="81" customFormat="1" ht="16.8" customHeight="1">
      <c r="A31" s="298"/>
      <c r="B31" s="304"/>
      <c r="C31" s="238"/>
      <c r="D31" s="309"/>
      <c r="E31" s="108"/>
      <c r="F31" s="213" t="s">
        <v>147</v>
      </c>
      <c r="G31" s="236">
        <f>+G32</f>
        <v>-18254.900000000001</v>
      </c>
      <c r="H31" s="236">
        <f>+H32</f>
        <v>-18254.900000000001</v>
      </c>
    </row>
    <row r="32" spans="1:16" s="81" customFormat="1" ht="16.8" customHeight="1">
      <c r="A32" s="298"/>
      <c r="B32" s="304"/>
      <c r="C32" s="238"/>
      <c r="D32" s="309"/>
      <c r="E32" s="108"/>
      <c r="F32" s="213" t="s">
        <v>148</v>
      </c>
      <c r="G32" s="236">
        <v>-18254.900000000001</v>
      </c>
      <c r="H32" s="242">
        <f>+G32</f>
        <v>-18254.900000000001</v>
      </c>
      <c r="I32" s="243"/>
    </row>
    <row r="33" spans="1:16" s="81" customFormat="1" ht="16.8" customHeight="1">
      <c r="A33" s="298"/>
      <c r="B33" s="304"/>
      <c r="C33" s="238"/>
      <c r="D33" s="309"/>
      <c r="E33" s="108"/>
      <c r="F33" s="67" t="s">
        <v>185</v>
      </c>
      <c r="G33" s="104">
        <f>+G34</f>
        <v>-695.3</v>
      </c>
      <c r="H33" s="104">
        <f>+H34</f>
        <v>-695.3</v>
      </c>
    </row>
    <row r="34" spans="1:16" s="81" customFormat="1" ht="16.8" customHeight="1">
      <c r="A34" s="298"/>
      <c r="B34" s="304"/>
      <c r="C34" s="238"/>
      <c r="D34" s="309"/>
      <c r="E34" s="108"/>
      <c r="F34" s="213" t="s">
        <v>149</v>
      </c>
      <c r="G34" s="236">
        <f>+G35</f>
        <v>-695.3</v>
      </c>
      <c r="H34" s="236">
        <f>+H35</f>
        <v>-695.3</v>
      </c>
    </row>
    <row r="35" spans="1:16" s="81" customFormat="1" ht="16.8" customHeight="1">
      <c r="A35" s="298"/>
      <c r="B35" s="304"/>
      <c r="C35" s="238"/>
      <c r="D35" s="309"/>
      <c r="E35" s="108"/>
      <c r="F35" s="213" t="s">
        <v>150</v>
      </c>
      <c r="G35" s="236">
        <f>+'Havelvats 8'!I14</f>
        <v>-695.3</v>
      </c>
      <c r="H35" s="242">
        <f>+G35</f>
        <v>-695.3</v>
      </c>
    </row>
    <row r="36" spans="1:16" s="89" customFormat="1" ht="51.7">
      <c r="A36" s="298"/>
      <c r="B36" s="304"/>
      <c r="C36" s="238"/>
      <c r="D36" s="309"/>
      <c r="E36" s="235">
        <v>31001</v>
      </c>
      <c r="F36" s="60" t="s">
        <v>134</v>
      </c>
      <c r="G36" s="95">
        <f t="shared" ref="G36:H36" si="3">G38</f>
        <v>4680.5</v>
      </c>
      <c r="H36" s="94">
        <f t="shared" si="3"/>
        <v>4680.5</v>
      </c>
      <c r="I36" s="88"/>
      <c r="J36" s="88"/>
      <c r="K36" s="88"/>
      <c r="L36" s="88"/>
      <c r="M36" s="88"/>
      <c r="N36" s="88"/>
      <c r="O36" s="88"/>
      <c r="P36" s="88"/>
    </row>
    <row r="37" spans="1:16" s="81" customFormat="1" ht="16.8" customHeight="1">
      <c r="A37" s="298"/>
      <c r="B37" s="304"/>
      <c r="C37" s="238"/>
      <c r="D37" s="309"/>
      <c r="E37" s="306"/>
      <c r="F37" s="67" t="s">
        <v>65</v>
      </c>
      <c r="G37" s="85"/>
      <c r="H37" s="84"/>
    </row>
    <row r="38" spans="1:16" s="99" customFormat="1" ht="33.6">
      <c r="A38" s="298"/>
      <c r="B38" s="304"/>
      <c r="C38" s="238"/>
      <c r="D38" s="309"/>
      <c r="E38" s="307"/>
      <c r="F38" s="96" t="s">
        <v>48</v>
      </c>
      <c r="G38" s="98">
        <f t="shared" ref="G38:H38" si="4">G40</f>
        <v>4680.5</v>
      </c>
      <c r="H38" s="97">
        <f t="shared" si="4"/>
        <v>4680.5</v>
      </c>
    </row>
    <row r="39" spans="1:16" s="81" customFormat="1" ht="50.35">
      <c r="A39" s="298"/>
      <c r="B39" s="304"/>
      <c r="C39" s="238"/>
      <c r="D39" s="309"/>
      <c r="E39" s="307"/>
      <c r="F39" s="67" t="s">
        <v>53</v>
      </c>
      <c r="G39" s="85"/>
      <c r="H39" s="84"/>
    </row>
    <row r="40" spans="1:16" s="81" customFormat="1" ht="16.8" customHeight="1">
      <c r="A40" s="298"/>
      <c r="B40" s="304"/>
      <c r="C40" s="238"/>
      <c r="D40" s="309"/>
      <c r="E40" s="307"/>
      <c r="F40" s="82" t="s">
        <v>25</v>
      </c>
      <c r="G40" s="85">
        <f t="shared" ref="G40:H42" si="5">G41</f>
        <v>4680.5</v>
      </c>
      <c r="H40" s="84">
        <f t="shared" si="5"/>
        <v>4680.5</v>
      </c>
    </row>
    <row r="41" spans="1:16" s="81" customFormat="1" ht="16.8" customHeight="1">
      <c r="A41" s="298"/>
      <c r="B41" s="304"/>
      <c r="C41" s="238"/>
      <c r="D41" s="309"/>
      <c r="E41" s="307"/>
      <c r="F41" s="67" t="s">
        <v>121</v>
      </c>
      <c r="G41" s="104">
        <f t="shared" si="5"/>
        <v>4680.5</v>
      </c>
      <c r="H41" s="101">
        <f t="shared" si="5"/>
        <v>4680.5</v>
      </c>
    </row>
    <row r="42" spans="1:16" s="81" customFormat="1" ht="16.8" customHeight="1">
      <c r="A42" s="298"/>
      <c r="B42" s="304"/>
      <c r="C42" s="238"/>
      <c r="D42" s="309"/>
      <c r="E42" s="307"/>
      <c r="F42" s="67" t="s">
        <v>122</v>
      </c>
      <c r="G42" s="104">
        <f t="shared" si="5"/>
        <v>4680.5</v>
      </c>
      <c r="H42" s="101">
        <f t="shared" si="5"/>
        <v>4680.5</v>
      </c>
    </row>
    <row r="43" spans="1:16" s="81" customFormat="1" ht="16.8" customHeight="1">
      <c r="A43" s="298"/>
      <c r="B43" s="304"/>
      <c r="C43" s="238"/>
      <c r="D43" s="309"/>
      <c r="E43" s="307"/>
      <c r="F43" s="67" t="s">
        <v>140</v>
      </c>
      <c r="G43" s="104">
        <f t="shared" ref="G43:H43" si="6">+G44</f>
        <v>4680.5</v>
      </c>
      <c r="H43" s="101">
        <f t="shared" si="6"/>
        <v>4680.5</v>
      </c>
      <c r="I43" s="102"/>
    </row>
    <row r="44" spans="1:16" s="81" customFormat="1" ht="16.8" customHeight="1">
      <c r="A44" s="298"/>
      <c r="B44" s="304"/>
      <c r="C44" s="238"/>
      <c r="D44" s="309"/>
      <c r="E44" s="308"/>
      <c r="F44" s="109" t="s">
        <v>141</v>
      </c>
      <c r="G44" s="104">
        <f>+'Havelvats 4'!E15</f>
        <v>4680.5</v>
      </c>
      <c r="H44" s="104">
        <f>+'Havelvats 4'!F15</f>
        <v>4680.5</v>
      </c>
      <c r="I44" s="103"/>
    </row>
    <row r="45" spans="1:16" s="89" customFormat="1" ht="58.75" customHeight="1">
      <c r="A45" s="298"/>
      <c r="B45" s="304"/>
      <c r="C45" s="238"/>
      <c r="D45" s="309"/>
      <c r="E45" s="235">
        <v>32001</v>
      </c>
      <c r="F45" s="56" t="s">
        <v>179</v>
      </c>
      <c r="G45" s="95">
        <f t="shared" ref="G45:H45" si="7">G47</f>
        <v>14269.7</v>
      </c>
      <c r="H45" s="94">
        <f t="shared" si="7"/>
        <v>14269.7</v>
      </c>
      <c r="I45" s="88"/>
      <c r="J45" s="88"/>
      <c r="K45" s="88"/>
      <c r="L45" s="88"/>
      <c r="M45" s="88"/>
      <c r="N45" s="88"/>
      <c r="O45" s="88"/>
      <c r="P45" s="88"/>
    </row>
    <row r="46" spans="1:16" s="81" customFormat="1" ht="16.8" customHeight="1">
      <c r="A46" s="298"/>
      <c r="B46" s="304"/>
      <c r="C46" s="238"/>
      <c r="D46" s="309"/>
      <c r="E46" s="306"/>
      <c r="F46" s="67" t="s">
        <v>65</v>
      </c>
      <c r="G46" s="85"/>
      <c r="H46" s="84"/>
    </row>
    <row r="47" spans="1:16" s="99" customFormat="1" ht="33.6">
      <c r="A47" s="298"/>
      <c r="B47" s="304"/>
      <c r="C47" s="238"/>
      <c r="D47" s="309"/>
      <c r="E47" s="307"/>
      <c r="F47" s="96" t="s">
        <v>48</v>
      </c>
      <c r="G47" s="98">
        <f t="shared" ref="G47:H47" si="8">G49</f>
        <v>14269.7</v>
      </c>
      <c r="H47" s="97">
        <f t="shared" si="8"/>
        <v>14269.7</v>
      </c>
    </row>
    <row r="48" spans="1:16" s="81" customFormat="1" ht="50.35">
      <c r="A48" s="298"/>
      <c r="B48" s="304"/>
      <c r="C48" s="238"/>
      <c r="D48" s="309"/>
      <c r="E48" s="307"/>
      <c r="F48" s="67" t="s">
        <v>53</v>
      </c>
      <c r="G48" s="85"/>
      <c r="H48" s="84"/>
    </row>
    <row r="49" spans="1:9" s="81" customFormat="1" ht="16.8" customHeight="1">
      <c r="A49" s="298"/>
      <c r="B49" s="304"/>
      <c r="C49" s="238"/>
      <c r="D49" s="309"/>
      <c r="E49" s="307"/>
      <c r="F49" s="82" t="s">
        <v>25</v>
      </c>
      <c r="G49" s="85">
        <f t="shared" ref="G49:H51" si="9">G50</f>
        <v>14269.7</v>
      </c>
      <c r="H49" s="84">
        <f t="shared" si="9"/>
        <v>14269.7</v>
      </c>
    </row>
    <row r="50" spans="1:9" s="81" customFormat="1" ht="16.8" customHeight="1">
      <c r="A50" s="298"/>
      <c r="B50" s="304"/>
      <c r="C50" s="238"/>
      <c r="D50" s="309"/>
      <c r="E50" s="307"/>
      <c r="F50" s="67" t="s">
        <v>55</v>
      </c>
      <c r="G50" s="104">
        <f t="shared" si="9"/>
        <v>14269.7</v>
      </c>
      <c r="H50" s="101">
        <f t="shared" si="9"/>
        <v>14269.7</v>
      </c>
    </row>
    <row r="51" spans="1:9" s="81" customFormat="1" ht="16.8" customHeight="1">
      <c r="A51" s="298"/>
      <c r="B51" s="304"/>
      <c r="C51" s="238"/>
      <c r="D51" s="309"/>
      <c r="E51" s="307"/>
      <c r="F51" s="67" t="s">
        <v>142</v>
      </c>
      <c r="G51" s="104">
        <f t="shared" si="9"/>
        <v>14269.7</v>
      </c>
      <c r="H51" s="101">
        <f t="shared" si="9"/>
        <v>14269.7</v>
      </c>
    </row>
    <row r="52" spans="1:9" s="81" customFormat="1" ht="16.8" customHeight="1">
      <c r="A52" s="298"/>
      <c r="B52" s="304"/>
      <c r="C52" s="238"/>
      <c r="D52" s="309"/>
      <c r="E52" s="307"/>
      <c r="F52" s="67" t="s">
        <v>143</v>
      </c>
      <c r="G52" s="104">
        <f t="shared" ref="G52:H52" si="10">+G53</f>
        <v>14269.7</v>
      </c>
      <c r="H52" s="101">
        <f t="shared" si="10"/>
        <v>14269.7</v>
      </c>
      <c r="I52" s="102"/>
    </row>
    <row r="53" spans="1:9" s="81" customFormat="1" ht="16.8" customHeight="1">
      <c r="A53" s="298"/>
      <c r="B53" s="305"/>
      <c r="C53" s="239"/>
      <c r="D53" s="309"/>
      <c r="E53" s="308"/>
      <c r="F53" s="109" t="s">
        <v>144</v>
      </c>
      <c r="G53" s="104">
        <f>+'Havelvats 5'!G12</f>
        <v>14269.7</v>
      </c>
      <c r="H53" s="104">
        <f>+G53</f>
        <v>14269.7</v>
      </c>
      <c r="I53" s="103"/>
    </row>
    <row r="54" spans="1:9" s="81" customFormat="1" ht="17.25">
      <c r="A54" s="110"/>
      <c r="B54" s="110"/>
      <c r="C54" s="111"/>
      <c r="D54" s="112"/>
      <c r="E54" s="113"/>
      <c r="F54" s="114"/>
      <c r="G54" s="115"/>
      <c r="H54" s="115"/>
      <c r="I54" s="103"/>
    </row>
    <row r="55" spans="1:9" s="116" customFormat="1" ht="34.9" customHeight="1">
      <c r="A55" s="19"/>
      <c r="B55" s="19"/>
      <c r="C55" s="19"/>
      <c r="D55" s="20"/>
      <c r="E55" s="20"/>
      <c r="F55" s="16" t="s">
        <v>118</v>
      </c>
      <c r="G55" s="18">
        <f t="shared" ref="G55:H55" si="11">+G56</f>
        <v>0</v>
      </c>
      <c r="H55" s="18">
        <f t="shared" si="11"/>
        <v>0</v>
      </c>
    </row>
    <row r="56" spans="1:9" ht="34.450000000000003">
      <c r="A56" s="293" t="s">
        <v>80</v>
      </c>
      <c r="B56" s="293"/>
      <c r="C56" s="293"/>
      <c r="D56" s="293"/>
      <c r="E56" s="293"/>
      <c r="F56" s="16" t="s">
        <v>35</v>
      </c>
      <c r="G56" s="73">
        <f t="shared" ref="G56:H56" si="12">+G58</f>
        <v>0</v>
      </c>
      <c r="H56" s="73">
        <f t="shared" si="12"/>
        <v>0</v>
      </c>
    </row>
    <row r="57" spans="1:9" ht="17.25">
      <c r="A57" s="293"/>
      <c r="B57" s="293"/>
      <c r="C57" s="293"/>
      <c r="D57" s="293"/>
      <c r="E57" s="293"/>
      <c r="F57" s="67" t="s">
        <v>22</v>
      </c>
      <c r="G57" s="117"/>
      <c r="H57" s="117"/>
    </row>
    <row r="58" spans="1:9" ht="17.25">
      <c r="A58" s="293"/>
      <c r="B58" s="293" t="s">
        <v>36</v>
      </c>
      <c r="C58" s="293"/>
      <c r="D58" s="293"/>
      <c r="E58" s="293"/>
      <c r="F58" s="16" t="s">
        <v>37</v>
      </c>
      <c r="G58" s="122">
        <f t="shared" ref="G58:H58" si="13">+G60</f>
        <v>0</v>
      </c>
      <c r="H58" s="122">
        <f t="shared" si="13"/>
        <v>0</v>
      </c>
    </row>
    <row r="59" spans="1:9" ht="17.25">
      <c r="A59" s="293"/>
      <c r="B59" s="293"/>
      <c r="C59" s="293"/>
      <c r="D59" s="293"/>
      <c r="E59" s="293"/>
      <c r="F59" s="67" t="s">
        <v>22</v>
      </c>
      <c r="G59" s="266"/>
      <c r="H59" s="266"/>
    </row>
    <row r="60" spans="1:9" ht="17.25">
      <c r="A60" s="293"/>
      <c r="B60" s="293"/>
      <c r="C60" s="293" t="s">
        <v>36</v>
      </c>
      <c r="D60" s="293"/>
      <c r="E60" s="293"/>
      <c r="F60" s="17" t="s">
        <v>21</v>
      </c>
      <c r="G60" s="122">
        <f>+G73+G81</f>
        <v>0</v>
      </c>
      <c r="H60" s="122">
        <f>+H73+H81</f>
        <v>0</v>
      </c>
    </row>
    <row r="61" spans="1:9">
      <c r="A61" s="293"/>
      <c r="B61" s="293"/>
      <c r="C61" s="293"/>
      <c r="D61" s="293"/>
      <c r="E61" s="293"/>
      <c r="F61" s="67" t="s">
        <v>22</v>
      </c>
      <c r="G61" s="118"/>
      <c r="H61" s="118"/>
    </row>
    <row r="62" spans="1:9">
      <c r="A62" s="293"/>
      <c r="B62" s="293"/>
      <c r="C62" s="293"/>
      <c r="D62" s="293"/>
      <c r="E62" s="293"/>
      <c r="F62" s="67" t="s">
        <v>23</v>
      </c>
      <c r="G62" s="119">
        <f t="shared" ref="G62:H62" si="14">+G64</f>
        <v>0</v>
      </c>
      <c r="H62" s="119">
        <f t="shared" si="14"/>
        <v>0</v>
      </c>
    </row>
    <row r="63" spans="1:9" ht="17.25">
      <c r="A63" s="293"/>
      <c r="B63" s="293"/>
      <c r="C63" s="293"/>
      <c r="D63" s="293"/>
      <c r="E63" s="293"/>
      <c r="F63" s="67" t="s">
        <v>22</v>
      </c>
      <c r="G63" s="73"/>
      <c r="H63" s="73"/>
    </row>
    <row r="64" spans="1:9" ht="17.25">
      <c r="A64" s="293"/>
      <c r="B64" s="293"/>
      <c r="C64" s="293"/>
      <c r="D64" s="293" t="s">
        <v>76</v>
      </c>
      <c r="E64" s="294" t="s">
        <v>82</v>
      </c>
      <c r="F64" s="294" t="s">
        <v>21</v>
      </c>
      <c r="G64" s="73">
        <f>+G73+G81</f>
        <v>0</v>
      </c>
      <c r="H64" s="73">
        <f>+H73+H81</f>
        <v>0</v>
      </c>
    </row>
    <row r="65" spans="1:8" ht="17.25">
      <c r="A65" s="293"/>
      <c r="B65" s="293"/>
      <c r="C65" s="293"/>
      <c r="D65" s="293"/>
      <c r="E65" s="120"/>
      <c r="F65" s="68" t="s">
        <v>22</v>
      </c>
      <c r="G65" s="121"/>
      <c r="H65" s="121"/>
    </row>
    <row r="66" spans="1:8" ht="17.25">
      <c r="A66" s="293"/>
      <c r="B66" s="293"/>
      <c r="C66" s="293"/>
      <c r="D66" s="293"/>
      <c r="E66" s="105">
        <v>11001</v>
      </c>
      <c r="F66" s="17" t="s">
        <v>21</v>
      </c>
      <c r="G66" s="95">
        <f t="shared" ref="G66:H66" si="15">+G68</f>
        <v>-14269.7</v>
      </c>
      <c r="H66" s="95">
        <f t="shared" si="15"/>
        <v>-14269.7</v>
      </c>
    </row>
    <row r="67" spans="1:8">
      <c r="A67" s="293"/>
      <c r="B67" s="293"/>
      <c r="C67" s="293"/>
      <c r="D67" s="293"/>
      <c r="E67" s="295"/>
      <c r="F67" s="67" t="s">
        <v>65</v>
      </c>
      <c r="G67" s="119"/>
      <c r="H67" s="119"/>
    </row>
    <row r="68" spans="1:8">
      <c r="A68" s="293"/>
      <c r="B68" s="293"/>
      <c r="C68" s="293"/>
      <c r="D68" s="293"/>
      <c r="E68" s="295"/>
      <c r="F68" s="44" t="s">
        <v>23</v>
      </c>
      <c r="G68" s="98">
        <f t="shared" ref="G68:H68" si="16">+G70</f>
        <v>-14269.7</v>
      </c>
      <c r="H68" s="98">
        <f t="shared" si="16"/>
        <v>-14269.7</v>
      </c>
    </row>
    <row r="69" spans="1:8" ht="33.6">
      <c r="A69" s="293"/>
      <c r="B69" s="293"/>
      <c r="C69" s="293"/>
      <c r="D69" s="293"/>
      <c r="E69" s="295"/>
      <c r="F69" s="67" t="s">
        <v>24</v>
      </c>
      <c r="G69" s="119"/>
      <c r="H69" s="119"/>
    </row>
    <row r="70" spans="1:8">
      <c r="A70" s="293"/>
      <c r="B70" s="293"/>
      <c r="C70" s="293"/>
      <c r="D70" s="293"/>
      <c r="E70" s="295"/>
      <c r="F70" s="82" t="s">
        <v>25</v>
      </c>
      <c r="G70" s="85">
        <f t="shared" ref="G70:H71" si="17">+G71</f>
        <v>-14269.7</v>
      </c>
      <c r="H70" s="85">
        <f t="shared" si="17"/>
        <v>-14269.7</v>
      </c>
    </row>
    <row r="71" spans="1:8">
      <c r="A71" s="293"/>
      <c r="B71" s="293"/>
      <c r="C71" s="293"/>
      <c r="D71" s="293"/>
      <c r="E71" s="295"/>
      <c r="F71" s="67" t="s">
        <v>26</v>
      </c>
      <c r="G71" s="236">
        <f t="shared" si="17"/>
        <v>-14269.7</v>
      </c>
      <c r="H71" s="236">
        <f t="shared" si="17"/>
        <v>-14269.7</v>
      </c>
    </row>
    <row r="72" spans="1:8">
      <c r="A72" s="293"/>
      <c r="B72" s="293"/>
      <c r="C72" s="293"/>
      <c r="D72" s="293"/>
      <c r="E72" s="295"/>
      <c r="F72" s="67" t="s">
        <v>81</v>
      </c>
      <c r="G72" s="236">
        <f t="shared" ref="G72:H72" si="18">+G73</f>
        <v>-14269.7</v>
      </c>
      <c r="H72" s="236">
        <f t="shared" si="18"/>
        <v>-14269.7</v>
      </c>
    </row>
    <row r="73" spans="1:8">
      <c r="A73" s="293"/>
      <c r="B73" s="293"/>
      <c r="C73" s="293"/>
      <c r="D73" s="293"/>
      <c r="E73" s="295"/>
      <c r="F73" s="67" t="s">
        <v>27</v>
      </c>
      <c r="G73" s="236">
        <f>-G81</f>
        <v>-14269.7</v>
      </c>
      <c r="H73" s="236">
        <f>-H81</f>
        <v>-14269.7</v>
      </c>
    </row>
    <row r="74" spans="1:8" ht="17.25">
      <c r="A74" s="293"/>
      <c r="B74" s="293"/>
      <c r="C74" s="293"/>
      <c r="D74" s="293"/>
      <c r="E74" s="105" t="s">
        <v>78</v>
      </c>
      <c r="F74" s="17" t="s">
        <v>21</v>
      </c>
      <c r="G74" s="57">
        <f t="shared" ref="G74:H74" si="19">+G76</f>
        <v>14269.7</v>
      </c>
      <c r="H74" s="57">
        <f t="shared" si="19"/>
        <v>14269.7</v>
      </c>
    </row>
    <row r="75" spans="1:8">
      <c r="A75" s="293"/>
      <c r="B75" s="293"/>
      <c r="C75" s="293"/>
      <c r="D75" s="293"/>
      <c r="E75" s="295"/>
      <c r="F75" s="67" t="s">
        <v>65</v>
      </c>
      <c r="G75" s="123"/>
      <c r="H75" s="123"/>
    </row>
    <row r="76" spans="1:8">
      <c r="A76" s="293"/>
      <c r="B76" s="293"/>
      <c r="C76" s="293"/>
      <c r="D76" s="293"/>
      <c r="E76" s="295"/>
      <c r="F76" s="44" t="s">
        <v>23</v>
      </c>
      <c r="G76" s="124">
        <f t="shared" ref="G76:H76" si="20">+G78</f>
        <v>14269.7</v>
      </c>
      <c r="H76" s="124">
        <f t="shared" si="20"/>
        <v>14269.7</v>
      </c>
    </row>
    <row r="77" spans="1:8" ht="33.6">
      <c r="A77" s="293"/>
      <c r="B77" s="293"/>
      <c r="C77" s="293"/>
      <c r="D77" s="293"/>
      <c r="E77" s="295"/>
      <c r="F77" s="67" t="s">
        <v>24</v>
      </c>
      <c r="G77" s="123"/>
      <c r="H77" s="123"/>
    </row>
    <row r="78" spans="1:8">
      <c r="A78" s="293"/>
      <c r="B78" s="293"/>
      <c r="C78" s="293"/>
      <c r="D78" s="293"/>
      <c r="E78" s="295"/>
      <c r="F78" s="82" t="s">
        <v>25</v>
      </c>
      <c r="G78" s="125">
        <f t="shared" ref="G78:H80" si="21">+G79</f>
        <v>14269.7</v>
      </c>
      <c r="H78" s="125">
        <f t="shared" si="21"/>
        <v>14269.7</v>
      </c>
    </row>
    <row r="79" spans="1:8">
      <c r="A79" s="293"/>
      <c r="B79" s="293"/>
      <c r="C79" s="293"/>
      <c r="D79" s="293"/>
      <c r="E79" s="295"/>
      <c r="F79" s="67" t="s">
        <v>26</v>
      </c>
      <c r="G79" s="123">
        <f t="shared" si="21"/>
        <v>14269.7</v>
      </c>
      <c r="H79" s="123">
        <f t="shared" si="21"/>
        <v>14269.7</v>
      </c>
    </row>
    <row r="80" spans="1:8">
      <c r="A80" s="293"/>
      <c r="B80" s="293"/>
      <c r="C80" s="293"/>
      <c r="D80" s="293"/>
      <c r="E80" s="295"/>
      <c r="F80" s="67" t="s">
        <v>49</v>
      </c>
      <c r="G80" s="123">
        <f t="shared" si="21"/>
        <v>14269.7</v>
      </c>
      <c r="H80" s="123">
        <f t="shared" si="21"/>
        <v>14269.7</v>
      </c>
    </row>
    <row r="81" spans="1:8">
      <c r="A81" s="293"/>
      <c r="B81" s="293"/>
      <c r="C81" s="293"/>
      <c r="D81" s="293"/>
      <c r="E81" s="295"/>
      <c r="F81" s="67" t="s">
        <v>27</v>
      </c>
      <c r="G81" s="123">
        <f>+G45</f>
        <v>14269.7</v>
      </c>
      <c r="H81" s="123">
        <f>+H45</f>
        <v>14269.7</v>
      </c>
    </row>
  </sheetData>
  <mergeCells count="30">
    <mergeCell ref="G1:H1"/>
    <mergeCell ref="G9:H9"/>
    <mergeCell ref="G8:H8"/>
    <mergeCell ref="G3:H3"/>
    <mergeCell ref="G2:H2"/>
    <mergeCell ref="D9:E9"/>
    <mergeCell ref="F9:F10"/>
    <mergeCell ref="A5:H5"/>
    <mergeCell ref="A9:C9"/>
    <mergeCell ref="A14:A53"/>
    <mergeCell ref="B14:B15"/>
    <mergeCell ref="E22:F22"/>
    <mergeCell ref="B16:B53"/>
    <mergeCell ref="E14:E15"/>
    <mergeCell ref="E37:E44"/>
    <mergeCell ref="E46:E53"/>
    <mergeCell ref="D22:D53"/>
    <mergeCell ref="C14:C17"/>
    <mergeCell ref="D14:D21"/>
    <mergeCell ref="A56:A81"/>
    <mergeCell ref="C56:C59"/>
    <mergeCell ref="B56:B57"/>
    <mergeCell ref="E64:F64"/>
    <mergeCell ref="D64:D81"/>
    <mergeCell ref="C60:C81"/>
    <mergeCell ref="B58:B81"/>
    <mergeCell ref="E75:E81"/>
    <mergeCell ref="E67:E73"/>
    <mergeCell ref="E56:E63"/>
    <mergeCell ref="D56:D63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opLeftCell="A7" zoomScale="70" zoomScaleNormal="70" workbookViewId="0">
      <selection activeCell="D19" sqref="D19"/>
    </sheetView>
  </sheetViews>
  <sheetFormatPr defaultColWidth="9.3046875" defaultRowHeight="16.8"/>
  <cols>
    <col min="1" max="2" width="9.3046875" style="32"/>
    <col min="3" max="3" width="54.3046875" style="32" customWidth="1"/>
    <col min="4" max="4" width="16.53515625" style="32" customWidth="1"/>
    <col min="5" max="5" width="18.921875" style="32" customWidth="1"/>
    <col min="6" max="6" width="20.23046875" style="32" customWidth="1"/>
    <col min="7" max="7" width="18.921875" style="32" customWidth="1"/>
    <col min="8" max="8" width="18.84375" style="32" customWidth="1"/>
    <col min="9" max="9" width="12.921875" style="32" bestFit="1" customWidth="1"/>
    <col min="10" max="10" width="17.3046875" style="32" customWidth="1"/>
    <col min="11" max="16384" width="9.3046875" style="32"/>
  </cols>
  <sheetData>
    <row r="1" spans="1:10" ht="37.549999999999997" customHeight="1">
      <c r="B1" s="126"/>
      <c r="C1" s="126"/>
      <c r="D1" s="126"/>
      <c r="E1" s="126"/>
      <c r="F1" s="314" t="s">
        <v>101</v>
      </c>
      <c r="G1" s="314"/>
      <c r="H1" s="314"/>
    </row>
    <row r="2" spans="1:10" ht="17.25" customHeight="1">
      <c r="A2" s="126"/>
      <c r="B2" s="126"/>
      <c r="C2" s="126"/>
      <c r="D2" s="126"/>
      <c r="E2" s="126"/>
      <c r="F2" s="315" t="s">
        <v>105</v>
      </c>
      <c r="G2" s="315"/>
      <c r="H2" s="315"/>
    </row>
    <row r="3" spans="1:10" ht="17.25" customHeight="1">
      <c r="A3" s="126"/>
      <c r="B3" s="126"/>
      <c r="C3" s="126"/>
      <c r="D3" s="126"/>
      <c r="E3" s="126"/>
      <c r="F3" s="315" t="s">
        <v>100</v>
      </c>
      <c r="G3" s="315"/>
      <c r="H3" s="315"/>
    </row>
    <row r="4" spans="1:10" ht="14.25" customHeight="1">
      <c r="A4" s="127"/>
      <c r="B4" s="127"/>
      <c r="C4" s="31"/>
      <c r="E4" s="128"/>
      <c r="F4" s="128"/>
      <c r="G4" s="128"/>
      <c r="H4" s="128"/>
    </row>
    <row r="5" spans="1:10">
      <c r="A5" s="316" t="s">
        <v>177</v>
      </c>
      <c r="B5" s="317"/>
      <c r="C5" s="317"/>
      <c r="D5" s="317"/>
      <c r="E5" s="317"/>
      <c r="F5" s="317"/>
      <c r="G5" s="317"/>
      <c r="H5" s="317"/>
    </row>
    <row r="6" spans="1:10" ht="33.799999999999997" customHeight="1">
      <c r="A6" s="317"/>
      <c r="B6" s="317"/>
      <c r="C6" s="317"/>
      <c r="D6" s="317"/>
      <c r="E6" s="317"/>
      <c r="F6" s="317"/>
      <c r="G6" s="317"/>
      <c r="H6" s="317"/>
    </row>
    <row r="9" spans="1:10">
      <c r="G9" s="129"/>
      <c r="H9" s="129" t="s">
        <v>29</v>
      </c>
    </row>
    <row r="10" spans="1:10" ht="40.35" customHeight="1">
      <c r="A10" s="318" t="s">
        <v>58</v>
      </c>
      <c r="B10" s="319"/>
      <c r="C10" s="320" t="s">
        <v>68</v>
      </c>
      <c r="D10" s="322" t="s">
        <v>116</v>
      </c>
      <c r="E10" s="324" t="s">
        <v>115</v>
      </c>
      <c r="F10" s="325"/>
      <c r="G10" s="325"/>
      <c r="H10" s="326"/>
    </row>
    <row r="11" spans="1:10" ht="107.25" customHeight="1">
      <c r="A11" s="5" t="s">
        <v>62</v>
      </c>
      <c r="B11" s="5" t="s">
        <v>63</v>
      </c>
      <c r="C11" s="321"/>
      <c r="D11" s="323"/>
      <c r="E11" s="130" t="s">
        <v>69</v>
      </c>
      <c r="F11" s="130" t="s">
        <v>70</v>
      </c>
      <c r="G11" s="130" t="s">
        <v>71</v>
      </c>
      <c r="H11" s="130" t="s">
        <v>72</v>
      </c>
      <c r="I11" s="132"/>
    </row>
    <row r="12" spans="1:10" ht="17.25">
      <c r="A12" s="5"/>
      <c r="B12" s="5"/>
      <c r="C12" s="6" t="s">
        <v>73</v>
      </c>
      <c r="D12" s="13">
        <f>SUM(E12:H12)</f>
        <v>4680.5</v>
      </c>
      <c r="E12" s="13">
        <f t="shared" ref="E12:H12" si="0">+E14</f>
        <v>0</v>
      </c>
      <c r="F12" s="12">
        <f t="shared" si="0"/>
        <v>0</v>
      </c>
      <c r="G12" s="12">
        <f t="shared" si="0"/>
        <v>0</v>
      </c>
      <c r="H12" s="12">
        <f t="shared" si="0"/>
        <v>4680.5</v>
      </c>
      <c r="I12" s="133"/>
      <c r="J12" s="62"/>
    </row>
    <row r="13" spans="1:10" ht="17.25">
      <c r="A13" s="5"/>
      <c r="B13" s="5"/>
      <c r="C13" s="6" t="s">
        <v>74</v>
      </c>
      <c r="D13" s="11"/>
      <c r="E13" s="7"/>
      <c r="F13" s="12"/>
      <c r="G13" s="12"/>
      <c r="H13" s="12"/>
    </row>
    <row r="14" spans="1:10" ht="34.450000000000003">
      <c r="A14" s="8"/>
      <c r="B14" s="9"/>
      <c r="C14" s="9" t="s">
        <v>66</v>
      </c>
      <c r="D14" s="13">
        <f>SUM(E14:H14)</f>
        <v>4680.5</v>
      </c>
      <c r="E14" s="13">
        <f>+E16</f>
        <v>0</v>
      </c>
      <c r="F14" s="13">
        <f t="shared" ref="F14:H14" si="1">+F16</f>
        <v>0</v>
      </c>
      <c r="G14" s="13">
        <f t="shared" si="1"/>
        <v>0</v>
      </c>
      <c r="H14" s="13">
        <f t="shared" si="1"/>
        <v>4680.5</v>
      </c>
      <c r="I14" s="134"/>
    </row>
    <row r="15" spans="1:10">
      <c r="A15" s="8"/>
      <c r="B15" s="8"/>
      <c r="C15" s="8" t="s">
        <v>75</v>
      </c>
      <c r="D15" s="10"/>
      <c r="E15" s="10"/>
      <c r="F15" s="10"/>
      <c r="G15" s="10"/>
      <c r="H15" s="10"/>
    </row>
    <row r="16" spans="1:10" ht="51.7">
      <c r="A16" s="3">
        <v>1130</v>
      </c>
      <c r="B16" s="3">
        <v>31001</v>
      </c>
      <c r="C16" s="4" t="s">
        <v>134</v>
      </c>
      <c r="D16" s="13">
        <f>+E16+F16+G16+H16</f>
        <v>4680.5</v>
      </c>
      <c r="E16" s="13">
        <v>0</v>
      </c>
      <c r="F16" s="13">
        <v>0</v>
      </c>
      <c r="G16" s="13">
        <v>0</v>
      </c>
      <c r="H16" s="13">
        <f>+'Havelvats 8'!I16</f>
        <v>4680.5</v>
      </c>
    </row>
  </sheetData>
  <mergeCells count="8">
    <mergeCell ref="F1:H1"/>
    <mergeCell ref="F2:H2"/>
    <mergeCell ref="F3:H3"/>
    <mergeCell ref="A5:H6"/>
    <mergeCell ref="A10:B10"/>
    <mergeCell ref="C10:C11"/>
    <mergeCell ref="D10:D11"/>
    <mergeCell ref="E10:H10"/>
  </mergeCells>
  <pageMargins left="0.7" right="0.7" top="0.75" bottom="0.75" header="0.3" footer="0.3"/>
  <pageSetup paperSize="9" scale="7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5"/>
  <sheetViews>
    <sheetView topLeftCell="A7" zoomScale="70" zoomScaleNormal="70" workbookViewId="0">
      <selection activeCell="E19" sqref="E19"/>
    </sheetView>
  </sheetViews>
  <sheetFormatPr defaultColWidth="9.15234375" defaultRowHeight="16.8"/>
  <cols>
    <col min="1" max="1" width="9.15234375" style="135"/>
    <col min="2" max="3" width="9.921875" style="135" customWidth="1"/>
    <col min="4" max="4" width="54.3046875" style="135" customWidth="1"/>
    <col min="5" max="6" width="17.69140625" style="135" customWidth="1"/>
    <col min="7" max="7" width="33.69140625" style="135" customWidth="1"/>
    <col min="8" max="9" width="9.15234375" style="135"/>
    <col min="10" max="10" width="12.3046875" style="135" customWidth="1"/>
    <col min="11" max="16384" width="9.15234375" style="135"/>
  </cols>
  <sheetData>
    <row r="1" spans="2:7" ht="37.549999999999997" customHeight="1">
      <c r="E1" s="327" t="s">
        <v>103</v>
      </c>
      <c r="F1" s="327"/>
    </row>
    <row r="2" spans="2:7" ht="17.25" customHeight="1">
      <c r="D2" s="136"/>
      <c r="E2" s="327" t="s">
        <v>105</v>
      </c>
      <c r="F2" s="327"/>
    </row>
    <row r="3" spans="2:7" ht="17.25" customHeight="1">
      <c r="D3" s="136"/>
      <c r="E3" s="327" t="s">
        <v>100</v>
      </c>
      <c r="F3" s="327"/>
    </row>
    <row r="4" spans="2:7" ht="13.5" customHeight="1">
      <c r="D4" s="136"/>
      <c r="E4" s="136"/>
      <c r="F4" s="136"/>
    </row>
    <row r="5" spans="2:7" ht="85.5" customHeight="1">
      <c r="B5" s="297" t="s">
        <v>176</v>
      </c>
      <c r="C5" s="297"/>
      <c r="D5" s="297"/>
      <c r="E5" s="297"/>
      <c r="F5" s="297"/>
    </row>
    <row r="7" spans="2:7">
      <c r="E7" s="137"/>
      <c r="F7" s="137" t="s">
        <v>29</v>
      </c>
    </row>
    <row r="8" spans="2:7" ht="53.45" customHeight="1">
      <c r="B8" s="318" t="s">
        <v>58</v>
      </c>
      <c r="C8" s="319"/>
      <c r="D8" s="320" t="s">
        <v>59</v>
      </c>
      <c r="E8" s="328" t="s">
        <v>115</v>
      </c>
      <c r="F8" s="329"/>
    </row>
    <row r="9" spans="2:7" ht="23.65" customHeight="1">
      <c r="B9" s="332" t="s">
        <v>62</v>
      </c>
      <c r="C9" s="331" t="s">
        <v>63</v>
      </c>
      <c r="D9" s="330"/>
      <c r="E9" s="334" t="s">
        <v>60</v>
      </c>
      <c r="F9" s="334" t="s">
        <v>61</v>
      </c>
    </row>
    <row r="10" spans="2:7" ht="59.65" customHeight="1">
      <c r="B10" s="333"/>
      <c r="C10" s="331"/>
      <c r="D10" s="321"/>
      <c r="E10" s="335"/>
      <c r="F10" s="335"/>
    </row>
    <row r="11" spans="2:7" ht="34.450000000000003">
      <c r="B11" s="5"/>
      <c r="C11" s="5"/>
      <c r="D11" s="2" t="s">
        <v>66</v>
      </c>
      <c r="E11" s="21">
        <f>+E13</f>
        <v>4680.5</v>
      </c>
      <c r="F11" s="21">
        <f>+F13</f>
        <v>4680.5</v>
      </c>
      <c r="G11" s="138"/>
    </row>
    <row r="12" spans="2:7" ht="17.25">
      <c r="B12" s="5"/>
      <c r="C12" s="5"/>
      <c r="D12" s="139" t="s">
        <v>67</v>
      </c>
      <c r="E12" s="21"/>
      <c r="F12" s="21"/>
    </row>
    <row r="13" spans="2:7" ht="51.7">
      <c r="B13" s="3">
        <v>1130</v>
      </c>
      <c r="C13" s="3">
        <v>31001</v>
      </c>
      <c r="D13" s="4" t="s">
        <v>134</v>
      </c>
      <c r="E13" s="140">
        <f>+E15</f>
        <v>4680.5</v>
      </c>
      <c r="F13" s="140">
        <f>+F15</f>
        <v>4680.5</v>
      </c>
    </row>
    <row r="14" spans="2:7" ht="17.25">
      <c r="B14" s="3"/>
      <c r="C14" s="3"/>
      <c r="D14" s="141" t="s">
        <v>64</v>
      </c>
      <c r="E14" s="142"/>
      <c r="F14" s="10"/>
    </row>
    <row r="15" spans="2:7" ht="34.450000000000003">
      <c r="B15" s="3"/>
      <c r="C15" s="3"/>
      <c r="D15" s="143" t="s">
        <v>48</v>
      </c>
      <c r="E15" s="144">
        <f>+'Havelvats 3'!D16</f>
        <v>4680.5</v>
      </c>
      <c r="F15" s="144">
        <f>+E15</f>
        <v>4680.5</v>
      </c>
    </row>
  </sheetData>
  <mergeCells count="11">
    <mergeCell ref="E3:F3"/>
    <mergeCell ref="E2:F2"/>
    <mergeCell ref="E1:F1"/>
    <mergeCell ref="E8:F8"/>
    <mergeCell ref="B5:F5"/>
    <mergeCell ref="B8:C8"/>
    <mergeCell ref="D8:D10"/>
    <mergeCell ref="C9:C10"/>
    <mergeCell ref="B9:B10"/>
    <mergeCell ref="F9:F10"/>
    <mergeCell ref="E9:E10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"/>
  <sheetViews>
    <sheetView topLeftCell="A8" zoomScale="70" zoomScaleNormal="70" zoomScaleSheetLayoutView="100" workbookViewId="0">
      <selection activeCell="C16" sqref="C16"/>
    </sheetView>
  </sheetViews>
  <sheetFormatPr defaultColWidth="9.15234375" defaultRowHeight="16.8"/>
  <cols>
    <col min="1" max="1" width="10.15234375" style="148" customWidth="1"/>
    <col min="2" max="2" width="15.53515625" style="148" customWidth="1"/>
    <col min="3" max="3" width="8" style="148" customWidth="1"/>
    <col min="4" max="4" width="7.84375" style="164" customWidth="1"/>
    <col min="5" max="5" width="25.15234375" style="164" customWidth="1"/>
    <col min="6" max="6" width="62.3828125" style="164" customWidth="1"/>
    <col min="7" max="7" width="26.84375" style="148" customWidth="1"/>
    <col min="8" max="8" width="11.15234375" style="148" bestFit="1" customWidth="1"/>
    <col min="9" max="10" width="9.15234375" style="148"/>
    <col min="11" max="11" width="12.15234375" style="148" customWidth="1"/>
    <col min="12" max="16384" width="9.15234375" style="148"/>
  </cols>
  <sheetData>
    <row r="1" spans="1:43" s="14" customFormat="1" ht="24" customHeight="1">
      <c r="F1" s="342" t="s">
        <v>112</v>
      </c>
      <c r="G1" s="342"/>
      <c r="AB1" s="342"/>
      <c r="AC1" s="342"/>
      <c r="AD1" s="342"/>
    </row>
    <row r="2" spans="1:43" s="14" customFormat="1" ht="17.25" customHeight="1">
      <c r="A2" s="145"/>
      <c r="B2" s="145"/>
      <c r="C2" s="145"/>
      <c r="D2" s="145"/>
      <c r="E2" s="145"/>
      <c r="F2" s="342" t="s">
        <v>107</v>
      </c>
      <c r="G2" s="342"/>
      <c r="Y2" s="145"/>
      <c r="Z2" s="145"/>
      <c r="AA2" s="342"/>
      <c r="AB2" s="342"/>
      <c r="AC2" s="342"/>
      <c r="AD2" s="342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</row>
    <row r="3" spans="1:43" s="14" customFormat="1" ht="17.25" customHeight="1">
      <c r="A3" s="145"/>
      <c r="B3" s="145"/>
      <c r="C3" s="145"/>
      <c r="D3" s="145"/>
      <c r="E3" s="145"/>
      <c r="F3" s="342" t="s">
        <v>9</v>
      </c>
      <c r="G3" s="342"/>
      <c r="Y3" s="342"/>
      <c r="Z3" s="342"/>
      <c r="AA3" s="342"/>
      <c r="AB3" s="342"/>
      <c r="AC3" s="342"/>
      <c r="AD3" s="342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</row>
    <row r="4" spans="1:43" s="14" customFormat="1">
      <c r="F4" s="15"/>
      <c r="G4" s="15"/>
      <c r="H4" s="15"/>
    </row>
    <row r="5" spans="1:43" s="14" customFormat="1" ht="15.8" customHeight="1">
      <c r="F5" s="15"/>
      <c r="G5" s="15"/>
      <c r="H5" s="15"/>
    </row>
    <row r="6" spans="1:43" s="14" customFormat="1" ht="67.5" customHeight="1">
      <c r="A6" s="343" t="s">
        <v>135</v>
      </c>
      <c r="B6" s="343"/>
      <c r="C6" s="343"/>
      <c r="D6" s="343"/>
      <c r="E6" s="343"/>
      <c r="F6" s="343"/>
      <c r="G6" s="343"/>
      <c r="H6" s="30"/>
    </row>
    <row r="7" spans="1:43" s="14" customFormat="1" ht="40.549999999999997" customHeight="1">
      <c r="B7" s="30"/>
      <c r="C7" s="30"/>
      <c r="D7" s="30"/>
      <c r="E7" s="30"/>
      <c r="F7" s="30"/>
      <c r="G7" s="30" t="s">
        <v>113</v>
      </c>
      <c r="H7" s="30"/>
    </row>
    <row r="8" spans="1:43" ht="72" customHeight="1">
      <c r="A8" s="344" t="s">
        <v>14</v>
      </c>
      <c r="B8" s="344"/>
      <c r="C8" s="345" t="s">
        <v>181</v>
      </c>
      <c r="D8" s="346"/>
      <c r="E8" s="347"/>
      <c r="F8" s="351" t="s">
        <v>114</v>
      </c>
      <c r="G8" s="272" t="s">
        <v>178</v>
      </c>
    </row>
    <row r="9" spans="1:43" ht="37.549999999999997" customHeight="1">
      <c r="A9" s="147" t="s">
        <v>18</v>
      </c>
      <c r="B9" s="147" t="s">
        <v>19</v>
      </c>
      <c r="C9" s="348"/>
      <c r="D9" s="349"/>
      <c r="E9" s="350"/>
      <c r="F9" s="352"/>
      <c r="G9" s="147" t="s">
        <v>17</v>
      </c>
    </row>
    <row r="10" spans="1:43" ht="24" customHeight="1">
      <c r="A10" s="353" t="s">
        <v>48</v>
      </c>
      <c r="B10" s="354"/>
      <c r="C10" s="354"/>
      <c r="D10" s="354"/>
      <c r="E10" s="354"/>
      <c r="F10" s="355"/>
      <c r="G10" s="149">
        <f>+G11</f>
        <v>14269.7</v>
      </c>
      <c r="H10" s="150"/>
    </row>
    <row r="11" spans="1:43" ht="54.35" customHeight="1">
      <c r="A11" s="151">
        <v>1130</v>
      </c>
      <c r="B11" s="339" t="s">
        <v>137</v>
      </c>
      <c r="C11" s="340"/>
      <c r="D11" s="340"/>
      <c r="E11" s="341"/>
      <c r="F11" s="152"/>
      <c r="G11" s="153">
        <f>+G12</f>
        <v>14269.7</v>
      </c>
      <c r="H11" s="154"/>
    </row>
    <row r="12" spans="1:43" ht="100.75" customHeight="1">
      <c r="A12" s="155"/>
      <c r="B12" s="151">
        <v>32001</v>
      </c>
      <c r="C12" s="336" t="s">
        <v>179</v>
      </c>
      <c r="D12" s="337"/>
      <c r="E12" s="338"/>
      <c r="F12" s="156" t="s">
        <v>48</v>
      </c>
      <c r="G12" s="149">
        <f>+G13</f>
        <v>14269.7</v>
      </c>
      <c r="H12" s="157"/>
    </row>
    <row r="13" spans="1:43" s="163" customFormat="1" ht="36.25" customHeight="1">
      <c r="A13" s="158"/>
      <c r="B13" s="159"/>
      <c r="C13" s="160"/>
      <c r="D13" s="161"/>
      <c r="E13" s="161"/>
      <c r="F13" s="161" t="s">
        <v>138</v>
      </c>
      <c r="G13" s="162">
        <v>14269.7</v>
      </c>
    </row>
    <row r="14" spans="1:43">
      <c r="G14" s="154"/>
    </row>
  </sheetData>
  <mergeCells count="13">
    <mergeCell ref="C12:E12"/>
    <mergeCell ref="B11:E11"/>
    <mergeCell ref="F1:G1"/>
    <mergeCell ref="AB1:AD1"/>
    <mergeCell ref="F2:G2"/>
    <mergeCell ref="AA2:AD2"/>
    <mergeCell ref="F3:G3"/>
    <mergeCell ref="Y3:AD3"/>
    <mergeCell ref="A6:G6"/>
    <mergeCell ref="A8:B8"/>
    <mergeCell ref="C8:E9"/>
    <mergeCell ref="F8:F9"/>
    <mergeCell ref="A10:F10"/>
  </mergeCells>
  <pageMargins left="0.70866141732283505" right="0.70866141732283505" top="0.74803149606299202" bottom="0.74803149606299202" header="0.31496062992126" footer="0.31496062992126"/>
  <pageSetup paperSize="9" scale="18" fitToHeight="0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topLeftCell="A28" zoomScale="70" zoomScaleNormal="70" zoomScaleSheetLayoutView="100" workbookViewId="0">
      <selection activeCell="G36" sqref="G36"/>
    </sheetView>
  </sheetViews>
  <sheetFormatPr defaultColWidth="9.15234375" defaultRowHeight="16.8"/>
  <cols>
    <col min="1" max="1" width="5.3046875" style="135" customWidth="1"/>
    <col min="2" max="2" width="24.53515625" style="135" customWidth="1"/>
    <col min="3" max="3" width="65.69140625" style="135" customWidth="1"/>
    <col min="4" max="5" width="20.15234375" style="230" customWidth="1"/>
    <col min="6" max="6" width="10" style="135" customWidth="1"/>
    <col min="7" max="7" width="49.84375" style="135" customWidth="1"/>
    <col min="8" max="16384" width="9.15234375" style="135"/>
  </cols>
  <sheetData>
    <row r="1" spans="1:5" ht="37.549999999999997" customHeight="1">
      <c r="D1" s="356" t="s">
        <v>102</v>
      </c>
      <c r="E1" s="356"/>
    </row>
    <row r="2" spans="1:5" ht="17.25" customHeight="1">
      <c r="D2" s="356" t="s">
        <v>107</v>
      </c>
      <c r="E2" s="356"/>
    </row>
    <row r="3" spans="1:5" ht="17.25" customHeight="1">
      <c r="D3" s="356" t="s">
        <v>9</v>
      </c>
      <c r="E3" s="356"/>
    </row>
    <row r="5" spans="1:5" ht="59.3" customHeight="1">
      <c r="A5" s="1"/>
      <c r="B5" s="343" t="s">
        <v>127</v>
      </c>
      <c r="C5" s="343"/>
      <c r="D5" s="343"/>
      <c r="E5" s="343"/>
    </row>
    <row r="6" spans="1:5" ht="23.3" customHeight="1"/>
    <row r="7" spans="1:5" ht="21.75" customHeight="1">
      <c r="A7" s="359" t="s">
        <v>84</v>
      </c>
      <c r="B7" s="359"/>
      <c r="C7" s="359"/>
      <c r="D7" s="359"/>
      <c r="E7" s="359"/>
    </row>
    <row r="8" spans="1:5" ht="38.65" customHeight="1">
      <c r="B8" s="14"/>
      <c r="C8" s="165" t="s">
        <v>125</v>
      </c>
      <c r="D8" s="252"/>
      <c r="E8" s="253"/>
    </row>
    <row r="9" spans="1:5" ht="17.25">
      <c r="B9" s="369" t="s">
        <v>11</v>
      </c>
      <c r="C9" s="370"/>
      <c r="D9" s="370"/>
      <c r="E9" s="371"/>
    </row>
    <row r="10" spans="1:5" s="166" customFormat="1">
      <c r="B10" s="167"/>
      <c r="C10" s="167"/>
      <c r="D10" s="254"/>
      <c r="E10" s="254"/>
    </row>
    <row r="11" spans="1:5" s="166" customFormat="1">
      <c r="B11" s="167"/>
      <c r="C11" s="167"/>
      <c r="D11" s="212"/>
      <c r="E11" s="212"/>
    </row>
    <row r="12" spans="1:5" ht="17.25">
      <c r="B12" s="168" t="s">
        <v>1</v>
      </c>
      <c r="C12" s="168" t="s">
        <v>2</v>
      </c>
      <c r="D12" s="255"/>
      <c r="E12" s="255"/>
    </row>
    <row r="13" spans="1:5" ht="50.35">
      <c r="B13" s="169">
        <v>1130</v>
      </c>
      <c r="C13" s="170" t="s">
        <v>136</v>
      </c>
      <c r="D13" s="256"/>
      <c r="E13" s="256"/>
    </row>
    <row r="15" spans="1:5" s="32" customFormat="1" ht="17.25">
      <c r="B15" s="360" t="s">
        <v>3</v>
      </c>
      <c r="C15" s="361"/>
      <c r="D15" s="224"/>
      <c r="E15" s="224"/>
    </row>
    <row r="16" spans="1:5" s="32" customFormat="1" ht="58.35" customHeight="1">
      <c r="B16" s="171" t="s">
        <v>4</v>
      </c>
      <c r="C16" s="63">
        <v>1130</v>
      </c>
      <c r="D16" s="275" t="s">
        <v>47</v>
      </c>
      <c r="E16" s="276"/>
    </row>
    <row r="17" spans="2:6" s="32" customFormat="1">
      <c r="B17" s="171" t="s">
        <v>5</v>
      </c>
      <c r="C17" s="63">
        <v>11001</v>
      </c>
      <c r="D17" s="172" t="s">
        <v>12</v>
      </c>
      <c r="E17" s="172" t="s">
        <v>13</v>
      </c>
    </row>
    <row r="18" spans="2:6" s="32" customFormat="1" ht="50.35">
      <c r="B18" s="171" t="s">
        <v>6</v>
      </c>
      <c r="C18" s="173" t="s">
        <v>156</v>
      </c>
      <c r="D18" s="306"/>
      <c r="E18" s="306"/>
    </row>
    <row r="19" spans="2:6" s="32" customFormat="1" ht="50.35">
      <c r="B19" s="171" t="s">
        <v>10</v>
      </c>
      <c r="C19" s="173" t="s">
        <v>157</v>
      </c>
      <c r="D19" s="307"/>
      <c r="E19" s="307"/>
    </row>
    <row r="20" spans="2:6" s="32" customFormat="1">
      <c r="B20" s="171" t="s">
        <v>7</v>
      </c>
      <c r="C20" s="173" t="s">
        <v>124</v>
      </c>
      <c r="D20" s="307"/>
      <c r="E20" s="307"/>
    </row>
    <row r="21" spans="2:6" s="32" customFormat="1" ht="50.35">
      <c r="B21" s="40" t="s">
        <v>159</v>
      </c>
      <c r="C21" s="173" t="s">
        <v>158</v>
      </c>
      <c r="D21" s="307"/>
      <c r="E21" s="307"/>
    </row>
    <row r="22" spans="2:6" s="32" customFormat="1">
      <c r="B22" s="362" t="s">
        <v>0</v>
      </c>
      <c r="C22" s="363"/>
      <c r="D22" s="308"/>
      <c r="E22" s="308"/>
    </row>
    <row r="23" spans="2:6" s="32" customFormat="1">
      <c r="B23" s="175" t="s">
        <v>8</v>
      </c>
      <c r="C23" s="175"/>
      <c r="D23" s="257">
        <f>+'Havelvats 1'!D22</f>
        <v>-18950.2</v>
      </c>
      <c r="E23" s="257">
        <f>+'Havelvats 1'!E22</f>
        <v>-18950.2</v>
      </c>
      <c r="F23" s="134"/>
    </row>
    <row r="24" spans="2:6" s="32" customFormat="1">
      <c r="D24" s="227"/>
      <c r="E24" s="227"/>
    </row>
    <row r="25" spans="2:6" s="32" customFormat="1" ht="17.25">
      <c r="B25" s="360" t="s">
        <v>3</v>
      </c>
      <c r="C25" s="361"/>
      <c r="D25" s="224"/>
      <c r="E25" s="224"/>
    </row>
    <row r="26" spans="2:6" s="32" customFormat="1" ht="58.35" customHeight="1">
      <c r="B26" s="171" t="s">
        <v>4</v>
      </c>
      <c r="C26" s="63">
        <v>1130</v>
      </c>
      <c r="D26" s="275" t="s">
        <v>130</v>
      </c>
      <c r="E26" s="276"/>
    </row>
    <row r="27" spans="2:6" s="32" customFormat="1">
      <c r="B27" s="171" t="s">
        <v>5</v>
      </c>
      <c r="C27" s="63">
        <v>31001</v>
      </c>
      <c r="D27" s="172" t="s">
        <v>12</v>
      </c>
      <c r="E27" s="172" t="s">
        <v>13</v>
      </c>
    </row>
    <row r="28" spans="2:6" s="32" customFormat="1" ht="50.35">
      <c r="B28" s="171" t="s">
        <v>6</v>
      </c>
      <c r="C28" s="173" t="s">
        <v>160</v>
      </c>
      <c r="D28" s="306"/>
      <c r="E28" s="306"/>
    </row>
    <row r="29" spans="2:6" s="32" customFormat="1" ht="50.35">
      <c r="B29" s="171" t="s">
        <v>10</v>
      </c>
      <c r="C29" s="173" t="s">
        <v>161</v>
      </c>
      <c r="D29" s="307"/>
      <c r="E29" s="307"/>
    </row>
    <row r="30" spans="2:6" s="32" customFormat="1" ht="33.6">
      <c r="B30" s="171" t="s">
        <v>7</v>
      </c>
      <c r="C30" s="173" t="s">
        <v>162</v>
      </c>
      <c r="D30" s="307"/>
      <c r="E30" s="307"/>
    </row>
    <row r="31" spans="2:6" s="32" customFormat="1" ht="50.35">
      <c r="B31" s="40" t="s">
        <v>163</v>
      </c>
      <c r="C31" s="173" t="s">
        <v>158</v>
      </c>
      <c r="D31" s="307"/>
      <c r="E31" s="307"/>
    </row>
    <row r="32" spans="2:6" s="32" customFormat="1">
      <c r="B32" s="362" t="s">
        <v>0</v>
      </c>
      <c r="C32" s="363"/>
      <c r="D32" s="308"/>
      <c r="E32" s="308"/>
    </row>
    <row r="33" spans="2:6" s="32" customFormat="1">
      <c r="B33" s="175" t="s">
        <v>8</v>
      </c>
      <c r="C33" s="175"/>
      <c r="D33" s="257">
        <f>+'Havelvats 1'!D28</f>
        <v>4680.5</v>
      </c>
      <c r="E33" s="257">
        <f>+'Havelvats 1'!E28</f>
        <v>4680.5</v>
      </c>
      <c r="F33" s="134"/>
    </row>
    <row r="34" spans="2:6" s="32" customFormat="1">
      <c r="D34" s="227"/>
      <c r="E34" s="227"/>
    </row>
    <row r="35" spans="2:6" s="32" customFormat="1" ht="17.25">
      <c r="B35" s="360" t="s">
        <v>3</v>
      </c>
      <c r="C35" s="361"/>
      <c r="D35" s="224"/>
      <c r="E35" s="224"/>
    </row>
    <row r="36" spans="2:6" s="32" customFormat="1" ht="58.35" customHeight="1">
      <c r="B36" s="171" t="s">
        <v>4</v>
      </c>
      <c r="C36" s="63">
        <v>1130</v>
      </c>
      <c r="D36" s="275" t="s">
        <v>130</v>
      </c>
      <c r="E36" s="276"/>
    </row>
    <row r="37" spans="2:6" s="32" customFormat="1">
      <c r="B37" s="171" t="s">
        <v>5</v>
      </c>
      <c r="C37" s="63">
        <v>32001</v>
      </c>
      <c r="D37" s="172" t="s">
        <v>12</v>
      </c>
      <c r="E37" s="172" t="s">
        <v>13</v>
      </c>
    </row>
    <row r="38" spans="2:6" s="32" customFormat="1" ht="50.35">
      <c r="B38" s="171" t="s">
        <v>6</v>
      </c>
      <c r="C38" s="173" t="s">
        <v>179</v>
      </c>
      <c r="D38" s="306"/>
      <c r="E38" s="306"/>
    </row>
    <row r="39" spans="2:6" s="32" customFormat="1" ht="50.35">
      <c r="B39" s="171" t="s">
        <v>10</v>
      </c>
      <c r="C39" s="173" t="s">
        <v>180</v>
      </c>
      <c r="D39" s="307"/>
      <c r="E39" s="307"/>
    </row>
    <row r="40" spans="2:6" s="32" customFormat="1" ht="33.6">
      <c r="B40" s="171" t="s">
        <v>7</v>
      </c>
      <c r="C40" s="173" t="s">
        <v>182</v>
      </c>
      <c r="D40" s="307"/>
      <c r="E40" s="307"/>
    </row>
    <row r="41" spans="2:6" s="32" customFormat="1" ht="50.35">
      <c r="B41" s="40" t="s">
        <v>163</v>
      </c>
      <c r="C41" s="180" t="s">
        <v>164</v>
      </c>
      <c r="D41" s="307"/>
      <c r="E41" s="307"/>
    </row>
    <row r="42" spans="2:6" s="32" customFormat="1">
      <c r="B42" s="362" t="s">
        <v>0</v>
      </c>
      <c r="C42" s="363"/>
      <c r="D42" s="308"/>
      <c r="E42" s="308"/>
    </row>
    <row r="43" spans="2:6" s="32" customFormat="1">
      <c r="B43" s="357" t="s">
        <v>128</v>
      </c>
      <c r="C43" s="358"/>
      <c r="D43" s="174">
        <v>1</v>
      </c>
      <c r="E43" s="174">
        <v>1</v>
      </c>
    </row>
    <row r="44" spans="2:6" s="32" customFormat="1">
      <c r="B44" s="175" t="s">
        <v>8</v>
      </c>
      <c r="C44" s="175"/>
      <c r="D44" s="257">
        <f>+'Havelvats 1'!D34</f>
        <v>14269.7</v>
      </c>
      <c r="E44" s="257">
        <f>+'Havelvats 1'!E34</f>
        <v>14269.7</v>
      </c>
      <c r="F44" s="134"/>
    </row>
    <row r="45" spans="2:6" s="32" customFormat="1">
      <c r="D45" s="227"/>
      <c r="E45" s="227"/>
    </row>
    <row r="49" spans="1:5">
      <c r="A49" s="365" t="s">
        <v>85</v>
      </c>
      <c r="B49" s="365"/>
      <c r="C49" s="365"/>
      <c r="D49" s="365"/>
      <c r="E49" s="365"/>
    </row>
    <row r="50" spans="1:5" ht="17.25">
      <c r="B50" s="14"/>
      <c r="C50" s="181" t="s">
        <v>51</v>
      </c>
      <c r="D50" s="252"/>
      <c r="E50" s="253"/>
    </row>
    <row r="51" spans="1:5" ht="17.25">
      <c r="B51" s="182" t="s">
        <v>11</v>
      </c>
      <c r="C51" s="183"/>
      <c r="D51" s="258"/>
      <c r="E51" s="259"/>
    </row>
    <row r="52" spans="1:5">
      <c r="B52" s="131"/>
      <c r="C52" s="131"/>
      <c r="D52" s="260"/>
      <c r="E52" s="260"/>
    </row>
    <row r="53" spans="1:5">
      <c r="B53" s="131"/>
      <c r="C53" s="131"/>
      <c r="D53" s="261"/>
      <c r="E53" s="261"/>
    </row>
    <row r="54" spans="1:5" ht="17.25">
      <c r="B54" s="176" t="s">
        <v>1</v>
      </c>
      <c r="C54" s="176" t="s">
        <v>2</v>
      </c>
      <c r="D54" s="261"/>
      <c r="E54" s="261"/>
    </row>
    <row r="55" spans="1:5" ht="17.25">
      <c r="B55" s="177">
        <v>1139</v>
      </c>
      <c r="C55" s="178" t="s">
        <v>82</v>
      </c>
      <c r="D55" s="262"/>
      <c r="E55" s="262"/>
    </row>
    <row r="56" spans="1:5" ht="34.450000000000003">
      <c r="B56" s="184" t="s">
        <v>3</v>
      </c>
      <c r="C56" s="131"/>
      <c r="D56" s="261"/>
      <c r="E56" s="261"/>
    </row>
    <row r="57" spans="1:5" s="32" customFormat="1" ht="58.35" customHeight="1">
      <c r="B57" s="171" t="s">
        <v>4</v>
      </c>
      <c r="C57" s="63">
        <v>1139</v>
      </c>
      <c r="D57" s="275" t="s">
        <v>47</v>
      </c>
      <c r="E57" s="276"/>
    </row>
    <row r="58" spans="1:5">
      <c r="B58" s="185" t="s">
        <v>5</v>
      </c>
      <c r="C58" s="186">
        <v>11001</v>
      </c>
      <c r="D58" s="228" t="s">
        <v>60</v>
      </c>
      <c r="E58" s="228" t="s">
        <v>17</v>
      </c>
    </row>
    <row r="59" spans="1:5" ht="33.6">
      <c r="B59" s="185" t="s">
        <v>6</v>
      </c>
      <c r="C59" s="173" t="s">
        <v>82</v>
      </c>
      <c r="D59" s="280"/>
      <c r="E59" s="280"/>
    </row>
    <row r="60" spans="1:5" ht="67.150000000000006">
      <c r="B60" s="185" t="s">
        <v>10</v>
      </c>
      <c r="C60" s="173" t="s">
        <v>83</v>
      </c>
      <c r="D60" s="281"/>
      <c r="E60" s="281"/>
    </row>
    <row r="61" spans="1:5">
      <c r="B61" s="185" t="s">
        <v>7</v>
      </c>
      <c r="C61" s="173" t="s">
        <v>57</v>
      </c>
      <c r="D61" s="281"/>
      <c r="E61" s="281"/>
    </row>
    <row r="62" spans="1:5" ht="50.35">
      <c r="B62" s="92" t="s">
        <v>45</v>
      </c>
      <c r="C62" s="173" t="s">
        <v>51</v>
      </c>
      <c r="D62" s="281"/>
      <c r="E62" s="281"/>
    </row>
    <row r="63" spans="1:5">
      <c r="B63" s="187"/>
      <c r="C63" s="188" t="s">
        <v>0</v>
      </c>
      <c r="D63" s="282"/>
      <c r="E63" s="282"/>
    </row>
    <row r="64" spans="1:5">
      <c r="B64" s="364" t="s">
        <v>8</v>
      </c>
      <c r="C64" s="364"/>
      <c r="D64" s="121">
        <f>+'Havelvats 1'!D48</f>
        <v>-14269.7</v>
      </c>
      <c r="E64" s="121">
        <f>+'Havelvats 1'!E48</f>
        <v>-14269.7</v>
      </c>
    </row>
    <row r="65" spans="2:5">
      <c r="B65" s="366"/>
      <c r="C65" s="367"/>
      <c r="D65" s="367"/>
      <c r="E65" s="368"/>
    </row>
    <row r="66" spans="2:5" s="32" customFormat="1" ht="58.35" customHeight="1">
      <c r="B66" s="171" t="s">
        <v>4</v>
      </c>
      <c r="C66" s="63">
        <v>1139</v>
      </c>
      <c r="D66" s="275" t="s">
        <v>130</v>
      </c>
      <c r="E66" s="276"/>
    </row>
    <row r="67" spans="2:5">
      <c r="B67" s="185" t="s">
        <v>5</v>
      </c>
      <c r="C67" s="186">
        <v>11001</v>
      </c>
      <c r="D67" s="228" t="s">
        <v>60</v>
      </c>
      <c r="E67" s="228" t="s">
        <v>17</v>
      </c>
    </row>
    <row r="68" spans="2:5" ht="33.6">
      <c r="B68" s="185" t="s">
        <v>6</v>
      </c>
      <c r="C68" s="173" t="s">
        <v>82</v>
      </c>
      <c r="D68" s="280"/>
      <c r="E68" s="280"/>
    </row>
    <row r="69" spans="2:5" ht="67.150000000000006">
      <c r="B69" s="185" t="s">
        <v>10</v>
      </c>
      <c r="C69" s="173" t="s">
        <v>83</v>
      </c>
      <c r="D69" s="281"/>
      <c r="E69" s="281"/>
    </row>
    <row r="70" spans="2:5">
      <c r="B70" s="185" t="s">
        <v>7</v>
      </c>
      <c r="C70" s="173" t="s">
        <v>57</v>
      </c>
      <c r="D70" s="281"/>
      <c r="E70" s="281"/>
    </row>
    <row r="71" spans="2:5" ht="50.35">
      <c r="B71" s="92" t="s">
        <v>45</v>
      </c>
      <c r="C71" s="173" t="s">
        <v>51</v>
      </c>
      <c r="D71" s="281"/>
      <c r="E71" s="281"/>
    </row>
    <row r="72" spans="2:5">
      <c r="B72" s="187"/>
      <c r="C72" s="188" t="s">
        <v>0</v>
      </c>
      <c r="D72" s="282"/>
      <c r="E72" s="282"/>
    </row>
    <row r="73" spans="2:5">
      <c r="B73" s="364" t="s">
        <v>8</v>
      </c>
      <c r="C73" s="364"/>
      <c r="D73" s="263">
        <f>+'Havelvats 1'!D54</f>
        <v>14269.7</v>
      </c>
      <c r="E73" s="263">
        <f>+'Havelvats 1'!E54</f>
        <v>14269.7</v>
      </c>
    </row>
  </sheetData>
  <mergeCells count="32">
    <mergeCell ref="B9:E9"/>
    <mergeCell ref="B35:C35"/>
    <mergeCell ref="D36:E36"/>
    <mergeCell ref="D38:D42"/>
    <mergeCell ref="E38:E42"/>
    <mergeCell ref="B42:C42"/>
    <mergeCell ref="B73:C73"/>
    <mergeCell ref="B64:C64"/>
    <mergeCell ref="D57:E57"/>
    <mergeCell ref="A49:E49"/>
    <mergeCell ref="D68:D72"/>
    <mergeCell ref="E68:E72"/>
    <mergeCell ref="B65:E65"/>
    <mergeCell ref="D59:D63"/>
    <mergeCell ref="E59:E63"/>
    <mergeCell ref="D66:E66"/>
    <mergeCell ref="D3:E3"/>
    <mergeCell ref="D2:E2"/>
    <mergeCell ref="D1:E1"/>
    <mergeCell ref="D16:E16"/>
    <mergeCell ref="B43:C43"/>
    <mergeCell ref="A7:E7"/>
    <mergeCell ref="B5:E5"/>
    <mergeCell ref="B15:C15"/>
    <mergeCell ref="D18:D22"/>
    <mergeCell ref="E18:E22"/>
    <mergeCell ref="B22:C22"/>
    <mergeCell ref="B25:C25"/>
    <mergeCell ref="D26:E26"/>
    <mergeCell ref="D28:D32"/>
    <mergeCell ref="E28:E32"/>
    <mergeCell ref="B32:C3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3"/>
  <sheetViews>
    <sheetView topLeftCell="A37" zoomScale="70" zoomScaleNormal="70" zoomScaleSheetLayoutView="100" workbookViewId="0">
      <selection activeCell="C13" sqref="C13"/>
    </sheetView>
  </sheetViews>
  <sheetFormatPr defaultColWidth="9.15234375" defaultRowHeight="16.8"/>
  <cols>
    <col min="1" max="1" width="5.3046875" style="135" customWidth="1"/>
    <col min="2" max="2" width="24.53515625" style="135" customWidth="1"/>
    <col min="3" max="3" width="65.69140625" style="135" customWidth="1"/>
    <col min="4" max="5" width="20.15234375" style="230" customWidth="1"/>
    <col min="6" max="6" width="10" style="135" customWidth="1"/>
    <col min="7" max="7" width="49.84375" style="135" customWidth="1"/>
    <col min="8" max="16384" width="9.15234375" style="135"/>
  </cols>
  <sheetData>
    <row r="1" spans="1:5" ht="37.549999999999997" customHeight="1">
      <c r="D1" s="356" t="s">
        <v>111</v>
      </c>
      <c r="E1" s="356"/>
    </row>
    <row r="2" spans="1:5" ht="17.25" customHeight="1">
      <c r="D2" s="356" t="s">
        <v>107</v>
      </c>
      <c r="E2" s="356"/>
    </row>
    <row r="3" spans="1:5" ht="17.25" customHeight="1">
      <c r="D3" s="356" t="s">
        <v>9</v>
      </c>
      <c r="E3" s="356"/>
    </row>
    <row r="5" spans="1:5" ht="59.3" customHeight="1">
      <c r="A5" s="1"/>
      <c r="B5" s="343" t="s">
        <v>165</v>
      </c>
      <c r="C5" s="343"/>
      <c r="D5" s="343"/>
      <c r="E5" s="343"/>
    </row>
    <row r="6" spans="1:5" ht="23.3" customHeight="1"/>
    <row r="7" spans="1:5" ht="21.75" customHeight="1">
      <c r="A7" s="359" t="s">
        <v>109</v>
      </c>
      <c r="B7" s="359"/>
      <c r="C7" s="359"/>
      <c r="D7" s="359"/>
      <c r="E7" s="359"/>
    </row>
    <row r="8" spans="1:5" ht="38.65" customHeight="1">
      <c r="B8" s="14"/>
      <c r="C8" s="165" t="s">
        <v>125</v>
      </c>
      <c r="D8" s="252"/>
      <c r="E8" s="253"/>
    </row>
    <row r="9" spans="1:5" ht="17.25">
      <c r="B9" s="369" t="s">
        <v>108</v>
      </c>
      <c r="C9" s="370"/>
      <c r="D9" s="370"/>
      <c r="E9" s="371"/>
    </row>
    <row r="10" spans="1:5" s="166" customFormat="1">
      <c r="B10" s="167"/>
      <c r="C10" s="167"/>
      <c r="D10" s="254"/>
      <c r="E10" s="254"/>
    </row>
    <row r="11" spans="1:5" s="166" customFormat="1">
      <c r="B11" s="167"/>
      <c r="C11" s="167"/>
      <c r="D11" s="212"/>
      <c r="E11" s="212"/>
    </row>
    <row r="12" spans="1:5" ht="17.25">
      <c r="B12" s="168" t="s">
        <v>1</v>
      </c>
      <c r="C12" s="168" t="s">
        <v>2</v>
      </c>
      <c r="D12" s="255"/>
      <c r="E12" s="255"/>
    </row>
    <row r="13" spans="1:5" ht="50.35">
      <c r="B13" s="169">
        <v>1130</v>
      </c>
      <c r="C13" s="170" t="s">
        <v>136</v>
      </c>
      <c r="D13" s="256"/>
      <c r="E13" s="256"/>
    </row>
    <row r="15" spans="1:5" s="32" customFormat="1" ht="17.25">
      <c r="B15" s="360" t="s">
        <v>3</v>
      </c>
      <c r="C15" s="361"/>
      <c r="D15" s="224"/>
      <c r="E15" s="224"/>
    </row>
    <row r="16" spans="1:5" s="32" customFormat="1" ht="58.35" customHeight="1">
      <c r="B16" s="171" t="s">
        <v>4</v>
      </c>
      <c r="C16" s="63">
        <v>1130</v>
      </c>
      <c r="D16" s="275" t="s">
        <v>47</v>
      </c>
      <c r="E16" s="276"/>
    </row>
    <row r="17" spans="2:6" s="32" customFormat="1">
      <c r="B17" s="171" t="s">
        <v>5</v>
      </c>
      <c r="C17" s="63">
        <v>11001</v>
      </c>
      <c r="D17" s="172" t="s">
        <v>12</v>
      </c>
      <c r="E17" s="172" t="s">
        <v>13</v>
      </c>
    </row>
    <row r="18" spans="2:6" s="32" customFormat="1" ht="50.35">
      <c r="B18" s="171" t="s">
        <v>6</v>
      </c>
      <c r="C18" s="173" t="s">
        <v>156</v>
      </c>
      <c r="D18" s="306"/>
      <c r="E18" s="306"/>
    </row>
    <row r="19" spans="2:6" s="32" customFormat="1" ht="50.35">
      <c r="B19" s="171" t="s">
        <v>10</v>
      </c>
      <c r="C19" s="173" t="s">
        <v>157</v>
      </c>
      <c r="D19" s="307"/>
      <c r="E19" s="307"/>
    </row>
    <row r="20" spans="2:6" s="32" customFormat="1">
      <c r="B20" s="171" t="s">
        <v>7</v>
      </c>
      <c r="C20" s="173" t="s">
        <v>124</v>
      </c>
      <c r="D20" s="307"/>
      <c r="E20" s="307"/>
    </row>
    <row r="21" spans="2:6" s="32" customFormat="1" ht="50.35">
      <c r="B21" s="40" t="s">
        <v>159</v>
      </c>
      <c r="C21" s="173" t="s">
        <v>158</v>
      </c>
      <c r="D21" s="307"/>
      <c r="E21" s="307"/>
    </row>
    <row r="22" spans="2:6" s="32" customFormat="1">
      <c r="B22" s="362" t="s">
        <v>0</v>
      </c>
      <c r="C22" s="363"/>
      <c r="D22" s="308"/>
      <c r="E22" s="308"/>
    </row>
    <row r="23" spans="2:6" s="32" customFormat="1">
      <c r="B23" s="175" t="s">
        <v>8</v>
      </c>
      <c r="C23" s="175"/>
      <c r="D23" s="257">
        <f>+'Havelvats 2 '!G24</f>
        <v>-18950.2</v>
      </c>
      <c r="E23" s="257">
        <f>+'Havelvats 2 '!H24</f>
        <v>-18950.2</v>
      </c>
      <c r="F23" s="134"/>
    </row>
    <row r="24" spans="2:6" s="32" customFormat="1">
      <c r="D24" s="227"/>
      <c r="E24" s="227"/>
    </row>
    <row r="25" spans="2:6" s="32" customFormat="1" ht="17.25">
      <c r="B25" s="360" t="s">
        <v>3</v>
      </c>
      <c r="C25" s="361"/>
      <c r="D25" s="224"/>
      <c r="E25" s="224"/>
    </row>
    <row r="26" spans="2:6" s="32" customFormat="1" ht="58.35" customHeight="1">
      <c r="B26" s="171" t="s">
        <v>4</v>
      </c>
      <c r="C26" s="63">
        <v>1130</v>
      </c>
      <c r="D26" s="275" t="s">
        <v>130</v>
      </c>
      <c r="E26" s="276"/>
    </row>
    <row r="27" spans="2:6" s="32" customFormat="1">
      <c r="B27" s="171" t="s">
        <v>5</v>
      </c>
      <c r="C27" s="63">
        <v>31001</v>
      </c>
      <c r="D27" s="172" t="s">
        <v>12</v>
      </c>
      <c r="E27" s="172" t="s">
        <v>13</v>
      </c>
    </row>
    <row r="28" spans="2:6" s="32" customFormat="1" ht="50.35">
      <c r="B28" s="171" t="s">
        <v>6</v>
      </c>
      <c r="C28" s="173" t="s">
        <v>160</v>
      </c>
      <c r="D28" s="306"/>
      <c r="E28" s="306"/>
    </row>
    <row r="29" spans="2:6" s="32" customFormat="1" ht="50.35">
      <c r="B29" s="171" t="s">
        <v>10</v>
      </c>
      <c r="C29" s="173" t="s">
        <v>161</v>
      </c>
      <c r="D29" s="307"/>
      <c r="E29" s="307"/>
    </row>
    <row r="30" spans="2:6" s="32" customFormat="1" ht="33.6">
      <c r="B30" s="171" t="s">
        <v>7</v>
      </c>
      <c r="C30" s="173" t="s">
        <v>162</v>
      </c>
      <c r="D30" s="307"/>
      <c r="E30" s="307"/>
    </row>
    <row r="31" spans="2:6" s="32" customFormat="1" ht="50.35">
      <c r="B31" s="40" t="s">
        <v>163</v>
      </c>
      <c r="C31" s="173" t="s">
        <v>158</v>
      </c>
      <c r="D31" s="307"/>
      <c r="E31" s="307"/>
    </row>
    <row r="32" spans="2:6" s="32" customFormat="1">
      <c r="B32" s="362" t="s">
        <v>0</v>
      </c>
      <c r="C32" s="363"/>
      <c r="D32" s="308"/>
      <c r="E32" s="308"/>
    </row>
    <row r="33" spans="2:6" s="32" customFormat="1">
      <c r="B33" s="175" t="s">
        <v>8</v>
      </c>
      <c r="C33" s="175"/>
      <c r="D33" s="257">
        <f>+'Havelvats 2 '!G36</f>
        <v>4680.5</v>
      </c>
      <c r="E33" s="257">
        <f>+'Havelvats 2 '!H36</f>
        <v>4680.5</v>
      </c>
      <c r="F33" s="134"/>
    </row>
    <row r="34" spans="2:6" s="32" customFormat="1">
      <c r="D34" s="227"/>
      <c r="E34" s="227"/>
    </row>
    <row r="35" spans="2:6" s="32" customFormat="1" ht="17.25">
      <c r="B35" s="360" t="s">
        <v>3</v>
      </c>
      <c r="C35" s="361"/>
      <c r="D35" s="224"/>
      <c r="E35" s="224"/>
    </row>
    <row r="36" spans="2:6" s="32" customFormat="1" ht="58.35" customHeight="1">
      <c r="B36" s="171" t="s">
        <v>4</v>
      </c>
      <c r="C36" s="63">
        <v>1130</v>
      </c>
      <c r="D36" s="275" t="s">
        <v>130</v>
      </c>
      <c r="E36" s="276"/>
    </row>
    <row r="37" spans="2:6" s="32" customFormat="1">
      <c r="B37" s="171" t="s">
        <v>5</v>
      </c>
      <c r="C37" s="63">
        <v>32001</v>
      </c>
      <c r="D37" s="172" t="s">
        <v>12</v>
      </c>
      <c r="E37" s="172" t="s">
        <v>13</v>
      </c>
    </row>
    <row r="38" spans="2:6" s="32" customFormat="1" ht="50.35">
      <c r="B38" s="171" t="s">
        <v>6</v>
      </c>
      <c r="C38" s="173" t="s">
        <v>179</v>
      </c>
      <c r="D38" s="306"/>
      <c r="E38" s="306"/>
    </row>
    <row r="39" spans="2:6" s="32" customFormat="1" ht="50.35">
      <c r="B39" s="171" t="s">
        <v>10</v>
      </c>
      <c r="C39" s="173" t="s">
        <v>180</v>
      </c>
      <c r="D39" s="307"/>
      <c r="E39" s="307"/>
    </row>
    <row r="40" spans="2:6" s="32" customFormat="1" ht="33.6">
      <c r="B40" s="171" t="s">
        <v>7</v>
      </c>
      <c r="C40" s="173" t="s">
        <v>182</v>
      </c>
      <c r="D40" s="307"/>
      <c r="E40" s="307"/>
    </row>
    <row r="41" spans="2:6" s="32" customFormat="1" ht="50.35">
      <c r="B41" s="40" t="s">
        <v>163</v>
      </c>
      <c r="C41" s="180" t="s">
        <v>164</v>
      </c>
      <c r="D41" s="307"/>
      <c r="E41" s="307"/>
    </row>
    <row r="42" spans="2:6" s="32" customFormat="1">
      <c r="B42" s="362" t="s">
        <v>0</v>
      </c>
      <c r="C42" s="363"/>
      <c r="D42" s="308"/>
      <c r="E42" s="308"/>
    </row>
    <row r="43" spans="2:6" s="32" customFormat="1">
      <c r="B43" s="357" t="s">
        <v>128</v>
      </c>
      <c r="C43" s="358"/>
      <c r="D43" s="174">
        <v>1</v>
      </c>
      <c r="E43" s="174">
        <v>1</v>
      </c>
    </row>
    <row r="44" spans="2:6" s="32" customFormat="1">
      <c r="B44" s="175" t="s">
        <v>8</v>
      </c>
      <c r="C44" s="175"/>
      <c r="D44" s="257">
        <f>+'Havelvats 2 '!G45</f>
        <v>14269.7</v>
      </c>
      <c r="E44" s="257">
        <f>+'Havelvats 2 '!H45</f>
        <v>14269.7</v>
      </c>
      <c r="F44" s="134"/>
    </row>
    <row r="45" spans="2:6" s="32" customFormat="1">
      <c r="D45" s="227"/>
      <c r="E45" s="227"/>
    </row>
    <row r="49" spans="1:5">
      <c r="A49" s="365" t="s">
        <v>110</v>
      </c>
      <c r="B49" s="365"/>
      <c r="C49" s="365"/>
      <c r="D49" s="365"/>
      <c r="E49" s="365"/>
    </row>
    <row r="50" spans="1:5" ht="17.25">
      <c r="B50" s="14"/>
      <c r="C50" s="181" t="s">
        <v>51</v>
      </c>
      <c r="D50" s="252"/>
      <c r="E50" s="253"/>
    </row>
    <row r="51" spans="1:5" ht="17.25">
      <c r="B51" s="182" t="s">
        <v>108</v>
      </c>
      <c r="C51" s="183"/>
      <c r="D51" s="258"/>
      <c r="E51" s="259"/>
    </row>
    <row r="52" spans="1:5">
      <c r="B52" s="131"/>
      <c r="C52" s="131"/>
      <c r="D52" s="260"/>
      <c r="E52" s="260"/>
    </row>
    <row r="53" spans="1:5">
      <c r="B53" s="131"/>
      <c r="C53" s="131"/>
      <c r="D53" s="261"/>
      <c r="E53" s="261"/>
    </row>
    <row r="54" spans="1:5" ht="17.25">
      <c r="B54" s="176" t="s">
        <v>1</v>
      </c>
      <c r="C54" s="176" t="s">
        <v>2</v>
      </c>
      <c r="D54" s="261"/>
      <c r="E54" s="261"/>
    </row>
    <row r="55" spans="1:5" ht="17.25">
      <c r="B55" s="177">
        <v>1139</v>
      </c>
      <c r="C55" s="178" t="s">
        <v>82</v>
      </c>
      <c r="D55" s="262"/>
      <c r="E55" s="262"/>
    </row>
    <row r="56" spans="1:5" ht="34.450000000000003">
      <c r="B56" s="184" t="s">
        <v>3</v>
      </c>
      <c r="C56" s="131"/>
      <c r="D56" s="261"/>
      <c r="E56" s="261"/>
    </row>
    <row r="57" spans="1:5" s="32" customFormat="1" ht="58.35" customHeight="1">
      <c r="B57" s="171" t="s">
        <v>4</v>
      </c>
      <c r="C57" s="63">
        <v>1139</v>
      </c>
      <c r="D57" s="275" t="s">
        <v>47</v>
      </c>
      <c r="E57" s="276"/>
    </row>
    <row r="58" spans="1:5">
      <c r="B58" s="185" t="s">
        <v>5</v>
      </c>
      <c r="C58" s="186">
        <v>11001</v>
      </c>
      <c r="D58" s="228" t="s">
        <v>60</v>
      </c>
      <c r="E58" s="228" t="s">
        <v>17</v>
      </c>
    </row>
    <row r="59" spans="1:5" ht="33.6">
      <c r="B59" s="185" t="s">
        <v>6</v>
      </c>
      <c r="C59" s="173" t="s">
        <v>82</v>
      </c>
      <c r="D59" s="280"/>
      <c r="E59" s="280"/>
    </row>
    <row r="60" spans="1:5" ht="67.150000000000006">
      <c r="B60" s="185" t="s">
        <v>10</v>
      </c>
      <c r="C60" s="173" t="s">
        <v>83</v>
      </c>
      <c r="D60" s="281"/>
      <c r="E60" s="281"/>
    </row>
    <row r="61" spans="1:5">
      <c r="B61" s="185" t="s">
        <v>7</v>
      </c>
      <c r="C61" s="173" t="s">
        <v>57</v>
      </c>
      <c r="D61" s="281"/>
      <c r="E61" s="281"/>
    </row>
    <row r="62" spans="1:5" ht="50.35">
      <c r="B62" s="92" t="s">
        <v>45</v>
      </c>
      <c r="C62" s="173" t="s">
        <v>51</v>
      </c>
      <c r="D62" s="281"/>
      <c r="E62" s="281"/>
    </row>
    <row r="63" spans="1:5">
      <c r="B63" s="187"/>
      <c r="C63" s="188" t="s">
        <v>0</v>
      </c>
      <c r="D63" s="282"/>
      <c r="E63" s="282"/>
    </row>
    <row r="64" spans="1:5">
      <c r="B64" s="364" t="s">
        <v>8</v>
      </c>
      <c r="C64" s="364"/>
      <c r="D64" s="121">
        <f>+'Havelvats 2 '!G66</f>
        <v>-14269.7</v>
      </c>
      <c r="E64" s="121">
        <f>+'Havelvats 2 '!H66</f>
        <v>-14269.7</v>
      </c>
    </row>
    <row r="65" spans="2:5">
      <c r="B65" s="366"/>
      <c r="C65" s="367"/>
      <c r="D65" s="367"/>
      <c r="E65" s="368"/>
    </row>
    <row r="66" spans="2:5" s="32" customFormat="1" ht="58.35" customHeight="1">
      <c r="B66" s="171" t="s">
        <v>4</v>
      </c>
      <c r="C66" s="63">
        <v>1139</v>
      </c>
      <c r="D66" s="275" t="s">
        <v>130</v>
      </c>
      <c r="E66" s="276"/>
    </row>
    <row r="67" spans="2:5">
      <c r="B67" s="185" t="s">
        <v>5</v>
      </c>
      <c r="C67" s="186">
        <v>11001</v>
      </c>
      <c r="D67" s="228" t="s">
        <v>60</v>
      </c>
      <c r="E67" s="228" t="s">
        <v>17</v>
      </c>
    </row>
    <row r="68" spans="2:5" ht="33.6">
      <c r="B68" s="185" t="s">
        <v>6</v>
      </c>
      <c r="C68" s="173" t="s">
        <v>82</v>
      </c>
      <c r="D68" s="280"/>
      <c r="E68" s="280"/>
    </row>
    <row r="69" spans="2:5" ht="67.150000000000006">
      <c r="B69" s="185" t="s">
        <v>10</v>
      </c>
      <c r="C69" s="173" t="s">
        <v>83</v>
      </c>
      <c r="D69" s="281"/>
      <c r="E69" s="281"/>
    </row>
    <row r="70" spans="2:5">
      <c r="B70" s="185" t="s">
        <v>7</v>
      </c>
      <c r="C70" s="173" t="s">
        <v>57</v>
      </c>
      <c r="D70" s="281"/>
      <c r="E70" s="281"/>
    </row>
    <row r="71" spans="2:5" ht="50.35">
      <c r="B71" s="92" t="s">
        <v>45</v>
      </c>
      <c r="C71" s="173" t="s">
        <v>51</v>
      </c>
      <c r="D71" s="281"/>
      <c r="E71" s="281"/>
    </row>
    <row r="72" spans="2:5">
      <c r="B72" s="187"/>
      <c r="C72" s="188" t="s">
        <v>0</v>
      </c>
      <c r="D72" s="282"/>
      <c r="E72" s="282"/>
    </row>
    <row r="73" spans="2:5">
      <c r="B73" s="364" t="s">
        <v>8</v>
      </c>
      <c r="C73" s="364"/>
      <c r="D73" s="263">
        <f>+'Havelvats 2 '!G74</f>
        <v>14269.7</v>
      </c>
      <c r="E73" s="263">
        <f>+'Havelvats 2 '!H74</f>
        <v>14269.7</v>
      </c>
    </row>
  </sheetData>
  <mergeCells count="32">
    <mergeCell ref="B9:E9"/>
    <mergeCell ref="D1:E1"/>
    <mergeCell ref="D2:E2"/>
    <mergeCell ref="D3:E3"/>
    <mergeCell ref="B5:E5"/>
    <mergeCell ref="A7:E7"/>
    <mergeCell ref="D36:E36"/>
    <mergeCell ref="B15:C15"/>
    <mergeCell ref="D16:E16"/>
    <mergeCell ref="D18:D22"/>
    <mergeCell ref="E18:E22"/>
    <mergeCell ref="B22:C22"/>
    <mergeCell ref="B25:C25"/>
    <mergeCell ref="D26:E26"/>
    <mergeCell ref="D28:D32"/>
    <mergeCell ref="E28:E32"/>
    <mergeCell ref="B32:C32"/>
    <mergeCell ref="B35:C35"/>
    <mergeCell ref="A49:E49"/>
    <mergeCell ref="D38:D42"/>
    <mergeCell ref="E38:E42"/>
    <mergeCell ref="B42:C42"/>
    <mergeCell ref="B43:C43"/>
    <mergeCell ref="D68:D72"/>
    <mergeCell ref="E68:E72"/>
    <mergeCell ref="B73:C73"/>
    <mergeCell ref="D57:E57"/>
    <mergeCell ref="D59:D63"/>
    <mergeCell ref="E59:E63"/>
    <mergeCell ref="B64:C64"/>
    <mergeCell ref="B65:E65"/>
    <mergeCell ref="D66:E6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opLeftCell="A8" zoomScale="70" zoomScaleNormal="70" workbookViewId="0">
      <selection activeCell="I16" sqref="I16"/>
    </sheetView>
  </sheetViews>
  <sheetFormatPr defaultColWidth="9.3046875" defaultRowHeight="16.8"/>
  <cols>
    <col min="1" max="4" width="18.3046875" style="135" customWidth="1"/>
    <col min="5" max="6" width="14.3828125" style="135" customWidth="1"/>
    <col min="7" max="7" width="16.53515625" style="135" customWidth="1"/>
    <col min="8" max="8" width="14.3828125" style="135" customWidth="1"/>
    <col min="9" max="9" width="30.3046875" style="135" customWidth="1"/>
    <col min="10" max="10" width="15.69140625" style="135" customWidth="1"/>
    <col min="11" max="11" width="11.53515625" style="135" customWidth="1"/>
    <col min="12" max="12" width="9.3046875" style="135"/>
    <col min="13" max="14" width="11" style="135" bestFit="1" customWidth="1"/>
    <col min="15" max="16384" width="9.3046875" style="135"/>
  </cols>
  <sheetData>
    <row r="1" spans="1:12" ht="37.549999999999997" customHeight="1">
      <c r="H1" s="356" t="s">
        <v>104</v>
      </c>
      <c r="I1" s="356"/>
    </row>
    <row r="2" spans="1:12" ht="17.25" customHeight="1">
      <c r="H2" s="356" t="s">
        <v>107</v>
      </c>
      <c r="I2" s="356"/>
    </row>
    <row r="3" spans="1:12" ht="17.25" customHeight="1">
      <c r="H3" s="356" t="s">
        <v>9</v>
      </c>
      <c r="I3" s="356"/>
    </row>
    <row r="4" spans="1:12" ht="13.5" customHeight="1">
      <c r="I4" s="189"/>
      <c r="J4" s="190"/>
      <c r="K4" s="190"/>
      <c r="L4" s="190"/>
    </row>
    <row r="5" spans="1:12" ht="42.75" customHeight="1">
      <c r="A5" s="343" t="s">
        <v>186</v>
      </c>
      <c r="B5" s="343"/>
      <c r="C5" s="343"/>
      <c r="D5" s="343"/>
      <c r="E5" s="343"/>
      <c r="F5" s="343"/>
      <c r="G5" s="343"/>
      <c r="H5" s="343"/>
      <c r="I5" s="343"/>
    </row>
    <row r="6" spans="1:12" ht="15.8" customHeight="1">
      <c r="A6" s="384"/>
      <c r="B6" s="384"/>
      <c r="C6" s="384"/>
      <c r="D6" s="384"/>
      <c r="E6" s="384"/>
      <c r="F6" s="384"/>
      <c r="G6" s="384"/>
      <c r="H6" s="384"/>
      <c r="I6" s="384"/>
    </row>
    <row r="7" spans="1:12" ht="101.3" customHeight="1">
      <c r="A7" s="385" t="s">
        <v>87</v>
      </c>
      <c r="B7" s="375" t="s">
        <v>88</v>
      </c>
      <c r="C7" s="376"/>
      <c r="D7" s="377"/>
      <c r="E7" s="385" t="s">
        <v>89</v>
      </c>
      <c r="F7" s="385" t="s">
        <v>90</v>
      </c>
      <c r="G7" s="385" t="s">
        <v>91</v>
      </c>
      <c r="H7" s="386" t="s">
        <v>31</v>
      </c>
      <c r="I7" s="387"/>
    </row>
    <row r="8" spans="1:12" ht="35.25" customHeight="1">
      <c r="A8" s="385"/>
      <c r="B8" s="378"/>
      <c r="C8" s="379"/>
      <c r="D8" s="380"/>
      <c r="E8" s="385"/>
      <c r="F8" s="385"/>
      <c r="G8" s="385"/>
      <c r="H8" s="191" t="s">
        <v>92</v>
      </c>
      <c r="I8" s="192" t="s">
        <v>93</v>
      </c>
    </row>
    <row r="9" spans="1:12">
      <c r="A9" s="193">
        <v>1</v>
      </c>
      <c r="B9" s="381">
        <v>2</v>
      </c>
      <c r="C9" s="382"/>
      <c r="D9" s="383"/>
      <c r="E9" s="194">
        <v>3</v>
      </c>
      <c r="F9" s="194">
        <v>4</v>
      </c>
      <c r="G9" s="194">
        <v>5</v>
      </c>
      <c r="H9" s="194">
        <v>6</v>
      </c>
      <c r="I9" s="195">
        <v>7</v>
      </c>
    </row>
    <row r="10" spans="1:12" s="196" customFormat="1" ht="45.05" customHeight="1">
      <c r="A10" s="388" t="s">
        <v>48</v>
      </c>
      <c r="B10" s="388"/>
      <c r="C10" s="388"/>
      <c r="D10" s="388"/>
      <c r="E10" s="388"/>
      <c r="F10" s="388"/>
      <c r="G10" s="388"/>
      <c r="H10" s="388"/>
      <c r="I10" s="265">
        <f>+I11</f>
        <v>3985.2</v>
      </c>
    </row>
    <row r="11" spans="1:12" s="196" customFormat="1">
      <c r="A11" s="197" t="s">
        <v>94</v>
      </c>
      <c r="B11" s="197" t="s">
        <v>166</v>
      </c>
      <c r="C11" s="197" t="s">
        <v>95</v>
      </c>
      <c r="D11" s="389" t="s">
        <v>145</v>
      </c>
      <c r="E11" s="390"/>
      <c r="F11" s="390"/>
      <c r="G11" s="390"/>
      <c r="H11" s="391"/>
      <c r="I11" s="198">
        <f>+I12+I15</f>
        <v>3985.2</v>
      </c>
    </row>
    <row r="12" spans="1:12" s="201" customFormat="1" ht="54.8" customHeight="1">
      <c r="A12" s="199" t="s">
        <v>167</v>
      </c>
      <c r="B12" s="373" t="s">
        <v>139</v>
      </c>
      <c r="C12" s="373"/>
      <c r="D12" s="373"/>
      <c r="E12" s="373"/>
      <c r="F12" s="373"/>
      <c r="G12" s="373"/>
      <c r="H12" s="373"/>
      <c r="I12" s="200">
        <f>+I13</f>
        <v>-695.3</v>
      </c>
    </row>
    <row r="13" spans="1:12" s="205" customFormat="1" ht="20.65" customHeight="1">
      <c r="A13" s="19"/>
      <c r="B13" s="374" t="s">
        <v>97</v>
      </c>
      <c r="C13" s="374"/>
      <c r="D13" s="374"/>
      <c r="E13" s="202"/>
      <c r="F13" s="202"/>
      <c r="G13" s="202"/>
      <c r="H13" s="203"/>
      <c r="I13" s="204">
        <f>+I14</f>
        <v>-695.3</v>
      </c>
    </row>
    <row r="14" spans="1:12" s="211" customFormat="1" ht="16.350000000000001" customHeight="1">
      <c r="A14" s="273" t="s">
        <v>168</v>
      </c>
      <c r="B14" s="372" t="s">
        <v>169</v>
      </c>
      <c r="C14" s="372"/>
      <c r="D14" s="372"/>
      <c r="E14" s="206" t="s">
        <v>170</v>
      </c>
      <c r="F14" s="207" t="s">
        <v>96</v>
      </c>
      <c r="G14" s="208">
        <v>695300</v>
      </c>
      <c r="H14" s="209">
        <v>-1</v>
      </c>
      <c r="I14" s="210">
        <v>-695.3</v>
      </c>
    </row>
    <row r="15" spans="1:12" s="201" customFormat="1" ht="54.8" customHeight="1">
      <c r="A15" s="199" t="s">
        <v>171</v>
      </c>
      <c r="B15" s="373" t="s">
        <v>134</v>
      </c>
      <c r="C15" s="373"/>
      <c r="D15" s="373"/>
      <c r="E15" s="373"/>
      <c r="F15" s="373"/>
      <c r="G15" s="373"/>
      <c r="H15" s="373"/>
      <c r="I15" s="200">
        <f>+I16</f>
        <v>4680.5</v>
      </c>
    </row>
    <row r="16" spans="1:12" s="205" customFormat="1" ht="20.65" customHeight="1">
      <c r="A16" s="19"/>
      <c r="B16" s="374" t="s">
        <v>172</v>
      </c>
      <c r="C16" s="374"/>
      <c r="D16" s="374"/>
      <c r="E16" s="202"/>
      <c r="F16" s="202"/>
      <c r="G16" s="202"/>
      <c r="H16" s="203"/>
      <c r="I16" s="204">
        <f>SUM(I17:I19)</f>
        <v>4680.5</v>
      </c>
    </row>
    <row r="17" spans="1:9" s="211" customFormat="1" ht="16.350000000000001" customHeight="1">
      <c r="A17" s="264" t="s">
        <v>188</v>
      </c>
      <c r="B17" s="372" t="s">
        <v>174</v>
      </c>
      <c r="C17" s="372"/>
      <c r="D17" s="372"/>
      <c r="E17" s="206" t="s">
        <v>170</v>
      </c>
      <c r="F17" s="207" t="s">
        <v>175</v>
      </c>
      <c r="G17" s="208">
        <v>163200</v>
      </c>
      <c r="H17" s="209">
        <v>2</v>
      </c>
      <c r="I17" s="210">
        <f>+H17*G17/1000</f>
        <v>326.39999999999998</v>
      </c>
    </row>
    <row r="18" spans="1:9" s="211" customFormat="1" ht="16.350000000000001" customHeight="1">
      <c r="A18" s="264" t="s">
        <v>173</v>
      </c>
      <c r="B18" s="372" t="s">
        <v>174</v>
      </c>
      <c r="C18" s="372"/>
      <c r="D18" s="372"/>
      <c r="E18" s="206" t="s">
        <v>170</v>
      </c>
      <c r="F18" s="207" t="s">
        <v>175</v>
      </c>
      <c r="G18" s="208">
        <v>368900</v>
      </c>
      <c r="H18" s="209">
        <v>1</v>
      </c>
      <c r="I18" s="210">
        <f>+H18*G18/1000</f>
        <v>368.9</v>
      </c>
    </row>
    <row r="19" spans="1:9" s="211" customFormat="1" ht="16.350000000000001" customHeight="1">
      <c r="A19" s="264" t="s">
        <v>183</v>
      </c>
      <c r="B19" s="372" t="s">
        <v>184</v>
      </c>
      <c r="C19" s="372"/>
      <c r="D19" s="372"/>
      <c r="E19" s="206" t="s">
        <v>170</v>
      </c>
      <c r="F19" s="207" t="s">
        <v>175</v>
      </c>
      <c r="G19" s="208">
        <v>442800</v>
      </c>
      <c r="H19" s="209">
        <v>9</v>
      </c>
      <c r="I19" s="210">
        <f>+H19*G19/1000</f>
        <v>3985.2</v>
      </c>
    </row>
  </sheetData>
  <mergeCells count="21">
    <mergeCell ref="H2:I2"/>
    <mergeCell ref="H3:I3"/>
    <mergeCell ref="H1:I1"/>
    <mergeCell ref="B7:D8"/>
    <mergeCell ref="B14:D14"/>
    <mergeCell ref="B9:D9"/>
    <mergeCell ref="A5:I6"/>
    <mergeCell ref="A7:A8"/>
    <mergeCell ref="E7:E8"/>
    <mergeCell ref="F7:F8"/>
    <mergeCell ref="G7:G8"/>
    <mergeCell ref="H7:I7"/>
    <mergeCell ref="A10:H10"/>
    <mergeCell ref="D11:H11"/>
    <mergeCell ref="B12:H12"/>
    <mergeCell ref="B13:D13"/>
    <mergeCell ref="B19:D19"/>
    <mergeCell ref="B15:H15"/>
    <mergeCell ref="B16:D16"/>
    <mergeCell ref="B17:D17"/>
    <mergeCell ref="B18:D18"/>
  </mergeCells>
  <pageMargins left="0.25" right="0.25" top="0.75" bottom="0.75" header="0.3" footer="0.3"/>
  <pageSetup paperSize="9" scale="79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tabSelected="1" topLeftCell="A14" zoomScale="70" zoomScaleNormal="70" zoomScaleSheetLayoutView="100" workbookViewId="0">
      <selection activeCell="F29" sqref="F29"/>
    </sheetView>
  </sheetViews>
  <sheetFormatPr defaultColWidth="9.15234375" defaultRowHeight="16.8"/>
  <cols>
    <col min="1" max="1" width="8.921875" style="135" customWidth="1"/>
    <col min="2" max="3" width="8.84375" style="135" customWidth="1"/>
    <col min="4" max="4" width="10.4609375" style="135" customWidth="1"/>
    <col min="5" max="5" width="14.53515625" style="135" customWidth="1"/>
    <col min="6" max="6" width="62.15234375" style="135" customWidth="1"/>
    <col min="7" max="8" width="20.15234375" style="135" customWidth="1"/>
    <col min="9" max="9" width="9.15234375" style="135"/>
    <col min="10" max="10" width="49.84375" style="135" customWidth="1"/>
    <col min="11" max="11" width="14.4609375" style="135" customWidth="1"/>
    <col min="12" max="16384" width="9.15234375" style="135"/>
  </cols>
  <sheetData>
    <row r="1" spans="1:8" ht="18" customHeight="1">
      <c r="G1" s="356" t="s">
        <v>117</v>
      </c>
      <c r="H1" s="356"/>
    </row>
    <row r="2" spans="1:8" ht="17.25" customHeight="1">
      <c r="G2" s="356" t="s">
        <v>107</v>
      </c>
      <c r="H2" s="356"/>
    </row>
    <row r="3" spans="1:8" ht="17.25" customHeight="1">
      <c r="G3" s="356" t="s">
        <v>9</v>
      </c>
      <c r="H3" s="356"/>
    </row>
    <row r="6" spans="1:8" ht="52.45" customHeight="1">
      <c r="A6" s="395" t="s">
        <v>131</v>
      </c>
      <c r="B6" s="395"/>
      <c r="C6" s="395"/>
      <c r="D6" s="395"/>
      <c r="E6" s="395"/>
      <c r="F6" s="395"/>
      <c r="G6" s="395"/>
      <c r="H6" s="395"/>
    </row>
    <row r="8" spans="1:8">
      <c r="G8" s="398" t="s">
        <v>29</v>
      </c>
      <c r="H8" s="398"/>
    </row>
    <row r="9" spans="1:8" s="29" customFormat="1" ht="73.8" customHeight="1">
      <c r="A9" s="396" t="s">
        <v>30</v>
      </c>
      <c r="B9" s="396"/>
      <c r="C9" s="396"/>
      <c r="D9" s="396" t="s">
        <v>14</v>
      </c>
      <c r="E9" s="396"/>
      <c r="F9" s="396" t="s">
        <v>20</v>
      </c>
      <c r="G9" s="392" t="s">
        <v>31</v>
      </c>
      <c r="H9" s="393"/>
    </row>
    <row r="10" spans="1:8" s="29" customFormat="1" ht="45.05" customHeight="1">
      <c r="A10" s="26" t="s">
        <v>32</v>
      </c>
      <c r="B10" s="26" t="s">
        <v>33</v>
      </c>
      <c r="C10" s="26" t="s">
        <v>34</v>
      </c>
      <c r="D10" s="26" t="s">
        <v>18</v>
      </c>
      <c r="E10" s="26" t="s">
        <v>19</v>
      </c>
      <c r="F10" s="396"/>
      <c r="G10" s="26" t="s">
        <v>16</v>
      </c>
      <c r="H10" s="26" t="s">
        <v>17</v>
      </c>
    </row>
    <row r="11" spans="1:8" s="29" customFormat="1" ht="17.25">
      <c r="A11" s="27"/>
      <c r="B11" s="27"/>
      <c r="C11" s="27"/>
      <c r="D11" s="26"/>
      <c r="E11" s="26"/>
      <c r="F11" s="28" t="s">
        <v>28</v>
      </c>
      <c r="G11" s="24">
        <f t="shared" ref="G11:H11" si="0">+G13+G32</f>
        <v>0</v>
      </c>
      <c r="H11" s="24">
        <f t="shared" si="0"/>
        <v>0</v>
      </c>
    </row>
    <row r="12" spans="1:8" s="29" customFormat="1" ht="22.55" customHeight="1">
      <c r="A12" s="27"/>
      <c r="B12" s="27"/>
      <c r="C12" s="27"/>
      <c r="D12" s="26"/>
      <c r="E12" s="26"/>
      <c r="F12" s="213" t="s">
        <v>46</v>
      </c>
      <c r="G12" s="24"/>
      <c r="H12" s="24"/>
    </row>
    <row r="13" spans="1:8" s="25" customFormat="1" ht="34.450000000000003" customHeight="1">
      <c r="A13" s="22"/>
      <c r="B13" s="22"/>
      <c r="C13" s="22"/>
      <c r="D13" s="26"/>
      <c r="E13" s="26"/>
      <c r="F13" s="16" t="s">
        <v>118</v>
      </c>
      <c r="G13" s="24">
        <f t="shared" ref="G13:H13" si="1">+G14</f>
        <v>-14269.7</v>
      </c>
      <c r="H13" s="24">
        <f t="shared" si="1"/>
        <v>-14269.7</v>
      </c>
    </row>
    <row r="14" spans="1:8" ht="34.450000000000003">
      <c r="A14" s="399" t="s">
        <v>80</v>
      </c>
      <c r="B14" s="399"/>
      <c r="C14" s="399"/>
      <c r="D14" s="399"/>
      <c r="E14" s="399"/>
      <c r="F14" s="23" t="s">
        <v>35</v>
      </c>
      <c r="G14" s="24">
        <f t="shared" ref="G14:H14" si="2">+G16</f>
        <v>-14269.7</v>
      </c>
      <c r="H14" s="24">
        <f t="shared" si="2"/>
        <v>-14269.7</v>
      </c>
    </row>
    <row r="15" spans="1:8" ht="17.25">
      <c r="A15" s="399"/>
      <c r="B15" s="399"/>
      <c r="C15" s="399"/>
      <c r="D15" s="399"/>
      <c r="E15" s="399"/>
      <c r="F15" s="213" t="s">
        <v>22</v>
      </c>
      <c r="G15" s="24"/>
      <c r="H15" s="24"/>
    </row>
    <row r="16" spans="1:8" ht="17.25">
      <c r="A16" s="399"/>
      <c r="B16" s="399" t="s">
        <v>36</v>
      </c>
      <c r="C16" s="399"/>
      <c r="D16" s="399"/>
      <c r="E16" s="399"/>
      <c r="F16" s="23" t="s">
        <v>37</v>
      </c>
      <c r="G16" s="267">
        <f t="shared" ref="G16:H16" si="3">+G18</f>
        <v>-14269.7</v>
      </c>
      <c r="H16" s="267">
        <f t="shared" si="3"/>
        <v>-14269.7</v>
      </c>
    </row>
    <row r="17" spans="1:8" ht="17.25">
      <c r="A17" s="399"/>
      <c r="B17" s="399"/>
      <c r="C17" s="399"/>
      <c r="D17" s="399"/>
      <c r="E17" s="399"/>
      <c r="F17" s="213" t="s">
        <v>22</v>
      </c>
      <c r="G17" s="267"/>
      <c r="H17" s="267"/>
    </row>
    <row r="18" spans="1:8" ht="17.25">
      <c r="A18" s="399"/>
      <c r="B18" s="399"/>
      <c r="C18" s="399" t="s">
        <v>36</v>
      </c>
      <c r="D18" s="399"/>
      <c r="E18" s="399"/>
      <c r="F18" s="28" t="s">
        <v>21</v>
      </c>
      <c r="G18" s="267">
        <f t="shared" ref="G18:H18" si="4">+G20</f>
        <v>-14269.7</v>
      </c>
      <c r="H18" s="267">
        <f t="shared" si="4"/>
        <v>-14269.7</v>
      </c>
    </row>
    <row r="19" spans="1:8" ht="18" customHeight="1">
      <c r="A19" s="399"/>
      <c r="B19" s="399"/>
      <c r="C19" s="399"/>
      <c r="D19" s="399"/>
      <c r="E19" s="399"/>
      <c r="F19" s="213" t="s">
        <v>22</v>
      </c>
      <c r="G19" s="118"/>
      <c r="H19" s="118"/>
    </row>
    <row r="20" spans="1:8">
      <c r="A20" s="399"/>
      <c r="B20" s="399"/>
      <c r="C20" s="399"/>
      <c r="D20" s="399"/>
      <c r="E20" s="399"/>
      <c r="F20" s="213" t="s">
        <v>23</v>
      </c>
      <c r="G20" s="268">
        <f t="shared" ref="G20:H20" si="5">+G22</f>
        <v>-14269.7</v>
      </c>
      <c r="H20" s="268">
        <f t="shared" si="5"/>
        <v>-14269.7</v>
      </c>
    </row>
    <row r="21" spans="1:8" ht="17.25">
      <c r="A21" s="399"/>
      <c r="B21" s="399"/>
      <c r="C21" s="399"/>
      <c r="D21" s="399"/>
      <c r="E21" s="399"/>
      <c r="F21" s="213" t="s">
        <v>22</v>
      </c>
      <c r="G21" s="73"/>
      <c r="H21" s="73"/>
    </row>
    <row r="22" spans="1:8" s="179" customFormat="1" ht="22.55" customHeight="1">
      <c r="A22" s="399"/>
      <c r="B22" s="399"/>
      <c r="C22" s="399"/>
      <c r="D22" s="399" t="s">
        <v>76</v>
      </c>
      <c r="E22" s="400" t="s">
        <v>82</v>
      </c>
      <c r="F22" s="400" t="s">
        <v>21</v>
      </c>
      <c r="G22" s="24">
        <f t="shared" ref="G22:H22" si="6">+G24</f>
        <v>-14269.7</v>
      </c>
      <c r="H22" s="24">
        <f t="shared" si="6"/>
        <v>-14269.7</v>
      </c>
    </row>
    <row r="23" spans="1:8" ht="17.600000000000001" customHeight="1">
      <c r="A23" s="399"/>
      <c r="B23" s="399"/>
      <c r="C23" s="399"/>
      <c r="D23" s="399"/>
      <c r="E23" s="214"/>
      <c r="F23" s="215" t="s">
        <v>22</v>
      </c>
      <c r="G23" s="121"/>
      <c r="H23" s="121"/>
    </row>
    <row r="24" spans="1:8" ht="20.100000000000001" customHeight="1">
      <c r="A24" s="399"/>
      <c r="B24" s="399"/>
      <c r="C24" s="399"/>
      <c r="D24" s="399"/>
      <c r="E24" s="216" t="s">
        <v>78</v>
      </c>
      <c r="F24" s="28" t="s">
        <v>21</v>
      </c>
      <c r="G24" s="95">
        <f t="shared" ref="G24:H24" si="7">+G26</f>
        <v>-14269.7</v>
      </c>
      <c r="H24" s="95">
        <f t="shared" si="7"/>
        <v>-14269.7</v>
      </c>
    </row>
    <row r="25" spans="1:8" ht="17.600000000000001" customHeight="1">
      <c r="A25" s="399"/>
      <c r="B25" s="399"/>
      <c r="C25" s="399"/>
      <c r="D25" s="399"/>
      <c r="E25" s="401"/>
      <c r="F25" s="27" t="s">
        <v>65</v>
      </c>
      <c r="G25" s="217"/>
      <c r="H25" s="217"/>
    </row>
    <row r="26" spans="1:8" ht="19.350000000000001" customHeight="1">
      <c r="A26" s="399"/>
      <c r="B26" s="399"/>
      <c r="C26" s="399"/>
      <c r="D26" s="399"/>
      <c r="E26" s="401"/>
      <c r="F26" s="218" t="s">
        <v>23</v>
      </c>
      <c r="G26" s="219">
        <f t="shared" ref="G26:H26" si="8">+G28</f>
        <v>-14269.7</v>
      </c>
      <c r="H26" s="219">
        <f t="shared" si="8"/>
        <v>-14269.7</v>
      </c>
    </row>
    <row r="27" spans="1:8" ht="50.35">
      <c r="A27" s="399"/>
      <c r="B27" s="399"/>
      <c r="C27" s="399"/>
      <c r="D27" s="399"/>
      <c r="E27" s="401"/>
      <c r="F27" s="67" t="s">
        <v>53</v>
      </c>
      <c r="G27" s="217"/>
      <c r="H27" s="217"/>
    </row>
    <row r="28" spans="1:8" ht="17.600000000000001" customHeight="1">
      <c r="A28" s="399"/>
      <c r="B28" s="399"/>
      <c r="C28" s="399"/>
      <c r="D28" s="399"/>
      <c r="E28" s="401"/>
      <c r="F28" s="220" t="s">
        <v>25</v>
      </c>
      <c r="G28" s="221">
        <f t="shared" ref="G28:H30" si="9">+G29</f>
        <v>-14269.7</v>
      </c>
      <c r="H28" s="221">
        <f t="shared" si="9"/>
        <v>-14269.7</v>
      </c>
    </row>
    <row r="29" spans="1:8" ht="17.600000000000001" customHeight="1">
      <c r="A29" s="399"/>
      <c r="B29" s="399"/>
      <c r="C29" s="399"/>
      <c r="D29" s="399"/>
      <c r="E29" s="401"/>
      <c r="F29" s="222" t="s">
        <v>26</v>
      </c>
      <c r="G29" s="217">
        <f t="shared" si="9"/>
        <v>-14269.7</v>
      </c>
      <c r="H29" s="217">
        <f t="shared" si="9"/>
        <v>-14269.7</v>
      </c>
    </row>
    <row r="30" spans="1:8" ht="17.600000000000001" customHeight="1">
      <c r="A30" s="399"/>
      <c r="B30" s="399"/>
      <c r="C30" s="399"/>
      <c r="D30" s="399"/>
      <c r="E30" s="401"/>
      <c r="F30" s="222" t="s">
        <v>49</v>
      </c>
      <c r="G30" s="217">
        <f t="shared" si="9"/>
        <v>-14269.7</v>
      </c>
      <c r="H30" s="217">
        <f t="shared" si="9"/>
        <v>-14269.7</v>
      </c>
    </row>
    <row r="31" spans="1:8" ht="17.600000000000001" customHeight="1">
      <c r="A31" s="399"/>
      <c r="B31" s="399"/>
      <c r="C31" s="399"/>
      <c r="D31" s="399"/>
      <c r="E31" s="401"/>
      <c r="F31" s="213" t="s">
        <v>27</v>
      </c>
      <c r="G31" s="217">
        <f>+'Havelvats 2 '!G73</f>
        <v>-14269.7</v>
      </c>
      <c r="H31" s="217">
        <f>+'Havelvats 2 '!H73</f>
        <v>-14269.7</v>
      </c>
    </row>
    <row r="32" spans="1:8" s="25" customFormat="1" ht="34.450000000000003">
      <c r="A32" s="22"/>
      <c r="B32" s="22"/>
      <c r="C32" s="22"/>
      <c r="D32" s="22"/>
      <c r="E32" s="22"/>
      <c r="F32" s="226" t="s">
        <v>66</v>
      </c>
      <c r="G32" s="24">
        <f>+G33</f>
        <v>14269.7</v>
      </c>
      <c r="H32" s="24">
        <f>+H33</f>
        <v>14269.7</v>
      </c>
    </row>
    <row r="33" spans="1:16" s="81" customFormat="1" ht="17.25">
      <c r="A33" s="394" t="s">
        <v>52</v>
      </c>
      <c r="B33" s="397"/>
      <c r="C33" s="410"/>
      <c r="D33" s="410"/>
      <c r="E33" s="410"/>
      <c r="F33" s="83" t="s">
        <v>50</v>
      </c>
      <c r="G33" s="18">
        <f t="shared" ref="G33" si="10">+G35</f>
        <v>14269.7</v>
      </c>
      <c r="H33" s="18">
        <f t="shared" ref="H33" si="11">+H35</f>
        <v>14269.7</v>
      </c>
    </row>
    <row r="34" spans="1:16" s="81" customFormat="1" ht="17.25">
      <c r="A34" s="394"/>
      <c r="B34" s="397"/>
      <c r="C34" s="410"/>
      <c r="D34" s="410"/>
      <c r="E34" s="410"/>
      <c r="F34" s="68" t="s">
        <v>22</v>
      </c>
      <c r="G34" s="223"/>
      <c r="H34" s="223"/>
    </row>
    <row r="35" spans="1:16" s="81" customFormat="1" ht="17.25">
      <c r="A35" s="394"/>
      <c r="B35" s="402" t="s">
        <v>119</v>
      </c>
      <c r="C35" s="410"/>
      <c r="D35" s="410"/>
      <c r="E35" s="410"/>
      <c r="F35" s="106" t="s">
        <v>145</v>
      </c>
      <c r="G35" s="241">
        <f>+G37</f>
        <v>14269.7</v>
      </c>
      <c r="H35" s="241">
        <f>+H37</f>
        <v>14269.7</v>
      </c>
    </row>
    <row r="36" spans="1:16" s="81" customFormat="1" ht="17.25">
      <c r="A36" s="394"/>
      <c r="B36" s="402"/>
      <c r="C36" s="410"/>
      <c r="D36" s="410"/>
      <c r="E36" s="410"/>
      <c r="F36" s="68" t="s">
        <v>22</v>
      </c>
      <c r="G36" s="241"/>
      <c r="H36" s="269"/>
    </row>
    <row r="37" spans="1:16" s="89" customFormat="1" ht="17.25">
      <c r="A37" s="394"/>
      <c r="B37" s="402"/>
      <c r="C37" s="402" t="s">
        <v>106</v>
      </c>
      <c r="D37" s="410"/>
      <c r="E37" s="410"/>
      <c r="F37" s="106" t="s">
        <v>145</v>
      </c>
      <c r="G37" s="95">
        <f t="shared" ref="G37:H37" si="12">+G39</f>
        <v>14269.7</v>
      </c>
      <c r="H37" s="95">
        <f t="shared" si="12"/>
        <v>14269.7</v>
      </c>
      <c r="I37" s="88"/>
      <c r="J37" s="88"/>
      <c r="K37" s="88"/>
      <c r="L37" s="88"/>
      <c r="M37" s="88"/>
      <c r="N37" s="88"/>
      <c r="O37" s="88"/>
      <c r="P37" s="88"/>
    </row>
    <row r="38" spans="1:16" s="89" customFormat="1">
      <c r="A38" s="394"/>
      <c r="B38" s="402"/>
      <c r="C38" s="402"/>
      <c r="D38" s="410"/>
      <c r="E38" s="410"/>
      <c r="F38" s="90" t="s">
        <v>22</v>
      </c>
      <c r="G38" s="270"/>
      <c r="H38" s="271"/>
      <c r="I38" s="88"/>
      <c r="J38" s="88"/>
      <c r="K38" s="88"/>
      <c r="L38" s="88"/>
      <c r="M38" s="88"/>
      <c r="N38" s="88"/>
      <c r="O38" s="88"/>
      <c r="P38" s="88"/>
    </row>
    <row r="39" spans="1:16" s="89" customFormat="1" ht="33.6">
      <c r="A39" s="394"/>
      <c r="B39" s="402"/>
      <c r="C39" s="402"/>
      <c r="D39" s="410"/>
      <c r="E39" s="410"/>
      <c r="F39" s="92" t="s">
        <v>48</v>
      </c>
      <c r="G39" s="270">
        <f t="shared" ref="G39:H39" si="13">+G41</f>
        <v>14269.7</v>
      </c>
      <c r="H39" s="271">
        <f t="shared" si="13"/>
        <v>14269.7</v>
      </c>
      <c r="I39" s="88"/>
      <c r="J39" s="88"/>
      <c r="K39" s="88"/>
      <c r="L39" s="88"/>
      <c r="M39" s="88"/>
      <c r="N39" s="88"/>
      <c r="O39" s="88"/>
      <c r="P39" s="88"/>
    </row>
    <row r="40" spans="1:16" s="89" customFormat="1">
      <c r="A40" s="394"/>
      <c r="B40" s="402"/>
      <c r="C40" s="402"/>
      <c r="D40" s="410"/>
      <c r="E40" s="410"/>
      <c r="F40" s="90" t="s">
        <v>22</v>
      </c>
      <c r="G40" s="86"/>
      <c r="H40" s="91"/>
      <c r="I40" s="88"/>
      <c r="J40" s="88"/>
      <c r="K40" s="88"/>
      <c r="L40" s="88"/>
      <c r="M40" s="88"/>
      <c r="N40" s="88"/>
      <c r="O40" s="88"/>
      <c r="P40" s="88"/>
    </row>
    <row r="41" spans="1:16" s="89" customFormat="1" ht="37.1" customHeight="1">
      <c r="A41" s="394"/>
      <c r="B41" s="402"/>
      <c r="C41" s="402"/>
      <c r="D41" s="403">
        <v>1130</v>
      </c>
      <c r="E41" s="406" t="s">
        <v>137</v>
      </c>
      <c r="F41" s="407"/>
      <c r="G41" s="18">
        <f t="shared" ref="G41:H41" si="14">+G43</f>
        <v>14269.7</v>
      </c>
      <c r="H41" s="18">
        <f t="shared" si="14"/>
        <v>14269.7</v>
      </c>
      <c r="I41" s="88"/>
      <c r="J41" s="88"/>
      <c r="K41" s="88"/>
      <c r="L41" s="88"/>
      <c r="M41" s="88"/>
      <c r="N41" s="88"/>
      <c r="O41" s="88"/>
      <c r="P41" s="88"/>
    </row>
    <row r="42" spans="1:16" s="89" customFormat="1" ht="16.8" customHeight="1">
      <c r="A42" s="394"/>
      <c r="B42" s="402"/>
      <c r="C42" s="402"/>
      <c r="D42" s="404"/>
      <c r="E42" s="240"/>
      <c r="F42" s="90" t="s">
        <v>22</v>
      </c>
      <c r="G42" s="91"/>
      <c r="H42" s="91"/>
      <c r="I42" s="88"/>
      <c r="J42" s="88"/>
      <c r="K42" s="88"/>
      <c r="L42" s="88"/>
      <c r="M42" s="88"/>
      <c r="N42" s="88"/>
      <c r="O42" s="88"/>
      <c r="P42" s="88"/>
    </row>
    <row r="43" spans="1:16" s="89" customFormat="1" ht="54.35" customHeight="1">
      <c r="A43" s="394"/>
      <c r="B43" s="402"/>
      <c r="C43" s="402"/>
      <c r="D43" s="404"/>
      <c r="E43" s="240">
        <v>32001</v>
      </c>
      <c r="F43" s="60" t="s">
        <v>187</v>
      </c>
      <c r="G43" s="94">
        <f t="shared" ref="G43:H43" si="15">+G45</f>
        <v>14269.7</v>
      </c>
      <c r="H43" s="94">
        <f t="shared" si="15"/>
        <v>14269.7</v>
      </c>
      <c r="I43" s="87"/>
      <c r="J43" s="88"/>
      <c r="K43" s="88"/>
      <c r="L43" s="88"/>
      <c r="M43" s="88"/>
      <c r="N43" s="88"/>
      <c r="O43" s="88"/>
      <c r="P43" s="88"/>
    </row>
    <row r="44" spans="1:16" s="81" customFormat="1">
      <c r="A44" s="394"/>
      <c r="B44" s="402"/>
      <c r="C44" s="402"/>
      <c r="D44" s="404"/>
      <c r="E44" s="408"/>
      <c r="F44" s="67" t="s">
        <v>65</v>
      </c>
      <c r="G44" s="84"/>
      <c r="H44" s="84"/>
    </row>
    <row r="45" spans="1:16" s="99" customFormat="1" ht="33.6">
      <c r="A45" s="394"/>
      <c r="B45" s="402"/>
      <c r="C45" s="402"/>
      <c r="D45" s="404"/>
      <c r="E45" s="409"/>
      <c r="F45" s="96" t="s">
        <v>120</v>
      </c>
      <c r="G45" s="97">
        <f t="shared" ref="G45:H45" si="16">+G47</f>
        <v>14269.7</v>
      </c>
      <c r="H45" s="97">
        <f t="shared" si="16"/>
        <v>14269.7</v>
      </c>
      <c r="I45" s="107"/>
    </row>
    <row r="46" spans="1:16" s="81" customFormat="1" ht="50.35">
      <c r="A46" s="394"/>
      <c r="B46" s="402"/>
      <c r="C46" s="402"/>
      <c r="D46" s="404"/>
      <c r="E46" s="409"/>
      <c r="F46" s="67" t="s">
        <v>53</v>
      </c>
      <c r="G46" s="84"/>
      <c r="H46" s="84"/>
    </row>
    <row r="47" spans="1:16" s="81" customFormat="1">
      <c r="A47" s="394"/>
      <c r="B47" s="402"/>
      <c r="C47" s="402"/>
      <c r="D47" s="404"/>
      <c r="E47" s="409"/>
      <c r="F47" s="82" t="s">
        <v>25</v>
      </c>
      <c r="G47" s="100">
        <f t="shared" ref="G47:H50" si="17">+G48</f>
        <v>14269.7</v>
      </c>
      <c r="H47" s="100">
        <f t="shared" si="17"/>
        <v>14269.7</v>
      </c>
    </row>
    <row r="48" spans="1:16" s="81" customFormat="1">
      <c r="A48" s="394"/>
      <c r="B48" s="402"/>
      <c r="C48" s="402"/>
      <c r="D48" s="404"/>
      <c r="E48" s="409"/>
      <c r="F48" s="67" t="s">
        <v>55</v>
      </c>
      <c r="G48" s="101">
        <f t="shared" si="17"/>
        <v>14269.7</v>
      </c>
      <c r="H48" s="101">
        <f t="shared" si="17"/>
        <v>14269.7</v>
      </c>
    </row>
    <row r="49" spans="1:9" s="81" customFormat="1">
      <c r="A49" s="394"/>
      <c r="B49" s="402"/>
      <c r="C49" s="402"/>
      <c r="D49" s="404"/>
      <c r="E49" s="409"/>
      <c r="F49" s="67" t="s">
        <v>142</v>
      </c>
      <c r="G49" s="101">
        <f t="shared" si="17"/>
        <v>14269.7</v>
      </c>
      <c r="H49" s="101">
        <f t="shared" si="17"/>
        <v>14269.7</v>
      </c>
    </row>
    <row r="50" spans="1:9" s="81" customFormat="1" ht="33.6">
      <c r="A50" s="394"/>
      <c r="B50" s="402"/>
      <c r="C50" s="402"/>
      <c r="D50" s="404"/>
      <c r="E50" s="409"/>
      <c r="F50" s="67" t="s">
        <v>143</v>
      </c>
      <c r="G50" s="101">
        <f t="shared" si="17"/>
        <v>14269.7</v>
      </c>
      <c r="H50" s="101">
        <f t="shared" si="17"/>
        <v>14269.7</v>
      </c>
      <c r="I50" s="102"/>
    </row>
    <row r="51" spans="1:9" s="81" customFormat="1">
      <c r="A51" s="394"/>
      <c r="B51" s="402"/>
      <c r="C51" s="402"/>
      <c r="D51" s="405"/>
      <c r="E51" s="409"/>
      <c r="F51" s="67" t="s">
        <v>144</v>
      </c>
      <c r="G51" s="101">
        <f>+'Havelvats 2 '!G53</f>
        <v>14269.7</v>
      </c>
      <c r="H51" s="101">
        <f>+'Havelvats 2 '!H53</f>
        <v>14269.7</v>
      </c>
      <c r="I51" s="103"/>
    </row>
  </sheetData>
  <mergeCells count="29">
    <mergeCell ref="B35:B51"/>
    <mergeCell ref="C37:C51"/>
    <mergeCell ref="D41:D51"/>
    <mergeCell ref="E41:F41"/>
    <mergeCell ref="E44:E51"/>
    <mergeCell ref="C33:C36"/>
    <mergeCell ref="D33:D40"/>
    <mergeCell ref="E33:E40"/>
    <mergeCell ref="B16:B31"/>
    <mergeCell ref="C18:C31"/>
    <mergeCell ref="D22:D31"/>
    <mergeCell ref="E22:F22"/>
    <mergeCell ref="E25:E31"/>
    <mergeCell ref="G3:H3"/>
    <mergeCell ref="G2:H2"/>
    <mergeCell ref="G1:H1"/>
    <mergeCell ref="G9:H9"/>
    <mergeCell ref="A33:A51"/>
    <mergeCell ref="A6:H6"/>
    <mergeCell ref="A9:C9"/>
    <mergeCell ref="D9:E9"/>
    <mergeCell ref="F9:F10"/>
    <mergeCell ref="B33:B34"/>
    <mergeCell ref="G8:H8"/>
    <mergeCell ref="A14:A31"/>
    <mergeCell ref="B14:B15"/>
    <mergeCell ref="C14:C17"/>
    <mergeCell ref="D14:D21"/>
    <mergeCell ref="E14:E2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Havelvats 1</vt:lpstr>
      <vt:lpstr>Havelvats 2 </vt:lpstr>
      <vt:lpstr>Havelvats 3</vt:lpstr>
      <vt:lpstr>Havelvats 4</vt:lpstr>
      <vt:lpstr>Havelvats 5</vt:lpstr>
      <vt:lpstr>Havelvats 6</vt:lpstr>
      <vt:lpstr>Havelvats 7</vt:lpstr>
      <vt:lpstr>Havelvats 8</vt:lpstr>
      <vt:lpstr>Havelvats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https://mul-edu.gov.am/tasks/docs/attachment.php?id=336010&amp;fn=havelvacner+%282%29.xlsx&amp;out=1&amp;token=</cp:keywords>
  <cp:lastModifiedBy>User</cp:lastModifiedBy>
  <cp:lastPrinted>2021-03-22T15:51:36Z</cp:lastPrinted>
  <dcterms:modified xsi:type="dcterms:W3CDTF">2021-08-17T07:55:33Z</dcterms:modified>
</cp:coreProperties>
</file>