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zip\Finotdel 2021\VOROSHUMNER\mngo-2021\varch\"/>
    </mc:Choice>
  </mc:AlternateContent>
  <bookViews>
    <workbookView xWindow="0" yWindow="0" windowWidth="20730" windowHeight="11760" tabRatio="1000" activeTab="4"/>
  </bookViews>
  <sheets>
    <sheet name="Havelvats 1" sheetId="27" r:id="rId1"/>
    <sheet name="Havelvats 2 " sheetId="32" r:id="rId2"/>
    <sheet name="Havelvats 3" sheetId="29" r:id="rId3"/>
    <sheet name="Havelvats 4" sheetId="50" r:id="rId4"/>
    <sheet name="Havelvats 5" sheetId="49" r:id="rId5"/>
  </sheets>
  <definedNames>
    <definedName name="AgencyCode" localSheetId="1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PANature" localSheetId="1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73" i="50" l="1"/>
  <c r="D56" i="50"/>
  <c r="D39" i="50"/>
  <c r="D22" i="50"/>
  <c r="G11" i="49" l="1"/>
  <c r="G43" i="49"/>
  <c r="G51" i="49"/>
  <c r="G50" i="49" s="1"/>
  <c r="G49" i="49" s="1"/>
  <c r="G48" i="49" s="1"/>
  <c r="G47" i="49" s="1"/>
  <c r="G45" i="49" s="1"/>
  <c r="G58" i="49"/>
  <c r="G65" i="49"/>
  <c r="G64" i="49" s="1"/>
  <c r="G63" i="49" s="1"/>
  <c r="G62" i="49" s="1"/>
  <c r="G61" i="49" s="1"/>
  <c r="G59" i="49" s="1"/>
  <c r="G72" i="49"/>
  <c r="G71" i="49"/>
  <c r="G70" i="49" s="1"/>
  <c r="G69" i="49" s="1"/>
  <c r="G68" i="49" s="1"/>
  <c r="G66" i="49" s="1"/>
  <c r="G57" i="49"/>
  <c r="G56" i="49"/>
  <c r="G55" i="49" s="1"/>
  <c r="G54" i="49" s="1"/>
  <c r="G52" i="49" s="1"/>
  <c r="D90" i="50"/>
  <c r="G11" i="32"/>
  <c r="G24" i="32"/>
  <c r="G32" i="32"/>
  <c r="G52" i="32"/>
  <c r="G51" i="32" s="1"/>
  <c r="G50" i="32" s="1"/>
  <c r="G49" i="32" s="1"/>
  <c r="G47" i="32" s="1"/>
  <c r="G45" i="32"/>
  <c r="G44" i="32"/>
  <c r="G43" i="32" s="1"/>
  <c r="G42" i="32" s="1"/>
  <c r="G40" i="32" s="1"/>
  <c r="G38" i="32"/>
  <c r="G37" i="32" s="1"/>
  <c r="G36" i="32" s="1"/>
  <c r="G35" i="32" s="1"/>
  <c r="G33" i="32" s="1"/>
  <c r="D29" i="27" l="1"/>
  <c r="D22" i="29" l="1"/>
  <c r="G31" i="32"/>
  <c r="G30" i="32" s="1"/>
  <c r="G29" i="32" s="1"/>
  <c r="G28" i="32" s="1"/>
  <c r="G26" i="32" s="1"/>
  <c r="G22" i="32" s="1"/>
  <c r="G20" i="32" s="1"/>
  <c r="G18" i="32" s="1"/>
  <c r="G16" i="32" s="1"/>
  <c r="G14" i="32" s="1"/>
  <c r="G13" i="32" s="1"/>
  <c r="G72" i="32"/>
  <c r="G63" i="32" s="1"/>
  <c r="D15" i="27"/>
  <c r="D13" i="27" s="1"/>
  <c r="G61" i="32" l="1"/>
  <c r="G59" i="32" s="1"/>
  <c r="G57" i="32" s="1"/>
  <c r="G55" i="32" s="1"/>
  <c r="G54" i="32" s="1"/>
  <c r="G71" i="32"/>
  <c r="G70" i="32" s="1"/>
  <c r="G69" i="32" s="1"/>
  <c r="G67" i="32" s="1"/>
  <c r="G65" i="32" s="1"/>
  <c r="D39" i="29" l="1"/>
  <c r="D27" i="27"/>
  <c r="G31" i="49" l="1"/>
  <c r="G30" i="49" s="1"/>
  <c r="G29" i="49" s="1"/>
  <c r="G28" i="49" s="1"/>
  <c r="G26" i="49" s="1"/>
  <c r="G24" i="49" s="1"/>
  <c r="G22" i="49" s="1"/>
  <c r="G20" i="49" s="1"/>
  <c r="G18" i="49" s="1"/>
  <c r="G16" i="49" s="1"/>
  <c r="G14" i="49" s="1"/>
  <c r="G13" i="49" s="1"/>
  <c r="G41" i="49"/>
  <c r="G39" i="49" s="1"/>
  <c r="G37" i="49" s="1"/>
  <c r="G35" i="49" s="1"/>
  <c r="G33" i="49" s="1"/>
  <c r="G32" i="49" s="1"/>
  <c r="D11" i="27" l="1"/>
</calcChain>
</file>

<file path=xl/sharedStrings.xml><?xml version="1.0" encoding="utf-8"?>
<sst xmlns="http://schemas.openxmlformats.org/spreadsheetml/2006/main" count="376" uniqueCount="112">
  <si>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</si>
  <si>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</si>
  <si>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</si>
  <si>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</si>
  <si>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</si>
  <si>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</si>
  <si>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</si>
  <si>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</si>
  <si>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</si>
  <si>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</si>
  <si>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</si>
  <si>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</si>
  <si>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</si>
  <si>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</si>
  <si>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</si>
  <si>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</si>
  <si>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</si>
  <si>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</si>
  <si>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</si>
  <si>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</si>
  <si>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</si>
  <si>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</si>
  <si>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</si>
  <si>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</si>
  <si>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</si>
  <si>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</si>
  <si>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</si>
  <si>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</si>
  <si>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</si>
  <si>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</si>
  <si>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</si>
  <si>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</si>
  <si>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</si>
  <si>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</si>
  <si>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</si>
  <si>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</si>
  <si>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</si>
  <si>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</si>
  <si>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</si>
  <si>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</si>
  <si>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</si>
  <si>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</si>
  <si>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</si>
  <si>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</si>
  <si>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</si>
  <si>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</si>
  <si>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</si>
  <si>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</si>
  <si>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Ծառայությունների մատուցում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</si>
  <si>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</si>
  <si>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</si>
  <si>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</si>
  <si>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</si>
  <si>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</si>
  <si>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</si>
  <si>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</si>
  <si>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</si>
  <si>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</si>
  <si>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</si>
  <si>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</si>
  <si>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</si>
  <si>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</si>
  <si>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</si>
  <si>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</si>
  <si>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</si>
  <si>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2</t>
  </si>
  <si>
    <t>Հավելված N 4</t>
  </si>
  <si>
    <t>01</t>
  </si>
  <si>
    <t xml:space="preserve">ՀՀ կառավարության  2021 թվականի </t>
  </si>
  <si>
    <t>Աղյուսակ 9․1.58</t>
  </si>
  <si>
    <t>ՀՀ ԿԱՌԱՎԱՐՈՒԹՅՈՒՆ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</si>
  <si>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</si>
  <si>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</si>
  <si>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</si>
  <si>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</si>
  <si>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</si>
  <si>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</si>
  <si>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</si>
  <si>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</si>
  <si>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>Հավելված N 5</t>
  </si>
  <si>
    <t xml:space="preserve"> ԴՐԱՄԱՇՆՈՐՀՆԵՐ</t>
  </si>
  <si>
    <t xml:space="preserve"> Ընթացիկ դրամաշնորհներ պետական հատվածի այլ մակարդակներին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</si>
  <si>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</si>
  <si>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այդ թվում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</si>
  <si>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</si>
  <si>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</si>
  <si>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</si>
  <si>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ԿՐԹՈՒԹՅՈՒՆ</t>
  </si>
  <si>
    <t>09</t>
  </si>
  <si>
    <t>Նախադպրոցական և տարրական ընդհանուր կրթություն</t>
  </si>
  <si>
    <t xml:space="preserve"> Նախադպրոցական կրթություն</t>
  </si>
  <si>
    <t xml:space="preserve">Օժանդակություն համայնքներին՝ նախադպրոցական ուսումնական հաստատությունների գործարկումն ապահովելու նպատակով </t>
  </si>
  <si>
    <t>Նախադպրոցական ուսումնական հաստատությունների գործունեության ապահովում</t>
  </si>
  <si>
    <t>ՀՀ Արարատի մարզպետարան</t>
  </si>
  <si>
    <t xml:space="preserve"> - Ընթացիկ սուբվենցիաներ համայնքներին</t>
  </si>
  <si>
    <t>ՀՀ Արմավիրի մարզպետարան</t>
  </si>
  <si>
    <t>ՀՀ Լոռու մարզպետարան</t>
  </si>
  <si>
    <t>ՀՀ Կոտայքի մարզպետարան</t>
  </si>
  <si>
    <t>Միջոցառման նկարագրությունը`</t>
  </si>
  <si>
    <t xml:space="preserve">Ծառայությունների մատուցում </t>
  </si>
  <si>
    <t xml:space="preserve">Մասնագիտացված կազմակերպություն </t>
  </si>
  <si>
    <t>Հավելված N 3</t>
  </si>
  <si>
    <t xml:space="preserve">Ծառայությունը մատուցող կազմակերպությունների անվանումը </t>
  </si>
  <si>
    <t xml:space="preserve">   Հանրակրթության ծրագիր</t>
  </si>
  <si>
    <t xml:space="preserve">ՀԱՅԱՍՏԱՆԻ ՀԱՆՐԱՊԵՏՈՒԹՅԱՆ ԿԱՌԱՎԱՐՈՒԹՅԱՆ 2020 ԹՎԱԿԱՆԻ ԴԵԿՏԵՄԲԵՐԻ 30-Ի N 2215-Ն ՈՐՈՇՄԱՆ N 9.1 ՀԱՎԵԼՎԱԾԻ  N 9.1.49, 9.1.50, 9.1.52, 9.1.53 ԵՎ 9․1.58 ԱՂՅՈՒՍԱԿՆԵՐՈՒՄ ԿԱՏԱՐՎՈՂ ՓՈՓՈԽՈՒԹՅՈՒՆՆԵՐԸ ԵՎ ԼՐԱՑՈՒՄՆԵՐԸ </t>
  </si>
  <si>
    <t>Աղյուսակ 9․1.49</t>
  </si>
  <si>
    <t>Նախադպրոցական ուսումնական հաստատությունների թիվը, հատ</t>
  </si>
  <si>
    <t>Նախադպրոցական ուսումնական հաստատություններում սովորողների թիվը, մարդ</t>
  </si>
  <si>
    <t>Աղյուսակ 9․1.50</t>
  </si>
  <si>
    <t>Աղյուսակ 9․1.52</t>
  </si>
  <si>
    <t>ՀՀ Lոռու մարզպետարան</t>
  </si>
  <si>
    <t>Աղյուսակ 9․1.53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</si>
</sst>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</numFmts>
  <fonts count="8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35">
      <protection locked="0"/>
    </xf>
    <xf numFmtId="171" fontId="82" fillId="56" borderId="3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221">
    <xf numFmtId="0" fontId="0" fillId="0" borderId="0" xfId="0"/>
    <xf numFmtId="0" fontId="72" fillId="0" borderId="29" xfId="0" applyFont="1" applyBorder="1" applyAlignment="1">
      <alignment horizontal="left" vertical="top" wrapText="1"/>
    </xf>
    <xf numFmtId="168" fontId="72" fillId="0" borderId="29" xfId="0" applyNumberFormat="1" applyFont="1" applyFill="1" applyBorder="1" applyAlignment="1">
      <alignment vertical="center"/>
    </xf>
    <xf numFmtId="169" fontId="72" fillId="0" borderId="29" xfId="0" applyNumberFormat="1" applyFont="1" applyFill="1" applyBorder="1" applyAlignment="1">
      <alignment vertical="center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29" xfId="0" applyFont="1" applyFill="1" applyBorder="1" applyAlignment="1">
      <alignment horizontal="left" vertical="center" wrapText="1"/>
    </xf>
    <xf numFmtId="166" fontId="16" fillId="0" borderId="29" xfId="7" applyNumberFormat="1" applyFont="1" applyFill="1" applyBorder="1" applyAlignment="1">
      <alignment horizontal="right" vertical="center" wrapText="1"/>
    </xf>
    <xf numFmtId="169" fontId="16" fillId="0" borderId="29" xfId="7" applyNumberFormat="1" applyFont="1" applyFill="1" applyBorder="1" applyAlignment="1">
      <alignment horizontal="right" vertical="center" wrapText="1"/>
    </xf>
    <xf numFmtId="168" fontId="72" fillId="0" borderId="29" xfId="0" applyNumberFormat="1" applyFont="1" applyFill="1" applyBorder="1" applyAlignment="1">
      <alignment horizontal="right" vertical="center"/>
    </xf>
    <xf numFmtId="165" fontId="72" fillId="0" borderId="29" xfId="6" applyNumberFormat="1" applyFont="1" applyFill="1" applyBorder="1" applyAlignment="1">
      <alignment horizontal="center" vertical="center"/>
    </xf>
    <xf numFmtId="168" fontId="16" fillId="0" borderId="29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top" wrapText="1"/>
    </xf>
    <xf numFmtId="0" fontId="72" fillId="0" borderId="29" xfId="0" applyFont="1" applyFill="1" applyBorder="1" applyAlignment="1">
      <alignment vertical="center" wrapText="1"/>
    </xf>
    <xf numFmtId="0" fontId="84" fillId="0" borderId="29" xfId="0" applyFont="1" applyFill="1" applyBorder="1" applyAlignment="1">
      <alignment horizontal="left" vertical="center" wrapText="1"/>
    </xf>
    <xf numFmtId="0" fontId="72" fillId="0" borderId="33" xfId="0" applyFont="1" applyFill="1" applyBorder="1" applyAlignment="1">
      <alignment vertical="top" wrapText="1"/>
    </xf>
    <xf numFmtId="0" fontId="72" fillId="0" borderId="31" xfId="0" applyFont="1" applyFill="1" applyBorder="1" applyAlignment="1">
      <alignment vertical="top" wrapText="1"/>
    </xf>
    <xf numFmtId="0" fontId="72" fillId="2" borderId="29" xfId="0" applyFont="1" applyFill="1" applyBorder="1" applyAlignment="1">
      <alignment horizontal="left" vertical="center" wrapText="1"/>
    </xf>
    <xf numFmtId="0" fontId="72" fillId="2" borderId="29" xfId="0" applyFont="1" applyFill="1" applyBorder="1" applyAlignment="1">
      <alignment horizontal="left" vertical="top" wrapText="1"/>
    </xf>
    <xf numFmtId="165" fontId="16" fillId="0" borderId="29" xfId="8" applyNumberFormat="1" applyFont="1" applyFill="1" applyBorder="1" applyAlignment="1">
      <alignment horizontal="right" vertical="center" wrapText="1"/>
    </xf>
    <xf numFmtId="169" fontId="72" fillId="0" borderId="29" xfId="7" applyNumberFormat="1" applyFont="1" applyFill="1" applyBorder="1" applyAlignment="1">
      <alignment horizontal="right" vertical="center" wrapText="1"/>
    </xf>
    <xf numFmtId="43" fontId="72" fillId="0" borderId="29" xfId="7" applyNumberFormat="1" applyFont="1" applyFill="1" applyBorder="1" applyAlignment="1">
      <alignment horizontal="right" vertical="center" wrapText="1"/>
    </xf>
    <xf numFmtId="0" fontId="72" fillId="0" borderId="29" xfId="0" applyFont="1" applyFill="1" applyBorder="1" applyAlignment="1">
      <alignment horizontal="left" vertical="top" wrapText="1"/>
    </xf>
    <xf numFmtId="165" fontId="72" fillId="0" borderId="29" xfId="8" applyNumberFormat="1" applyFont="1" applyFill="1" applyBorder="1" applyAlignment="1">
      <alignment horizontal="right" vertical="center" wrapText="1"/>
    </xf>
    <xf numFmtId="165" fontId="72" fillId="0" borderId="29" xfId="6" applyNumberFormat="1" applyFont="1" applyFill="1" applyBorder="1" applyAlignment="1">
      <alignment horizontal="right" vertical="center"/>
    </xf>
    <xf numFmtId="0" fontId="73" fillId="0" borderId="0" xfId="253" applyFont="1"/>
    <xf numFmtId="0" fontId="73" fillId="0" borderId="0" xfId="253" applyFont="1" applyAlignment="1">
      <alignment horizontal="left" vertical="top" wrapText="1"/>
    </xf>
    <xf numFmtId="0" fontId="73" fillId="0" borderId="40" xfId="253" applyFont="1" applyBorder="1" applyAlignment="1">
      <alignment horizontal="center" vertical="center" wrapText="1"/>
    </xf>
    <xf numFmtId="0" fontId="73" fillId="0" borderId="0" xfId="253" applyFont="1" applyAlignment="1">
      <alignment horizontal="left" vertical="center" wrapText="1"/>
    </xf>
    <xf numFmtId="0" fontId="73" fillId="0" borderId="40" xfId="253" applyFont="1" applyBorder="1" applyAlignment="1">
      <alignment horizontal="left" vertical="top" wrapText="1"/>
    </xf>
    <xf numFmtId="0" fontId="16" fillId="0" borderId="40" xfId="253" applyFont="1" applyBorder="1" applyAlignment="1">
      <alignment horizontal="left" vertical="top" wrapText="1"/>
    </xf>
    <xf numFmtId="0" fontId="72" fillId="0" borderId="40" xfId="253" applyFont="1" applyBorder="1" applyAlignment="1">
      <alignment horizontal="left" vertical="top" wrapText="1"/>
    </xf>
    <xf numFmtId="0" fontId="73" fillId="0" borderId="40" xfId="253" applyFont="1" applyBorder="1" applyAlignment="1">
      <alignment horizontal="left" vertical="center" wrapText="1"/>
    </xf>
    <xf numFmtId="0" fontId="16" fillId="0" borderId="40" xfId="253" applyFont="1" applyBorder="1" applyAlignment="1">
      <alignment horizontal="left" vertical="center" wrapText="1"/>
    </xf>
    <xf numFmtId="169" fontId="72" fillId="0" borderId="40" xfId="299" applyNumberFormat="1" applyFont="1" applyFill="1" applyBorder="1" applyAlignment="1">
      <alignment horizontal="right" vertical="center"/>
    </xf>
    <xf numFmtId="0" fontId="73" fillId="0" borderId="0" xfId="253" applyFont="1" applyAlignment="1">
      <alignment vertical="center"/>
    </xf>
    <xf numFmtId="0" fontId="13" fillId="0" borderId="40" xfId="253" applyFont="1" applyBorder="1" applyAlignment="1">
      <alignment wrapText="1"/>
    </xf>
    <xf numFmtId="0" fontId="73" fillId="2" borderId="40" xfId="253" applyFont="1" applyFill="1" applyBorder="1" applyAlignment="1">
      <alignment horizontal="left" vertical="top" wrapText="1"/>
    </xf>
    <xf numFmtId="0" fontId="13" fillId="0" borderId="40" xfId="253" applyFont="1" applyBorder="1" applyAlignment="1">
      <alignment horizontal="center" wrapText="1"/>
    </xf>
    <xf numFmtId="165" fontId="16" fillId="0" borderId="40" xfId="6" applyNumberFormat="1" applyFont="1" applyBorder="1" applyAlignment="1">
      <alignment horizontal="right" vertical="center"/>
    </xf>
    <xf numFmtId="165" fontId="72" fillId="0" borderId="40" xfId="6" applyNumberFormat="1" applyFont="1" applyBorder="1" applyAlignment="1">
      <alignment horizontal="right" vertical="center"/>
    </xf>
    <xf numFmtId="0" fontId="84" fillId="0" borderId="40" xfId="253" applyFont="1" applyBorder="1" applyAlignment="1">
      <alignment horizontal="left" vertical="top" wrapText="1"/>
    </xf>
    <xf numFmtId="165" fontId="84" fillId="0" borderId="40" xfId="6" applyNumberFormat="1" applyFont="1" applyBorder="1" applyAlignment="1">
      <alignment horizontal="right" vertical="center"/>
    </xf>
    <xf numFmtId="0" fontId="86" fillId="0" borderId="40" xfId="253" applyFont="1" applyBorder="1" applyAlignment="1">
      <alignment horizontal="center" vertical="center" wrapText="1"/>
    </xf>
    <xf numFmtId="0" fontId="86" fillId="0" borderId="40" xfId="253" applyFont="1" applyBorder="1" applyAlignment="1">
      <alignment horizontal="left" vertical="center" wrapText="1"/>
    </xf>
    <xf numFmtId="0" fontId="73" fillId="0" borderId="40" xfId="253" applyFont="1" applyBorder="1" applyAlignment="1">
      <alignment horizontal="left" wrapText="1"/>
    </xf>
    <xf numFmtId="0" fontId="16" fillId="0" borderId="40" xfId="253" applyFont="1" applyBorder="1" applyAlignment="1">
      <alignment horizontal="left" wrapText="1"/>
    </xf>
    <xf numFmtId="0" fontId="73" fillId="0" borderId="0" xfId="253" applyFont="1" applyAlignment="1">
      <alignment horizontal="left" wrapText="1"/>
    </xf>
    <xf numFmtId="0" fontId="87" fillId="0" borderId="0" xfId="299" applyFont="1"/>
    <xf numFmtId="0" fontId="87" fillId="0" borderId="0" xfId="299" applyFont="1" applyAlignment="1">
      <alignment vertical="center"/>
    </xf>
    <xf numFmtId="0" fontId="73" fillId="2" borderId="40" xfId="299" applyFont="1" applyFill="1" applyBorder="1" applyAlignment="1">
      <alignment horizontal="left" vertical="center" wrapText="1"/>
    </xf>
    <xf numFmtId="169" fontId="13" fillId="2" borderId="40" xfId="223" applyNumberFormat="1" applyFont="1" applyFill="1" applyBorder="1" applyAlignment="1">
      <alignment horizontal="right" vertical="center" wrapText="1"/>
    </xf>
    <xf numFmtId="169" fontId="16" fillId="0" borderId="40" xfId="299" applyNumberFormat="1" applyFont="1" applyFill="1" applyBorder="1" applyAlignment="1">
      <alignment horizontal="right" vertical="center"/>
    </xf>
    <xf numFmtId="165" fontId="16" fillId="0" borderId="40" xfId="8" applyNumberFormat="1" applyFont="1" applyFill="1" applyBorder="1" applyAlignment="1">
      <alignment horizontal="right" vertical="center" wrapText="1"/>
    </xf>
    <xf numFmtId="165" fontId="72" fillId="0" borderId="40" xfId="8" applyNumberFormat="1" applyFont="1" applyFill="1" applyBorder="1" applyAlignment="1">
      <alignment horizontal="right" vertical="center" wrapText="1"/>
    </xf>
    <xf numFmtId="168" fontId="16" fillId="0" borderId="40" xfId="299" applyNumberFormat="1" applyFont="1" applyFill="1" applyBorder="1" applyAlignment="1">
      <alignment horizontal="right" vertical="center"/>
    </xf>
    <xf numFmtId="165" fontId="72" fillId="0" borderId="40" xfId="6" applyNumberFormat="1" applyFont="1" applyFill="1" applyBorder="1" applyAlignment="1">
      <alignment horizontal="right" vertical="center"/>
    </xf>
    <xf numFmtId="166" fontId="13" fillId="0" borderId="40" xfId="299" applyNumberFormat="1" applyFont="1" applyBorder="1" applyAlignment="1">
      <alignment horizontal="right" vertical="center"/>
    </xf>
    <xf numFmtId="0" fontId="13" fillId="0" borderId="40" xfId="299" applyFont="1" applyBorder="1" applyAlignment="1">
      <alignment horizontal="right" vertical="center"/>
    </xf>
    <xf numFmtId="0" fontId="13" fillId="0" borderId="40" xfId="299" applyFont="1" applyBorder="1" applyAlignment="1">
      <alignment horizontal="right"/>
    </xf>
    <xf numFmtId="0" fontId="73" fillId="0" borderId="40" xfId="299" applyFont="1" applyBorder="1" applyAlignment="1">
      <alignment horizontal="right"/>
    </xf>
    <xf numFmtId="43" fontId="73" fillId="0" borderId="40" xfId="299" applyNumberFormat="1" applyFont="1" applyBorder="1" applyAlignment="1">
      <alignment horizontal="right" vertical="center"/>
    </xf>
    <xf numFmtId="0" fontId="16" fillId="0" borderId="29" xfId="165" applyFont="1" applyFill="1" applyBorder="1" applyAlignment="1">
      <alignment horizontal="left" vertical="top" wrapText="1"/>
    </xf>
    <xf numFmtId="0" fontId="84" fillId="0" borderId="29" xfId="165" applyFont="1" applyFill="1" applyBorder="1">
      <alignment horizontal="left" vertical="top" wrapText="1"/>
    </xf>
    <xf numFmtId="0" fontId="72" fillId="0" borderId="29" xfId="165" applyFont="1" applyFill="1" applyBorder="1" applyAlignment="1">
      <alignment horizontal="left" vertical="top" wrapText="1"/>
    </xf>
    <xf numFmtId="0" fontId="16" fillId="0" borderId="40" xfId="0" applyFont="1" applyFill="1" applyBorder="1" applyAlignment="1">
      <alignment horizontal="center" vertical="center" wrapText="1"/>
    </xf>
    <xf numFmtId="0" fontId="84" fillId="0" borderId="1" xfId="0" applyFont="1" applyFill="1" applyBorder="1" applyAlignment="1">
      <alignment horizontal="left" vertical="top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0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16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horizontal="center"/>
    </xf>
    <xf numFmtId="0" fontId="72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vertical="top" wrapText="1"/>
    </xf>
    <xf numFmtId="0" fontId="13" fillId="0" borderId="36" xfId="0" applyFont="1" applyFill="1" applyBorder="1" applyAlignment="1">
      <alignment horizontal="center" vertical="top" wrapText="1"/>
    </xf>
    <xf numFmtId="0" fontId="72" fillId="0" borderId="0" xfId="0" applyFont="1" applyFill="1"/>
    <xf numFmtId="0" fontId="16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168" fontId="72" fillId="0" borderId="0" xfId="0" applyNumberFormat="1" applyFont="1" applyFill="1"/>
    <xf numFmtId="0" fontId="72" fillId="0" borderId="0" xfId="0" applyFont="1" applyFill="1" applyAlignment="1">
      <alignment horizontal="center"/>
    </xf>
    <xf numFmtId="0" fontId="13" fillId="0" borderId="29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/>
    <xf numFmtId="0" fontId="16" fillId="0" borderId="7" xfId="0" applyFont="1" applyFill="1" applyBorder="1" applyAlignment="1"/>
    <xf numFmtId="0" fontId="16" fillId="0" borderId="5" xfId="0" applyFont="1" applyFill="1" applyBorder="1" applyAlignment="1">
      <alignment horizontal="center"/>
    </xf>
    <xf numFmtId="0" fontId="72" fillId="0" borderId="1" xfId="0" applyFont="1" applyFill="1" applyBorder="1"/>
    <xf numFmtId="167" fontId="73" fillId="0" borderId="1" xfId="0" applyNumberFormat="1" applyFont="1" applyFill="1" applyBorder="1" applyAlignment="1">
      <alignment horizontal="center"/>
    </xf>
    <xf numFmtId="0" fontId="73" fillId="0" borderId="1" xfId="0" applyFont="1" applyFill="1" applyBorder="1" applyAlignment="1">
      <alignment horizontal="center"/>
    </xf>
    <xf numFmtId="0" fontId="72" fillId="0" borderId="4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167" fontId="16" fillId="0" borderId="29" xfId="6" applyNumberFormat="1" applyFont="1" applyFill="1" applyBorder="1" applyAlignment="1">
      <alignment vertical="center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29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37" xfId="0" applyFont="1" applyFill="1" applyBorder="1" applyAlignment="1">
      <alignment vertical="top" wrapText="1"/>
    </xf>
    <xf numFmtId="165" fontId="16" fillId="0" borderId="29" xfId="0" applyNumberFormat="1" applyFont="1" applyFill="1" applyBorder="1" applyAlignment="1">
      <alignment vertical="top" wrapText="1"/>
    </xf>
    <xf numFmtId="0" fontId="16" fillId="0" borderId="29" xfId="0" applyFont="1" applyFill="1" applyBorder="1" applyAlignment="1">
      <alignment horizontal="left" vertical="center" wrapText="1"/>
    </xf>
    <xf numFmtId="165" fontId="16" fillId="0" borderId="29" xfId="6" applyNumberFormat="1" applyFont="1" applyFill="1" applyBorder="1" applyAlignment="1">
      <alignment vertical="center"/>
    </xf>
    <xf numFmtId="165" fontId="72" fillId="0" borderId="0" xfId="0" applyNumberFormat="1" applyFont="1" applyFill="1" applyAlignment="1">
      <alignment horizontal="left" vertical="top" wrapText="1"/>
    </xf>
    <xf numFmtId="0" fontId="72" fillId="0" borderId="29" xfId="0" applyFont="1" applyFill="1" applyBorder="1" applyAlignment="1"/>
    <xf numFmtId="0" fontId="72" fillId="0" borderId="29" xfId="165" applyFont="1" applyFill="1" applyBorder="1" applyAlignment="1">
      <alignment horizontal="center" vertical="top"/>
    </xf>
    <xf numFmtId="0" fontId="72" fillId="0" borderId="29" xfId="165" applyFont="1" applyFill="1" applyBorder="1" applyAlignment="1">
      <alignment vertical="top"/>
    </xf>
    <xf numFmtId="39" fontId="72" fillId="0" borderId="0" xfId="0" applyNumberFormat="1" applyFont="1" applyFill="1" applyAlignment="1">
      <alignment horizontal="left" vertical="top" wrapText="1"/>
    </xf>
    <xf numFmtId="0" fontId="16" fillId="0" borderId="39" xfId="0" applyFont="1" applyFill="1" applyBorder="1" applyAlignment="1">
      <alignment vertical="top" wrapText="1"/>
    </xf>
    <xf numFmtId="169" fontId="16" fillId="0" borderId="29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0" fontId="72" fillId="0" borderId="1" xfId="8" applyFont="1" applyFill="1" applyBorder="1" applyAlignment="1">
      <alignment horizontal="left" vertical="top" wrapText="1"/>
    </xf>
    <xf numFmtId="0" fontId="72" fillId="0" borderId="8" xfId="8" applyFont="1" applyFill="1" applyBorder="1" applyAlignment="1">
      <alignment horizontal="left" vertical="top" wrapText="1"/>
    </xf>
    <xf numFmtId="0" fontId="16" fillId="0" borderId="1" xfId="8" applyFont="1" applyFill="1" applyBorder="1" applyAlignment="1">
      <alignment horizontal="left" vertical="center" wrapText="1"/>
    </xf>
    <xf numFmtId="169" fontId="72" fillId="0" borderId="40" xfId="7" applyNumberFormat="1" applyFont="1" applyFill="1" applyBorder="1" applyAlignment="1">
      <alignment horizontal="right" vertical="center" wrapText="1"/>
    </xf>
    <xf numFmtId="0" fontId="72" fillId="0" borderId="0" xfId="0" applyFont="1" applyFill="1" applyAlignment="1"/>
    <xf numFmtId="0" fontId="72" fillId="0" borderId="40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right"/>
    </xf>
    <xf numFmtId="167" fontId="72" fillId="0" borderId="0" xfId="0" applyNumberFormat="1" applyFont="1" applyFill="1" applyAlignment="1">
      <alignment horizontal="left" vertical="top" wrapText="1"/>
    </xf>
    <xf numFmtId="0" fontId="73" fillId="0" borderId="0" xfId="0" applyFont="1" applyFill="1" applyAlignment="1">
      <alignment horizontal="right"/>
    </xf>
    <xf numFmtId="0" fontId="73" fillId="0" borderId="0" xfId="253" applyFont="1" applyAlignment="1">
      <alignment horizontal="right"/>
    </xf>
    <xf numFmtId="0" fontId="72" fillId="0" borderId="9" xfId="0" applyFont="1" applyFill="1" applyBorder="1" applyAlignment="1">
      <alignment horizontal="right"/>
    </xf>
    <xf numFmtId="0" fontId="72" fillId="0" borderId="2" xfId="0" applyFont="1" applyFill="1" applyBorder="1" applyAlignment="1">
      <alignment vertical="top" wrapText="1"/>
    </xf>
    <xf numFmtId="49" fontId="16" fillId="0" borderId="30" xfId="0" applyNumberFormat="1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vertical="top" wrapText="1"/>
    </xf>
    <xf numFmtId="166" fontId="72" fillId="0" borderId="29" xfId="7" applyNumberFormat="1" applyFont="1" applyFill="1" applyBorder="1" applyAlignment="1">
      <alignment horizontal="right" vertical="center" wrapText="1"/>
    </xf>
    <xf numFmtId="0" fontId="84" fillId="0" borderId="29" xfId="165" applyFont="1" applyFill="1" applyBorder="1" applyAlignment="1">
      <alignment horizontal="left" vertical="top" wrapText="1"/>
    </xf>
    <xf numFmtId="166" fontId="84" fillId="0" borderId="29" xfId="7" applyNumberFormat="1" applyFont="1" applyFill="1" applyBorder="1" applyAlignment="1">
      <alignment horizontal="right" vertical="center" wrapText="1"/>
    </xf>
    <xf numFmtId="0" fontId="84" fillId="0" borderId="0" xfId="0" applyFont="1" applyFill="1" applyAlignment="1">
      <alignment horizontal="left" vertical="top" wrapText="1"/>
    </xf>
    <xf numFmtId="0" fontId="72" fillId="0" borderId="29" xfId="0" applyFont="1" applyFill="1" applyBorder="1" applyAlignment="1">
      <alignment horizontal="center" vertical="top" wrapText="1"/>
    </xf>
    <xf numFmtId="166" fontId="72" fillId="0" borderId="0" xfId="0" applyNumberFormat="1" applyFont="1" applyFill="1" applyAlignment="1">
      <alignment horizontal="left" vertical="top" wrapText="1"/>
    </xf>
    <xf numFmtId="49" fontId="16" fillId="0" borderId="3" xfId="0" applyNumberFormat="1" applyFont="1" applyFill="1" applyBorder="1" applyAlignment="1">
      <alignment vertical="top" wrapText="1"/>
    </xf>
    <xf numFmtId="0" fontId="72" fillId="0" borderId="0" xfId="0" applyFont="1" applyFill="1" applyAlignment="1">
      <alignment horizontal="left" wrapText="1"/>
    </xf>
    <xf numFmtId="0" fontId="16" fillId="0" borderId="29" xfId="0" applyFont="1" applyFill="1" applyBorder="1" applyAlignment="1">
      <alignment wrapText="1"/>
    </xf>
    <xf numFmtId="0" fontId="16" fillId="0" borderId="29" xfId="0" applyFont="1" applyFill="1" applyBorder="1" applyAlignment="1">
      <alignment horizontal="center" wrapText="1"/>
    </xf>
    <xf numFmtId="0" fontId="84" fillId="0" borderId="29" xfId="0" applyFont="1" applyFill="1" applyBorder="1" applyAlignment="1">
      <alignment horizontal="left" vertical="top" wrapText="1"/>
    </xf>
    <xf numFmtId="169" fontId="84" fillId="0" borderId="29" xfId="7" applyNumberFormat="1" applyFont="1" applyFill="1" applyBorder="1" applyAlignment="1">
      <alignment horizontal="right" vertical="center" wrapText="1"/>
    </xf>
    <xf numFmtId="49" fontId="16" fillId="0" borderId="3" xfId="0" applyNumberFormat="1" applyFont="1" applyFill="1" applyBorder="1" applyAlignment="1">
      <alignment horizontal="center" vertical="top" wrapText="1"/>
    </xf>
    <xf numFmtId="0" fontId="73" fillId="0" borderId="40" xfId="299" applyFont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left" vertical="top"/>
    </xf>
    <xf numFmtId="165" fontId="72" fillId="0" borderId="0" xfId="6" applyNumberFormat="1" applyFont="1" applyFill="1" applyBorder="1" applyAlignment="1">
      <alignment horizontal="center" vertical="top"/>
    </xf>
    <xf numFmtId="0" fontId="16" fillId="0" borderId="30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left" vertical="top" wrapText="1"/>
    </xf>
    <xf numFmtId="0" fontId="72" fillId="0" borderId="29" xfId="0" applyFont="1" applyFill="1" applyBorder="1" applyAlignment="1">
      <alignment horizontal="center" vertical="center" wrapText="1"/>
    </xf>
    <xf numFmtId="0" fontId="72" fillId="0" borderId="29" xfId="8" applyFont="1" applyFill="1" applyBorder="1" applyAlignment="1">
      <alignment horizontal="center" vertical="top" wrapText="1"/>
    </xf>
    <xf numFmtId="0" fontId="16" fillId="0" borderId="29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center" wrapText="1"/>
    </xf>
    <xf numFmtId="0" fontId="16" fillId="0" borderId="30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left" vertical="top" wrapText="1"/>
    </xf>
    <xf numFmtId="0" fontId="72" fillId="0" borderId="29" xfId="0" applyFont="1" applyFill="1" applyBorder="1" applyAlignment="1">
      <alignment wrapText="1"/>
    </xf>
    <xf numFmtId="0" fontId="16" fillId="0" borderId="40" xfId="0" applyFont="1" applyFill="1" applyBorder="1" applyAlignment="1">
      <alignment horizontal="center" vertical="top" wrapText="1"/>
    </xf>
    <xf numFmtId="0" fontId="73" fillId="0" borderId="40" xfId="0" applyFont="1" applyFill="1" applyBorder="1"/>
    <xf numFmtId="0" fontId="16" fillId="0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top" wrapText="1"/>
    </xf>
    <xf numFmtId="0" fontId="16" fillId="0" borderId="38" xfId="0" applyFont="1" applyFill="1" applyBorder="1" applyAlignment="1">
      <alignment horizontal="center" vertical="top" wrapText="1"/>
    </xf>
    <xf numFmtId="0" fontId="72" fillId="0" borderId="29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72" fillId="0" borderId="30" xfId="0" applyNumberFormat="1" applyFont="1" applyFill="1" applyBorder="1" applyAlignment="1">
      <alignment horizontal="center" vertical="top" wrapText="1"/>
    </xf>
    <xf numFmtId="0" fontId="72" fillId="0" borderId="3" xfId="0" applyNumberFormat="1" applyFont="1" applyFill="1" applyBorder="1" applyAlignment="1">
      <alignment horizontal="center" vertical="top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9" xfId="8" applyFont="1" applyFill="1" applyBorder="1" applyAlignment="1">
      <alignment horizontal="center" vertical="top" wrapText="1"/>
    </xf>
    <xf numFmtId="0" fontId="16" fillId="0" borderId="29" xfId="0" applyFont="1" applyFill="1" applyBorder="1" applyAlignment="1">
      <alignment horizontal="left" wrapText="1"/>
    </xf>
    <xf numFmtId="0" fontId="72" fillId="0" borderId="29" xfId="8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 wrapText="1"/>
    </xf>
    <xf numFmtId="0" fontId="72" fillId="0" borderId="29" xfId="0" applyFont="1" applyFill="1" applyBorder="1" applyAlignment="1">
      <alignment horizontal="left" vertical="center"/>
    </xf>
    <xf numFmtId="0" fontId="85" fillId="0" borderId="0" xfId="0" applyFont="1" applyFill="1" applyBorder="1" applyAlignment="1">
      <alignment horizontal="right" vertical="top" wrapText="1"/>
    </xf>
    <xf numFmtId="0" fontId="72" fillId="0" borderId="33" xfId="0" applyFont="1" applyFill="1" applyBorder="1" applyAlignment="1">
      <alignment horizontal="left" vertical="top" wrapText="1"/>
    </xf>
    <xf numFmtId="0" fontId="72" fillId="0" borderId="31" xfId="0" applyFont="1" applyFill="1" applyBorder="1" applyAlignment="1">
      <alignment horizontal="left" vertical="top" wrapText="1"/>
    </xf>
    <xf numFmtId="0" fontId="16" fillId="0" borderId="39" xfId="0" applyFont="1" applyFill="1" applyBorder="1" applyAlignment="1">
      <alignment horizontal="left"/>
    </xf>
    <xf numFmtId="0" fontId="16" fillId="0" borderId="37" xfId="0" applyFont="1" applyFill="1" applyBorder="1" applyAlignment="1">
      <alignment horizontal="left"/>
    </xf>
    <xf numFmtId="0" fontId="16" fillId="0" borderId="38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72" fillId="0" borderId="3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13" fillId="0" borderId="0" xfId="253" applyFont="1" applyAlignment="1">
      <alignment horizontal="center" wrapText="1"/>
    </xf>
    <xf numFmtId="0" fontId="73" fillId="0" borderId="40" xfId="253" applyFont="1" applyBorder="1" applyAlignment="1">
      <alignment horizontal="center" vertical="center" wrapText="1"/>
    </xf>
    <xf numFmtId="0" fontId="16" fillId="0" borderId="40" xfId="8" applyFont="1" applyFill="1" applyBorder="1" applyAlignment="1">
      <alignment horizontal="center" vertical="top" wrapText="1"/>
    </xf>
    <xf numFmtId="0" fontId="13" fillId="0" borderId="40" xfId="253" applyFont="1" applyBorder="1" applyAlignment="1">
      <alignment horizontal="left" vertical="center" wrapText="1"/>
    </xf>
    <xf numFmtId="0" fontId="72" fillId="0" borderId="40" xfId="8" applyFont="1" applyFill="1" applyBorder="1" applyAlignment="1">
      <alignment horizontal="center" vertical="top" wrapText="1"/>
    </xf>
    <xf numFmtId="49" fontId="13" fillId="0" borderId="30" xfId="299" applyNumberFormat="1" applyFont="1" applyBorder="1" applyAlignment="1">
      <alignment horizontal="center" vertical="top"/>
    </xf>
    <xf numFmtId="49" fontId="13" fillId="0" borderId="2" xfId="299" applyNumberFormat="1" applyFont="1" applyBorder="1" applyAlignment="1">
      <alignment horizontal="center" vertical="top"/>
    </xf>
    <xf numFmtId="49" fontId="13" fillId="0" borderId="3" xfId="299" applyNumberFormat="1" applyFont="1" applyBorder="1" applyAlignment="1">
      <alignment horizontal="center" vertical="top"/>
    </xf>
    <xf numFmtId="0" fontId="13" fillId="0" borderId="30" xfId="299" applyFont="1" applyBorder="1" applyAlignment="1">
      <alignment horizontal="center" vertical="top"/>
    </xf>
    <xf numFmtId="0" fontId="13" fillId="0" borderId="2" xfId="299" applyFont="1" applyBorder="1" applyAlignment="1">
      <alignment horizontal="center" vertical="top"/>
    </xf>
    <xf numFmtId="0" fontId="13" fillId="0" borderId="3" xfId="299" applyFont="1" applyBorder="1" applyAlignment="1">
      <alignment horizontal="center" vertical="top"/>
    </xf>
    <xf numFmtId="0" fontId="13" fillId="0" borderId="40" xfId="299" applyFont="1" applyBorder="1" applyAlignment="1">
      <alignment horizontal="center" vertical="top"/>
    </xf>
    <xf numFmtId="49" fontId="13" fillId="0" borderId="32" xfId="299" applyNumberFormat="1" applyFont="1" applyBorder="1" applyAlignment="1">
      <alignment horizontal="center"/>
    </xf>
    <xf numFmtId="49" fontId="13" fillId="0" borderId="28" xfId="299" applyNumberFormat="1" applyFont="1" applyBorder="1" applyAlignment="1">
      <alignment horizontal="center"/>
    </xf>
    <xf numFmtId="49" fontId="13" fillId="0" borderId="30" xfId="299" applyNumberFormat="1" applyFont="1" applyBorder="1" applyAlignment="1">
      <alignment horizontal="center"/>
    </xf>
    <xf numFmtId="49" fontId="13" fillId="0" borderId="2" xfId="299" applyNumberFormat="1" applyFont="1" applyBorder="1" applyAlignment="1">
      <alignment horizontal="center"/>
    </xf>
    <xf numFmtId="49" fontId="13" fillId="0" borderId="3" xfId="299" applyNumberFormat="1" applyFont="1" applyBorder="1" applyAlignment="1">
      <alignment horizontal="center"/>
    </xf>
    <xf numFmtId="0" fontId="73" fillId="0" borderId="30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0" fontId="13" fillId="0" borderId="39" xfId="299" applyFont="1" applyBorder="1" applyAlignment="1">
      <alignment horizontal="left" wrapText="1"/>
    </xf>
    <xf numFmtId="0" fontId="13" fillId="0" borderId="38" xfId="299" applyFont="1" applyBorder="1" applyAlignment="1">
      <alignment horizontal="left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zoomScaleNormal="100" zoomScaleSheetLayoutView="100" workbookViewId="0">
      <selection activeCell="C24" sqref="C24"/>
    </sheetView>
  </sheetViews>
  <sheetFormatPr defaultColWidth="9.140625" defaultRowHeight="17.25" x14ac:dyDescent="0.3"/>
  <cols>
    <col min="1" max="1" width="11.7109375" style="77" customWidth="1"/>
    <col min="2" max="2" width="24.7109375" style="77" customWidth="1"/>
    <col min="3" max="3" width="62.140625" style="77" customWidth="1"/>
    <col min="4" max="4" width="36.42578125" style="121" customWidth="1"/>
    <col min="5" max="5" width="15.85546875" style="77" customWidth="1"/>
    <col min="6" max="6" width="15.7109375" style="77" customWidth="1"/>
    <col min="7" max="7" width="13.85546875" style="77" customWidth="1"/>
    <col min="8" max="9" width="12.42578125" style="77" customWidth="1"/>
    <col min="10" max="10" width="12" style="77" customWidth="1"/>
    <col min="11" max="16384" width="9.140625" style="77"/>
  </cols>
  <sheetData>
    <row r="1" spans="1:10" ht="37.5" customHeight="1" x14ac:dyDescent="0.3">
      <c r="D1" s="123" t="s">
        <v>64</v>
      </c>
      <c r="F1" s="121"/>
    </row>
    <row r="2" spans="1:10" ht="17.25" customHeight="1" x14ac:dyDescent="0.3">
      <c r="D2" s="123" t="s">
        <v>68</v>
      </c>
      <c r="F2" s="121"/>
    </row>
    <row r="3" spans="1:10" ht="17.25" customHeight="1" x14ac:dyDescent="0.3">
      <c r="D3" s="123" t="s">
        <v>9</v>
      </c>
      <c r="F3" s="121"/>
    </row>
    <row r="5" spans="1:10" ht="84.75" customHeight="1" x14ac:dyDescent="0.3">
      <c r="A5" s="159" t="s">
        <v>73</v>
      </c>
      <c r="B5" s="159"/>
      <c r="C5" s="159"/>
      <c r="D5" s="159"/>
    </row>
    <row r="8" spans="1:10" x14ac:dyDescent="0.3">
      <c r="D8" s="121" t="s">
        <v>27</v>
      </c>
    </row>
    <row r="9" spans="1:10" s="5" customFormat="1" ht="92.25" customHeight="1" x14ac:dyDescent="0.25">
      <c r="A9" s="168" t="s">
        <v>13</v>
      </c>
      <c r="B9" s="169"/>
      <c r="C9" s="166" t="s">
        <v>14</v>
      </c>
      <c r="D9" s="122" t="s">
        <v>75</v>
      </c>
    </row>
    <row r="10" spans="1:10" s="5" customFormat="1" ht="44.25" customHeight="1" x14ac:dyDescent="0.25">
      <c r="A10" s="96" t="s">
        <v>49</v>
      </c>
      <c r="B10" s="153" t="s">
        <v>17</v>
      </c>
      <c r="C10" s="167"/>
      <c r="D10" s="152" t="s">
        <v>15</v>
      </c>
    </row>
    <row r="11" spans="1:10" s="100" customFormat="1" x14ac:dyDescent="0.25">
      <c r="A11" s="97"/>
      <c r="B11" s="154"/>
      <c r="C11" s="98" t="s">
        <v>26</v>
      </c>
      <c r="D11" s="99">
        <f>+D13+D27</f>
        <v>0</v>
      </c>
    </row>
    <row r="12" spans="1:10" s="5" customFormat="1" ht="18" customHeight="1" x14ac:dyDescent="0.25">
      <c r="A12" s="101"/>
      <c r="B12" s="102"/>
      <c r="C12" s="81" t="s">
        <v>41</v>
      </c>
      <c r="D12" s="103"/>
    </row>
    <row r="13" spans="1:10" s="5" customFormat="1" ht="34.5" x14ac:dyDescent="0.25">
      <c r="A13" s="104"/>
      <c r="B13" s="105"/>
      <c r="C13" s="155" t="s">
        <v>52</v>
      </c>
      <c r="D13" s="108">
        <f>+D15</f>
        <v>13565.8</v>
      </c>
    </row>
    <row r="14" spans="1:10" s="5" customFormat="1" x14ac:dyDescent="0.25">
      <c r="A14" s="172">
        <v>1046</v>
      </c>
      <c r="B14" s="170"/>
      <c r="C14" s="63" t="s">
        <v>33</v>
      </c>
      <c r="D14" s="106"/>
      <c r="I14" s="124"/>
      <c r="J14" s="124"/>
    </row>
    <row r="15" spans="1:10" s="5" customFormat="1" x14ac:dyDescent="0.25">
      <c r="A15" s="173"/>
      <c r="B15" s="171"/>
      <c r="C15" s="62" t="s">
        <v>84</v>
      </c>
      <c r="D15" s="108">
        <f>+D22</f>
        <v>13565.8</v>
      </c>
      <c r="E15" s="109"/>
      <c r="I15" s="124"/>
      <c r="J15" s="124"/>
    </row>
    <row r="16" spans="1:10" s="5" customFormat="1" x14ac:dyDescent="0.25">
      <c r="A16" s="173"/>
      <c r="B16" s="171"/>
      <c r="C16" s="63" t="s">
        <v>34</v>
      </c>
      <c r="D16" s="106"/>
      <c r="I16" s="124"/>
      <c r="J16" s="124"/>
    </row>
    <row r="17" spans="1:10" s="5" customFormat="1" x14ac:dyDescent="0.3">
      <c r="A17" s="173"/>
      <c r="B17" s="171"/>
      <c r="C17" s="64" t="s">
        <v>85</v>
      </c>
      <c r="D17" s="110"/>
      <c r="I17" s="124"/>
      <c r="J17" s="124"/>
    </row>
    <row r="18" spans="1:10" s="5" customFormat="1" x14ac:dyDescent="0.3">
      <c r="A18" s="173"/>
      <c r="B18" s="171"/>
      <c r="C18" s="63" t="s">
        <v>35</v>
      </c>
      <c r="D18" s="110"/>
      <c r="I18" s="124"/>
      <c r="J18" s="124"/>
    </row>
    <row r="19" spans="1:10" s="5" customFormat="1" ht="86.25" x14ac:dyDescent="0.3">
      <c r="A19" s="173"/>
      <c r="B19" s="171"/>
      <c r="C19" s="64" t="s">
        <v>86</v>
      </c>
      <c r="D19" s="110"/>
    </row>
    <row r="20" spans="1:10" s="5" customFormat="1" ht="23.65" customHeight="1" x14ac:dyDescent="0.3">
      <c r="A20" s="173"/>
      <c r="B20" s="110"/>
      <c r="C20" s="111" t="s">
        <v>47</v>
      </c>
      <c r="D20" s="112"/>
    </row>
    <row r="21" spans="1:10" s="5" customFormat="1" x14ac:dyDescent="0.3">
      <c r="A21" s="173"/>
      <c r="B21" s="174">
        <v>12013</v>
      </c>
      <c r="C21" s="63" t="s">
        <v>36</v>
      </c>
      <c r="D21" s="110"/>
    </row>
    <row r="22" spans="1:10" s="5" customFormat="1" ht="34.5" x14ac:dyDescent="0.25">
      <c r="A22" s="173"/>
      <c r="B22" s="174"/>
      <c r="C22" s="62" t="s">
        <v>92</v>
      </c>
      <c r="D22" s="108">
        <v>13565.8</v>
      </c>
      <c r="E22" s="113"/>
    </row>
    <row r="23" spans="1:10" s="5" customFormat="1" x14ac:dyDescent="0.3">
      <c r="A23" s="173"/>
      <c r="B23" s="174"/>
      <c r="C23" s="63" t="s">
        <v>98</v>
      </c>
      <c r="D23" s="110"/>
    </row>
    <row r="24" spans="1:10" s="5" customFormat="1" ht="51.75" x14ac:dyDescent="0.3">
      <c r="A24" s="173"/>
      <c r="B24" s="174"/>
      <c r="C24" s="62" t="s">
        <v>91</v>
      </c>
      <c r="D24" s="110"/>
    </row>
    <row r="25" spans="1:10" s="5" customFormat="1" x14ac:dyDescent="0.3">
      <c r="A25" s="173"/>
      <c r="B25" s="174"/>
      <c r="C25" s="63" t="s">
        <v>38</v>
      </c>
      <c r="D25" s="110"/>
    </row>
    <row r="26" spans="1:10" s="5" customFormat="1" x14ac:dyDescent="0.3">
      <c r="A26" s="173"/>
      <c r="B26" s="174"/>
      <c r="C26" s="64" t="s">
        <v>39</v>
      </c>
      <c r="D26" s="110"/>
    </row>
    <row r="27" spans="1:10" s="5" customFormat="1" ht="34.9" customHeight="1" x14ac:dyDescent="0.25">
      <c r="A27" s="114"/>
      <c r="B27" s="105"/>
      <c r="C27" s="107" t="s">
        <v>70</v>
      </c>
      <c r="D27" s="115">
        <f t="shared" ref="D27" si="0">+D29</f>
        <v>-13565.8</v>
      </c>
    </row>
    <row r="28" spans="1:10" x14ac:dyDescent="0.3">
      <c r="A28" s="160">
        <v>1139</v>
      </c>
      <c r="B28" s="163"/>
      <c r="C28" s="116" t="s">
        <v>33</v>
      </c>
      <c r="D28" s="2"/>
    </row>
    <row r="29" spans="1:10" ht="19.350000000000001" customHeight="1" x14ac:dyDescent="0.3">
      <c r="A29" s="161"/>
      <c r="B29" s="164"/>
      <c r="C29" s="155" t="s">
        <v>19</v>
      </c>
      <c r="D29" s="115">
        <f>+D35</f>
        <v>-13565.8</v>
      </c>
    </row>
    <row r="30" spans="1:10" x14ac:dyDescent="0.3">
      <c r="A30" s="161"/>
      <c r="B30" s="164"/>
      <c r="C30" s="66" t="s">
        <v>34</v>
      </c>
      <c r="D30" s="2"/>
    </row>
    <row r="31" spans="1:10" ht="51.75" x14ac:dyDescent="0.3">
      <c r="A31" s="161"/>
      <c r="B31" s="164"/>
      <c r="C31" s="117" t="s">
        <v>54</v>
      </c>
      <c r="D31" s="2"/>
    </row>
    <row r="32" spans="1:10" x14ac:dyDescent="0.3">
      <c r="A32" s="161"/>
      <c r="B32" s="164"/>
      <c r="C32" s="66" t="s">
        <v>35</v>
      </c>
      <c r="D32" s="2"/>
    </row>
    <row r="33" spans="1:4" ht="34.5" x14ac:dyDescent="0.3">
      <c r="A33" s="161"/>
      <c r="B33" s="165"/>
      <c r="C33" s="118" t="s">
        <v>63</v>
      </c>
      <c r="D33" s="2"/>
    </row>
    <row r="34" spans="1:4" ht="18" customHeight="1" x14ac:dyDescent="0.3">
      <c r="A34" s="161"/>
      <c r="B34" s="163" t="s">
        <v>55</v>
      </c>
      <c r="C34" s="66" t="s">
        <v>36</v>
      </c>
      <c r="D34" s="110"/>
    </row>
    <row r="35" spans="1:4" ht="19.350000000000001" customHeight="1" x14ac:dyDescent="0.3">
      <c r="A35" s="161"/>
      <c r="B35" s="164"/>
      <c r="C35" s="119" t="s">
        <v>19</v>
      </c>
      <c r="D35" s="115">
        <v>-13565.8</v>
      </c>
    </row>
    <row r="36" spans="1:4" x14ac:dyDescent="0.3">
      <c r="A36" s="161"/>
      <c r="B36" s="164"/>
      <c r="C36" s="66" t="s">
        <v>37</v>
      </c>
      <c r="D36" s="3"/>
    </row>
    <row r="37" spans="1:4" ht="86.25" x14ac:dyDescent="0.3">
      <c r="A37" s="161"/>
      <c r="B37" s="164"/>
      <c r="C37" s="117" t="s">
        <v>56</v>
      </c>
      <c r="D37" s="3"/>
    </row>
    <row r="38" spans="1:4" x14ac:dyDescent="0.3">
      <c r="A38" s="161"/>
      <c r="B38" s="164"/>
      <c r="C38" s="66" t="s">
        <v>38</v>
      </c>
      <c r="D38" s="3"/>
    </row>
    <row r="39" spans="1:4" x14ac:dyDescent="0.3">
      <c r="A39" s="162"/>
      <c r="B39" s="165"/>
      <c r="C39" s="117" t="s">
        <v>39</v>
      </c>
      <c r="D39" s="3"/>
    </row>
  </sheetData>
  <mergeCells count="9">
    <mergeCell ref="A5:D5"/>
    <mergeCell ref="A28:A39"/>
    <mergeCell ref="B34:B39"/>
    <mergeCell ref="B28:B33"/>
    <mergeCell ref="C9:C10"/>
    <mergeCell ref="A9:B9"/>
    <mergeCell ref="B14:B19"/>
    <mergeCell ref="A14:A26"/>
    <mergeCell ref="B21:B26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7" zoomScaleNormal="100" zoomScaleSheetLayoutView="100" workbookViewId="0">
      <selection activeCell="F14" sqref="F14:F18"/>
    </sheetView>
  </sheetViews>
  <sheetFormatPr defaultColWidth="9.140625" defaultRowHeight="17.25" x14ac:dyDescent="0.3"/>
  <cols>
    <col min="1" max="1" width="9.5703125" style="77" customWidth="1"/>
    <col min="2" max="3" width="8.140625" style="77" customWidth="1"/>
    <col min="4" max="4" width="11.5703125" style="77" customWidth="1"/>
    <col min="5" max="5" width="15.7109375" style="77" customWidth="1"/>
    <col min="6" max="6" width="62.140625" style="77" customWidth="1"/>
    <col min="7" max="7" width="30.42578125" style="123" customWidth="1"/>
    <col min="8" max="10" width="15" style="77" customWidth="1"/>
    <col min="11" max="16384" width="9.140625" style="77"/>
  </cols>
  <sheetData>
    <row r="1" spans="1:7" ht="37.5" customHeight="1" x14ac:dyDescent="0.3">
      <c r="G1" s="123" t="s">
        <v>65</v>
      </c>
    </row>
    <row r="2" spans="1:7" ht="17.25" customHeight="1" x14ac:dyDescent="0.3">
      <c r="G2" s="123" t="s">
        <v>68</v>
      </c>
    </row>
    <row r="3" spans="1:7" ht="17.25" customHeight="1" x14ac:dyDescent="0.3">
      <c r="G3" s="123" t="s">
        <v>9</v>
      </c>
    </row>
    <row r="4" spans="1:7" ht="13.5" customHeight="1" x14ac:dyDescent="0.3"/>
    <row r="5" spans="1:7" ht="52.5" customHeight="1" x14ac:dyDescent="0.3">
      <c r="A5" s="178" t="s">
        <v>71</v>
      </c>
      <c r="B5" s="178"/>
      <c r="C5" s="178"/>
      <c r="D5" s="178"/>
      <c r="E5" s="178"/>
      <c r="F5" s="178"/>
      <c r="G5" s="178"/>
    </row>
    <row r="8" spans="1:7" x14ac:dyDescent="0.3">
      <c r="G8" s="127"/>
    </row>
    <row r="9" spans="1:7" s="5" customFormat="1" ht="105.6" customHeight="1" x14ac:dyDescent="0.25">
      <c r="A9" s="177" t="s">
        <v>28</v>
      </c>
      <c r="B9" s="177"/>
      <c r="C9" s="177"/>
      <c r="D9" s="177" t="s">
        <v>13</v>
      </c>
      <c r="E9" s="177"/>
      <c r="F9" s="177" t="s">
        <v>18</v>
      </c>
      <c r="G9" s="122" t="s">
        <v>75</v>
      </c>
    </row>
    <row r="10" spans="1:7" s="5" customFormat="1" x14ac:dyDescent="0.25">
      <c r="A10" s="156" t="s">
        <v>77</v>
      </c>
      <c r="B10" s="156" t="s">
        <v>78</v>
      </c>
      <c r="C10" s="156" t="s">
        <v>29</v>
      </c>
      <c r="D10" s="156" t="s">
        <v>16</v>
      </c>
      <c r="E10" s="156" t="s">
        <v>50</v>
      </c>
      <c r="F10" s="177"/>
      <c r="G10" s="156" t="s">
        <v>15</v>
      </c>
    </row>
    <row r="11" spans="1:7" s="5" customFormat="1" x14ac:dyDescent="0.25">
      <c r="A11" s="22"/>
      <c r="B11" s="22"/>
      <c r="C11" s="22"/>
      <c r="D11" s="156"/>
      <c r="E11" s="156"/>
      <c r="F11" s="155" t="s">
        <v>26</v>
      </c>
      <c r="G11" s="8">
        <f>+G13+G54</f>
        <v>0</v>
      </c>
    </row>
    <row r="12" spans="1:7" s="5" customFormat="1" x14ac:dyDescent="0.25">
      <c r="A12" s="22"/>
      <c r="B12" s="22"/>
      <c r="C12" s="22"/>
      <c r="D12" s="156"/>
      <c r="E12" s="156"/>
      <c r="F12" s="22" t="s">
        <v>41</v>
      </c>
      <c r="G12" s="8"/>
    </row>
    <row r="13" spans="1:7" s="5" customFormat="1" ht="34.5" x14ac:dyDescent="0.25">
      <c r="A13" s="22"/>
      <c r="B13" s="22"/>
      <c r="C13" s="22"/>
      <c r="D13" s="156"/>
      <c r="E13" s="156"/>
      <c r="F13" s="155" t="s">
        <v>52</v>
      </c>
      <c r="G13" s="8">
        <f>+G14</f>
        <v>13565.8</v>
      </c>
    </row>
    <row r="14" spans="1:7" s="5" customFormat="1" x14ac:dyDescent="0.25">
      <c r="A14" s="129" t="s">
        <v>88</v>
      </c>
      <c r="B14" s="179"/>
      <c r="C14" s="163"/>
      <c r="D14" s="181"/>
      <c r="E14" s="163"/>
      <c r="F14" s="155" t="s">
        <v>87</v>
      </c>
      <c r="G14" s="8">
        <f>+G16</f>
        <v>13565.8</v>
      </c>
    </row>
    <row r="15" spans="1:7" s="5" customFormat="1" ht="16.899999999999999" customHeight="1" x14ac:dyDescent="0.25">
      <c r="A15" s="130"/>
      <c r="B15" s="180"/>
      <c r="C15" s="164"/>
      <c r="D15" s="182"/>
      <c r="E15" s="164"/>
      <c r="F15" s="22" t="s">
        <v>20</v>
      </c>
      <c r="G15" s="20"/>
    </row>
    <row r="16" spans="1:7" s="5" customFormat="1" ht="34.5" x14ac:dyDescent="0.25">
      <c r="A16" s="130"/>
      <c r="B16" s="129" t="s">
        <v>67</v>
      </c>
      <c r="C16" s="164"/>
      <c r="D16" s="182"/>
      <c r="E16" s="128"/>
      <c r="F16" s="155" t="s">
        <v>89</v>
      </c>
      <c r="G16" s="8">
        <f>+G18</f>
        <v>13565.8</v>
      </c>
    </row>
    <row r="17" spans="1:15" s="5" customFormat="1" ht="16.899999999999999" customHeight="1" x14ac:dyDescent="0.25">
      <c r="A17" s="130"/>
      <c r="B17" s="130"/>
      <c r="C17" s="165"/>
      <c r="D17" s="182"/>
      <c r="E17" s="128"/>
      <c r="F17" s="22" t="s">
        <v>20</v>
      </c>
      <c r="G17" s="8"/>
    </row>
    <row r="18" spans="1:15" s="5" customFormat="1" x14ac:dyDescent="0.25">
      <c r="A18" s="130"/>
      <c r="B18" s="130"/>
      <c r="C18" s="129" t="s">
        <v>67</v>
      </c>
      <c r="D18" s="182"/>
      <c r="E18" s="128"/>
      <c r="F18" s="155" t="s">
        <v>90</v>
      </c>
      <c r="G18" s="8">
        <f>+G20</f>
        <v>13565.8</v>
      </c>
      <c r="H18" s="4"/>
      <c r="I18" s="4"/>
      <c r="J18" s="4"/>
      <c r="K18" s="4"/>
      <c r="L18" s="4"/>
      <c r="M18" s="4"/>
      <c r="N18" s="4"/>
      <c r="O18" s="4"/>
    </row>
    <row r="19" spans="1:15" s="5" customFormat="1" ht="16.899999999999999" customHeight="1" x14ac:dyDescent="0.25">
      <c r="A19" s="130"/>
      <c r="B19" s="130"/>
      <c r="C19" s="130"/>
      <c r="D19" s="182"/>
      <c r="E19" s="128"/>
      <c r="F19" s="22" t="s">
        <v>20</v>
      </c>
      <c r="G19" s="21"/>
      <c r="H19" s="4"/>
      <c r="I19" s="4"/>
      <c r="J19" s="4"/>
      <c r="K19" s="4"/>
      <c r="L19" s="4"/>
      <c r="M19" s="4"/>
      <c r="N19" s="4"/>
      <c r="O19" s="4"/>
    </row>
    <row r="20" spans="1:15" s="5" customFormat="1" ht="34.5" x14ac:dyDescent="0.25">
      <c r="A20" s="130"/>
      <c r="B20" s="130"/>
      <c r="C20" s="131"/>
      <c r="D20" s="182"/>
      <c r="E20" s="128"/>
      <c r="F20" s="6" t="s">
        <v>43</v>
      </c>
      <c r="G20" s="20">
        <f>+G22</f>
        <v>13565.8</v>
      </c>
      <c r="H20" s="4"/>
      <c r="I20" s="4"/>
      <c r="J20" s="4"/>
      <c r="K20" s="4"/>
      <c r="L20" s="4"/>
      <c r="M20" s="4"/>
      <c r="N20" s="4"/>
      <c r="O20" s="4"/>
    </row>
    <row r="21" spans="1:15" s="5" customFormat="1" ht="16.899999999999999" customHeight="1" x14ac:dyDescent="0.25">
      <c r="A21" s="130"/>
      <c r="B21" s="130"/>
      <c r="C21" s="131"/>
      <c r="D21" s="183"/>
      <c r="E21" s="128"/>
      <c r="F21" s="22" t="s">
        <v>20</v>
      </c>
      <c r="G21" s="21"/>
      <c r="H21" s="4"/>
      <c r="I21" s="4"/>
      <c r="J21" s="4"/>
      <c r="K21" s="4"/>
      <c r="L21" s="4"/>
      <c r="M21" s="4"/>
      <c r="N21" s="4"/>
      <c r="O21" s="4"/>
    </row>
    <row r="22" spans="1:15" s="5" customFormat="1" x14ac:dyDescent="0.25">
      <c r="A22" s="130"/>
      <c r="B22" s="130"/>
      <c r="C22" s="131"/>
      <c r="D22" s="148">
        <v>1146</v>
      </c>
      <c r="E22" s="175" t="s">
        <v>84</v>
      </c>
      <c r="F22" s="176"/>
      <c r="G22" s="8">
        <f>+G24</f>
        <v>13565.8</v>
      </c>
      <c r="H22" s="4"/>
      <c r="I22" s="4"/>
      <c r="J22" s="4"/>
      <c r="K22" s="4"/>
      <c r="L22" s="4"/>
      <c r="M22" s="4"/>
      <c r="N22" s="4"/>
      <c r="O22" s="4"/>
    </row>
    <row r="23" spans="1:15" s="5" customFormat="1" ht="16.899999999999999" customHeight="1" x14ac:dyDescent="0.25">
      <c r="A23" s="130"/>
      <c r="B23" s="130"/>
      <c r="C23" s="131"/>
      <c r="D23" s="149"/>
      <c r="E23" s="65"/>
      <c r="F23" s="22" t="s">
        <v>20</v>
      </c>
      <c r="G23" s="21"/>
      <c r="H23" s="4"/>
      <c r="I23" s="4"/>
      <c r="J23" s="4"/>
      <c r="K23" s="4"/>
      <c r="L23" s="4"/>
      <c r="M23" s="4"/>
      <c r="N23" s="4"/>
      <c r="O23" s="4"/>
    </row>
    <row r="24" spans="1:15" s="5" customFormat="1" ht="34.5" x14ac:dyDescent="0.25">
      <c r="A24" s="130"/>
      <c r="B24" s="130"/>
      <c r="C24" s="131"/>
      <c r="D24" s="149"/>
      <c r="E24" s="65">
        <v>12013</v>
      </c>
      <c r="F24" s="155" t="s">
        <v>92</v>
      </c>
      <c r="G24" s="7">
        <f>G26+G33+G40+G47</f>
        <v>13565.8</v>
      </c>
      <c r="H24" s="4"/>
      <c r="I24" s="4"/>
      <c r="J24" s="4"/>
      <c r="K24" s="4"/>
      <c r="L24" s="4"/>
      <c r="M24" s="4"/>
      <c r="N24" s="4"/>
      <c r="O24" s="4"/>
    </row>
    <row r="25" spans="1:15" s="5" customFormat="1" ht="16.899999999999999" customHeight="1" x14ac:dyDescent="0.25">
      <c r="A25" s="130"/>
      <c r="B25" s="130"/>
      <c r="C25" s="131"/>
      <c r="D25" s="149"/>
      <c r="E25" s="128"/>
      <c r="F25" s="22" t="s">
        <v>51</v>
      </c>
      <c r="G25" s="132"/>
    </row>
    <row r="26" spans="1:15" s="135" customFormat="1" x14ac:dyDescent="0.25">
      <c r="A26" s="130"/>
      <c r="B26" s="130"/>
      <c r="C26" s="131"/>
      <c r="D26" s="149"/>
      <c r="E26" s="128"/>
      <c r="F26" s="133" t="s">
        <v>93</v>
      </c>
      <c r="G26" s="134">
        <f t="shared" ref="G26" si="0">G28</f>
        <v>1996</v>
      </c>
    </row>
    <row r="27" spans="1:15" s="5" customFormat="1" ht="51.75" x14ac:dyDescent="0.25">
      <c r="A27" s="130"/>
      <c r="B27" s="130"/>
      <c r="C27" s="131"/>
      <c r="D27" s="149"/>
      <c r="E27" s="128"/>
      <c r="F27" s="22" t="s">
        <v>46</v>
      </c>
      <c r="G27" s="132"/>
    </row>
    <row r="28" spans="1:15" s="5" customFormat="1" ht="16.899999999999999" customHeight="1" x14ac:dyDescent="0.25">
      <c r="A28" s="130"/>
      <c r="B28" s="130"/>
      <c r="C28" s="131"/>
      <c r="D28" s="149"/>
      <c r="E28" s="128"/>
      <c r="F28" s="136" t="s">
        <v>23</v>
      </c>
      <c r="G28" s="20">
        <f t="shared" ref="G28" si="1">G29</f>
        <v>1996</v>
      </c>
    </row>
    <row r="29" spans="1:15" s="5" customFormat="1" ht="16.899999999999999" customHeight="1" x14ac:dyDescent="0.25">
      <c r="A29" s="130"/>
      <c r="B29" s="130"/>
      <c r="C29" s="131"/>
      <c r="D29" s="149"/>
      <c r="E29" s="128"/>
      <c r="F29" s="22" t="s">
        <v>24</v>
      </c>
      <c r="G29" s="20">
        <f t="shared" ref="G29:G31" si="2">+G30</f>
        <v>1996</v>
      </c>
    </row>
    <row r="30" spans="1:15" s="5" customFormat="1" ht="16.899999999999999" customHeight="1" x14ac:dyDescent="0.25">
      <c r="A30" s="130"/>
      <c r="B30" s="130"/>
      <c r="C30" s="131"/>
      <c r="D30" s="149"/>
      <c r="E30" s="128"/>
      <c r="F30" s="22" t="s">
        <v>80</v>
      </c>
      <c r="G30" s="120">
        <f t="shared" si="2"/>
        <v>1996</v>
      </c>
    </row>
    <row r="31" spans="1:15" s="5" customFormat="1" ht="42.75" customHeight="1" x14ac:dyDescent="0.25">
      <c r="A31" s="130"/>
      <c r="B31" s="130"/>
      <c r="C31" s="131"/>
      <c r="D31" s="149"/>
      <c r="E31" s="128"/>
      <c r="F31" s="22" t="s">
        <v>81</v>
      </c>
      <c r="G31" s="120">
        <f t="shared" si="2"/>
        <v>1996</v>
      </c>
    </row>
    <row r="32" spans="1:15" s="5" customFormat="1" ht="27" customHeight="1" x14ac:dyDescent="0.25">
      <c r="A32" s="130"/>
      <c r="B32" s="130"/>
      <c r="C32" s="131"/>
      <c r="D32" s="149"/>
      <c r="E32" s="128"/>
      <c r="F32" s="22" t="s">
        <v>94</v>
      </c>
      <c r="G32" s="120">
        <f>1996</f>
        <v>1996</v>
      </c>
      <c r="H32" s="137"/>
    </row>
    <row r="33" spans="1:8" s="135" customFormat="1" x14ac:dyDescent="0.25">
      <c r="A33" s="130"/>
      <c r="B33" s="130"/>
      <c r="C33" s="131"/>
      <c r="D33" s="149"/>
      <c r="E33" s="128"/>
      <c r="F33" s="133" t="s">
        <v>95</v>
      </c>
      <c r="G33" s="134">
        <f t="shared" ref="G33" si="3">G35</f>
        <v>1840</v>
      </c>
    </row>
    <row r="34" spans="1:8" s="5" customFormat="1" ht="51.75" x14ac:dyDescent="0.25">
      <c r="A34" s="130"/>
      <c r="B34" s="130"/>
      <c r="C34" s="131"/>
      <c r="D34" s="149"/>
      <c r="E34" s="128"/>
      <c r="F34" s="22" t="s">
        <v>46</v>
      </c>
      <c r="G34" s="132"/>
    </row>
    <row r="35" spans="1:8" s="5" customFormat="1" ht="16.899999999999999" customHeight="1" x14ac:dyDescent="0.25">
      <c r="A35" s="130"/>
      <c r="B35" s="130"/>
      <c r="C35" s="131"/>
      <c r="D35" s="149"/>
      <c r="E35" s="128"/>
      <c r="F35" s="136" t="s">
        <v>23</v>
      </c>
      <c r="G35" s="20">
        <f t="shared" ref="G35" si="4">G36</f>
        <v>1840</v>
      </c>
    </row>
    <row r="36" spans="1:8" s="5" customFormat="1" ht="16.899999999999999" customHeight="1" x14ac:dyDescent="0.25">
      <c r="A36" s="130"/>
      <c r="B36" s="130"/>
      <c r="C36" s="131"/>
      <c r="D36" s="149"/>
      <c r="E36" s="128"/>
      <c r="F36" s="22" t="s">
        <v>24</v>
      </c>
      <c r="G36" s="20">
        <f t="shared" ref="G36:G38" si="5">+G37</f>
        <v>1840</v>
      </c>
    </row>
    <row r="37" spans="1:8" s="5" customFormat="1" ht="16.899999999999999" customHeight="1" x14ac:dyDescent="0.25">
      <c r="A37" s="130"/>
      <c r="B37" s="130"/>
      <c r="C37" s="131"/>
      <c r="D37" s="149"/>
      <c r="E37" s="128"/>
      <c r="F37" s="22" t="s">
        <v>80</v>
      </c>
      <c r="G37" s="120">
        <f t="shared" si="5"/>
        <v>1840</v>
      </c>
    </row>
    <row r="38" spans="1:8" s="5" customFormat="1" ht="42.75" customHeight="1" x14ac:dyDescent="0.25">
      <c r="A38" s="130"/>
      <c r="B38" s="130"/>
      <c r="C38" s="131"/>
      <c r="D38" s="149"/>
      <c r="E38" s="128"/>
      <c r="F38" s="22" t="s">
        <v>81</v>
      </c>
      <c r="G38" s="120">
        <f t="shared" si="5"/>
        <v>1840</v>
      </c>
    </row>
    <row r="39" spans="1:8" s="5" customFormat="1" ht="27" customHeight="1" x14ac:dyDescent="0.25">
      <c r="A39" s="130"/>
      <c r="B39" s="130"/>
      <c r="C39" s="131"/>
      <c r="D39" s="149"/>
      <c r="E39" s="128"/>
      <c r="F39" s="22" t="s">
        <v>94</v>
      </c>
      <c r="G39" s="120">
        <v>1840</v>
      </c>
      <c r="H39" s="137"/>
    </row>
    <row r="40" spans="1:8" s="135" customFormat="1" x14ac:dyDescent="0.25">
      <c r="A40" s="130"/>
      <c r="B40" s="130"/>
      <c r="C40" s="131"/>
      <c r="D40" s="149"/>
      <c r="E40" s="128"/>
      <c r="F40" s="133" t="s">
        <v>96</v>
      </c>
      <c r="G40" s="134">
        <f t="shared" ref="G40" si="6">G42</f>
        <v>2517.1999999999998</v>
      </c>
    </row>
    <row r="41" spans="1:8" s="5" customFormat="1" ht="51.75" x14ac:dyDescent="0.25">
      <c r="A41" s="130"/>
      <c r="B41" s="130"/>
      <c r="C41" s="131"/>
      <c r="D41" s="149"/>
      <c r="E41" s="128"/>
      <c r="F41" s="22" t="s">
        <v>46</v>
      </c>
      <c r="G41" s="132"/>
    </row>
    <row r="42" spans="1:8" s="5" customFormat="1" ht="16.899999999999999" customHeight="1" x14ac:dyDescent="0.25">
      <c r="A42" s="130"/>
      <c r="B42" s="130"/>
      <c r="C42" s="131"/>
      <c r="D42" s="149"/>
      <c r="E42" s="128"/>
      <c r="F42" s="136" t="s">
        <v>23</v>
      </c>
      <c r="G42" s="20">
        <f t="shared" ref="G42" si="7">G43</f>
        <v>2517.1999999999998</v>
      </c>
    </row>
    <row r="43" spans="1:8" s="5" customFormat="1" ht="16.899999999999999" customHeight="1" x14ac:dyDescent="0.25">
      <c r="A43" s="130"/>
      <c r="B43" s="130"/>
      <c r="C43" s="131"/>
      <c r="D43" s="149"/>
      <c r="E43" s="128"/>
      <c r="F43" s="22" t="s">
        <v>24</v>
      </c>
      <c r="G43" s="20">
        <f t="shared" ref="G43:G45" si="8">+G44</f>
        <v>2517.1999999999998</v>
      </c>
    </row>
    <row r="44" spans="1:8" s="5" customFormat="1" ht="16.899999999999999" customHeight="1" x14ac:dyDescent="0.25">
      <c r="A44" s="130"/>
      <c r="B44" s="130"/>
      <c r="C44" s="131"/>
      <c r="D44" s="149"/>
      <c r="E44" s="128"/>
      <c r="F44" s="22" t="s">
        <v>80</v>
      </c>
      <c r="G44" s="120">
        <f t="shared" si="8"/>
        <v>2517.1999999999998</v>
      </c>
    </row>
    <row r="45" spans="1:8" s="5" customFormat="1" ht="42.75" customHeight="1" x14ac:dyDescent="0.25">
      <c r="A45" s="130"/>
      <c r="B45" s="130"/>
      <c r="C45" s="131"/>
      <c r="D45" s="149"/>
      <c r="E45" s="128"/>
      <c r="F45" s="22" t="s">
        <v>81</v>
      </c>
      <c r="G45" s="120">
        <f t="shared" si="8"/>
        <v>2517.1999999999998</v>
      </c>
    </row>
    <row r="46" spans="1:8" s="5" customFormat="1" ht="27" customHeight="1" x14ac:dyDescent="0.25">
      <c r="A46" s="130"/>
      <c r="B46" s="130"/>
      <c r="C46" s="131"/>
      <c r="D46" s="149"/>
      <c r="E46" s="128"/>
      <c r="F46" s="22" t="s">
        <v>94</v>
      </c>
      <c r="G46" s="120">
        <v>2517.1999999999998</v>
      </c>
      <c r="H46" s="137"/>
    </row>
    <row r="47" spans="1:8" s="135" customFormat="1" x14ac:dyDescent="0.25">
      <c r="A47" s="130"/>
      <c r="B47" s="130"/>
      <c r="C47" s="131"/>
      <c r="D47" s="149"/>
      <c r="E47" s="128"/>
      <c r="F47" s="133" t="s">
        <v>97</v>
      </c>
      <c r="G47" s="134">
        <f t="shared" ref="G47" si="9">G49</f>
        <v>7212.6</v>
      </c>
    </row>
    <row r="48" spans="1:8" s="5" customFormat="1" ht="51.75" x14ac:dyDescent="0.25">
      <c r="A48" s="130"/>
      <c r="B48" s="130"/>
      <c r="C48" s="131"/>
      <c r="D48" s="149"/>
      <c r="E48" s="128"/>
      <c r="F48" s="22" t="s">
        <v>46</v>
      </c>
      <c r="G48" s="132"/>
    </row>
    <row r="49" spans="1:8" s="5" customFormat="1" ht="16.899999999999999" customHeight="1" x14ac:dyDescent="0.25">
      <c r="A49" s="130"/>
      <c r="B49" s="130"/>
      <c r="C49" s="131"/>
      <c r="D49" s="149"/>
      <c r="E49" s="128"/>
      <c r="F49" s="136" t="s">
        <v>23</v>
      </c>
      <c r="G49" s="20">
        <f t="shared" ref="G49" si="10">G50</f>
        <v>7212.6</v>
      </c>
    </row>
    <row r="50" spans="1:8" s="5" customFormat="1" ht="16.899999999999999" customHeight="1" x14ac:dyDescent="0.25">
      <c r="A50" s="130"/>
      <c r="B50" s="130"/>
      <c r="C50" s="131"/>
      <c r="D50" s="149"/>
      <c r="E50" s="128"/>
      <c r="F50" s="22" t="s">
        <v>24</v>
      </c>
      <c r="G50" s="20">
        <f t="shared" ref="G50:G52" si="11">+G51</f>
        <v>7212.6</v>
      </c>
    </row>
    <row r="51" spans="1:8" s="5" customFormat="1" ht="16.899999999999999" customHeight="1" x14ac:dyDescent="0.25">
      <c r="A51" s="130"/>
      <c r="B51" s="130"/>
      <c r="C51" s="131"/>
      <c r="D51" s="149"/>
      <c r="E51" s="128"/>
      <c r="F51" s="22" t="s">
        <v>80</v>
      </c>
      <c r="G51" s="120">
        <f t="shared" si="11"/>
        <v>7212.6</v>
      </c>
    </row>
    <row r="52" spans="1:8" s="5" customFormat="1" ht="42.75" customHeight="1" x14ac:dyDescent="0.25">
      <c r="A52" s="130"/>
      <c r="B52" s="130"/>
      <c r="C52" s="131"/>
      <c r="D52" s="149"/>
      <c r="E52" s="128"/>
      <c r="F52" s="22" t="s">
        <v>81</v>
      </c>
      <c r="G52" s="120">
        <f t="shared" si="11"/>
        <v>7212.6</v>
      </c>
    </row>
    <row r="53" spans="1:8" s="5" customFormat="1" ht="27" customHeight="1" x14ac:dyDescent="0.25">
      <c r="A53" s="144"/>
      <c r="B53" s="144"/>
      <c r="C53" s="138"/>
      <c r="D53" s="150"/>
      <c r="E53" s="128"/>
      <c r="F53" s="22" t="s">
        <v>94</v>
      </c>
      <c r="G53" s="120">
        <v>7212.6</v>
      </c>
      <c r="H53" s="137"/>
    </row>
    <row r="54" spans="1:8" s="139" customFormat="1" ht="34.9" customHeight="1" x14ac:dyDescent="0.3">
      <c r="A54" s="6"/>
      <c r="B54" s="6"/>
      <c r="C54" s="6"/>
      <c r="D54" s="156"/>
      <c r="E54" s="156"/>
      <c r="F54" s="107" t="s">
        <v>70</v>
      </c>
      <c r="G54" s="8">
        <f t="shared" ref="G54" si="12">+G55</f>
        <v>-13565.8</v>
      </c>
    </row>
    <row r="55" spans="1:8" ht="34.5" x14ac:dyDescent="0.3">
      <c r="A55" s="184" t="s">
        <v>57</v>
      </c>
      <c r="B55" s="184"/>
      <c r="C55" s="184"/>
      <c r="D55" s="184"/>
      <c r="E55" s="184"/>
      <c r="F55" s="107" t="s">
        <v>30</v>
      </c>
      <c r="G55" s="8">
        <f t="shared" ref="G55" si="13">+G57</f>
        <v>-13565.8</v>
      </c>
    </row>
    <row r="56" spans="1:8" x14ac:dyDescent="0.3">
      <c r="A56" s="184"/>
      <c r="B56" s="184"/>
      <c r="C56" s="184"/>
      <c r="D56" s="184"/>
      <c r="E56" s="184"/>
      <c r="F56" s="22" t="s">
        <v>20</v>
      </c>
      <c r="G56" s="19"/>
    </row>
    <row r="57" spans="1:8" ht="34.5" x14ac:dyDescent="0.3">
      <c r="A57" s="184"/>
      <c r="B57" s="184" t="s">
        <v>31</v>
      </c>
      <c r="C57" s="184"/>
      <c r="D57" s="184"/>
      <c r="E57" s="184"/>
      <c r="F57" s="107" t="s">
        <v>32</v>
      </c>
      <c r="G57" s="8">
        <f t="shared" ref="G57" si="14">+G59</f>
        <v>-13565.8</v>
      </c>
    </row>
    <row r="58" spans="1:8" x14ac:dyDescent="0.3">
      <c r="A58" s="184"/>
      <c r="B58" s="184"/>
      <c r="C58" s="184"/>
      <c r="D58" s="184"/>
      <c r="E58" s="184"/>
      <c r="F58" s="22" t="s">
        <v>20</v>
      </c>
      <c r="G58" s="19"/>
    </row>
    <row r="59" spans="1:8" x14ac:dyDescent="0.3">
      <c r="A59" s="184"/>
      <c r="B59" s="184"/>
      <c r="C59" s="184" t="s">
        <v>31</v>
      </c>
      <c r="D59" s="184"/>
      <c r="E59" s="184"/>
      <c r="F59" s="155" t="s">
        <v>19</v>
      </c>
      <c r="G59" s="8">
        <f>G61</f>
        <v>-13565.8</v>
      </c>
    </row>
    <row r="60" spans="1:8" x14ac:dyDescent="0.3">
      <c r="A60" s="184"/>
      <c r="B60" s="184"/>
      <c r="C60" s="184"/>
      <c r="D60" s="184"/>
      <c r="E60" s="184"/>
      <c r="F60" s="22" t="s">
        <v>20</v>
      </c>
      <c r="G60" s="23"/>
    </row>
    <row r="61" spans="1:8" x14ac:dyDescent="0.3">
      <c r="A61" s="184"/>
      <c r="B61" s="184"/>
      <c r="C61" s="184"/>
      <c r="D61" s="184"/>
      <c r="E61" s="184"/>
      <c r="F61" s="22" t="s">
        <v>21</v>
      </c>
      <c r="G61" s="20">
        <f t="shared" ref="G61" si="15">+G63</f>
        <v>-13565.8</v>
      </c>
    </row>
    <row r="62" spans="1:8" x14ac:dyDescent="0.3">
      <c r="A62" s="184"/>
      <c r="B62" s="184"/>
      <c r="C62" s="184"/>
      <c r="D62" s="184"/>
      <c r="E62" s="184"/>
      <c r="F62" s="22" t="s">
        <v>20</v>
      </c>
      <c r="G62" s="11"/>
    </row>
    <row r="63" spans="1:8" x14ac:dyDescent="0.3">
      <c r="A63" s="184"/>
      <c r="B63" s="184"/>
      <c r="C63" s="184"/>
      <c r="D63" s="184" t="s">
        <v>53</v>
      </c>
      <c r="E63" s="185" t="s">
        <v>59</v>
      </c>
      <c r="F63" s="185" t="s">
        <v>19</v>
      </c>
      <c r="G63" s="8">
        <f>+G72</f>
        <v>-13565.8</v>
      </c>
    </row>
    <row r="64" spans="1:8" x14ac:dyDescent="0.3">
      <c r="A64" s="184"/>
      <c r="B64" s="184"/>
      <c r="C64" s="184"/>
      <c r="D64" s="184"/>
      <c r="E64" s="140"/>
      <c r="F64" s="22" t="s">
        <v>20</v>
      </c>
      <c r="G64" s="24"/>
    </row>
    <row r="65" spans="1:7" x14ac:dyDescent="0.3">
      <c r="A65" s="184"/>
      <c r="B65" s="184"/>
      <c r="C65" s="184"/>
      <c r="D65" s="184"/>
      <c r="E65" s="141">
        <v>11001</v>
      </c>
      <c r="F65" s="155" t="s">
        <v>19</v>
      </c>
      <c r="G65" s="8">
        <f t="shared" ref="G65" si="16">+G67</f>
        <v>-13565.8</v>
      </c>
    </row>
    <row r="66" spans="1:7" x14ac:dyDescent="0.3">
      <c r="A66" s="184"/>
      <c r="B66" s="184"/>
      <c r="C66" s="184"/>
      <c r="D66" s="184"/>
      <c r="E66" s="186"/>
      <c r="F66" s="22" t="s">
        <v>51</v>
      </c>
      <c r="G66" s="9"/>
    </row>
    <row r="67" spans="1:7" x14ac:dyDescent="0.3">
      <c r="A67" s="184"/>
      <c r="B67" s="184"/>
      <c r="C67" s="184"/>
      <c r="D67" s="184"/>
      <c r="E67" s="186"/>
      <c r="F67" s="142" t="s">
        <v>21</v>
      </c>
      <c r="G67" s="143">
        <f t="shared" ref="G67" si="17">+G69</f>
        <v>-13565.8</v>
      </c>
    </row>
    <row r="68" spans="1:7" ht="34.5" x14ac:dyDescent="0.3">
      <c r="A68" s="184"/>
      <c r="B68" s="184"/>
      <c r="C68" s="184"/>
      <c r="D68" s="184"/>
      <c r="E68" s="186"/>
      <c r="F68" s="22" t="s">
        <v>22</v>
      </c>
      <c r="G68" s="9"/>
    </row>
    <row r="69" spans="1:7" x14ac:dyDescent="0.3">
      <c r="A69" s="184"/>
      <c r="B69" s="184"/>
      <c r="C69" s="184"/>
      <c r="D69" s="184"/>
      <c r="E69" s="186"/>
      <c r="F69" s="136" t="s">
        <v>23</v>
      </c>
      <c r="G69" s="20">
        <f t="shared" ref="G69:G70" si="18">+G70</f>
        <v>-13565.8</v>
      </c>
    </row>
    <row r="70" spans="1:7" x14ac:dyDescent="0.3">
      <c r="A70" s="184"/>
      <c r="B70" s="184"/>
      <c r="C70" s="184"/>
      <c r="D70" s="184"/>
      <c r="E70" s="186"/>
      <c r="F70" s="22" t="s">
        <v>24</v>
      </c>
      <c r="G70" s="120">
        <f t="shared" si="18"/>
        <v>-13565.8</v>
      </c>
    </row>
    <row r="71" spans="1:7" x14ac:dyDescent="0.3">
      <c r="A71" s="184"/>
      <c r="B71" s="184"/>
      <c r="C71" s="184"/>
      <c r="D71" s="184"/>
      <c r="E71" s="186"/>
      <c r="F71" s="22" t="s">
        <v>58</v>
      </c>
      <c r="G71" s="120">
        <f t="shared" ref="G71" si="19">+G72</f>
        <v>-13565.8</v>
      </c>
    </row>
    <row r="72" spans="1:7" x14ac:dyDescent="0.3">
      <c r="A72" s="184"/>
      <c r="B72" s="184"/>
      <c r="C72" s="184"/>
      <c r="D72" s="184"/>
      <c r="E72" s="186"/>
      <c r="F72" s="22" t="s">
        <v>25</v>
      </c>
      <c r="G72" s="120">
        <f>'Havelvats 1'!D35</f>
        <v>-13565.8</v>
      </c>
    </row>
  </sheetData>
  <mergeCells count="19">
    <mergeCell ref="A55:A72"/>
    <mergeCell ref="C55:C58"/>
    <mergeCell ref="B55:B56"/>
    <mergeCell ref="E63:F63"/>
    <mergeCell ref="D63:D72"/>
    <mergeCell ref="C59:C72"/>
    <mergeCell ref="B57:B72"/>
    <mergeCell ref="E66:E72"/>
    <mergeCell ref="E55:E62"/>
    <mergeCell ref="D55:D62"/>
    <mergeCell ref="E22:F22"/>
    <mergeCell ref="D9:E9"/>
    <mergeCell ref="F9:F10"/>
    <mergeCell ref="A5:G5"/>
    <mergeCell ref="A9:C9"/>
    <mergeCell ref="B14:B15"/>
    <mergeCell ref="C14:C17"/>
    <mergeCell ref="D14:D21"/>
    <mergeCell ref="E14:E15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0" zoomScale="90" zoomScaleNormal="90" zoomScaleSheetLayoutView="100" workbookViewId="0">
      <selection activeCell="C37" sqref="C37"/>
    </sheetView>
  </sheetViews>
  <sheetFormatPr defaultColWidth="9.140625" defaultRowHeight="17.25" x14ac:dyDescent="0.3"/>
  <cols>
    <col min="1" max="1" width="5.28515625" style="67" customWidth="1"/>
    <col min="2" max="2" width="28.5703125" style="67" customWidth="1"/>
    <col min="3" max="3" width="65.7109375" style="67" customWidth="1"/>
    <col min="4" max="4" width="38" style="69" customWidth="1"/>
    <col min="5" max="5" width="10" style="67" customWidth="1"/>
    <col min="6" max="6" width="49.85546875" style="67" customWidth="1"/>
    <col min="7" max="16384" width="9.140625" style="67"/>
  </cols>
  <sheetData>
    <row r="1" spans="1:4" ht="37.5" customHeight="1" x14ac:dyDescent="0.3">
      <c r="D1" s="125" t="s">
        <v>101</v>
      </c>
    </row>
    <row r="2" spans="1:4" ht="17.25" customHeight="1" x14ac:dyDescent="0.3">
      <c r="D2" s="125" t="s">
        <v>68</v>
      </c>
    </row>
    <row r="3" spans="1:4" ht="17.25" customHeight="1" x14ac:dyDescent="0.3">
      <c r="D3" s="125" t="s">
        <v>9</v>
      </c>
    </row>
    <row r="5" spans="1:4" ht="59.25" customHeight="1" x14ac:dyDescent="0.3">
      <c r="A5" s="68"/>
      <c r="B5" s="187" t="s">
        <v>74</v>
      </c>
      <c r="C5" s="187"/>
      <c r="D5" s="187"/>
    </row>
    <row r="6" spans="1:4" ht="23.25" customHeight="1" x14ac:dyDescent="0.3"/>
    <row r="7" spans="1:4" ht="21.75" customHeight="1" x14ac:dyDescent="0.3">
      <c r="A7" s="189" t="s">
        <v>61</v>
      </c>
      <c r="B7" s="189"/>
      <c r="C7" s="189"/>
      <c r="D7" s="189"/>
    </row>
    <row r="8" spans="1:4" ht="38.65" customHeight="1" x14ac:dyDescent="0.3">
      <c r="C8" s="70" t="s">
        <v>72</v>
      </c>
      <c r="D8" s="71"/>
    </row>
    <row r="9" spans="1:4" x14ac:dyDescent="0.3">
      <c r="B9" s="192" t="s">
        <v>11</v>
      </c>
      <c r="C9" s="193"/>
      <c r="D9" s="194"/>
    </row>
    <row r="10" spans="1:4" x14ac:dyDescent="0.3">
      <c r="B10" s="72" t="s">
        <v>1</v>
      </c>
      <c r="C10" s="72" t="s">
        <v>2</v>
      </c>
      <c r="D10" s="73"/>
    </row>
    <row r="11" spans="1:4" x14ac:dyDescent="0.3">
      <c r="B11" s="74">
        <v>1146</v>
      </c>
      <c r="C11" s="75" t="s">
        <v>84</v>
      </c>
      <c r="D11" s="76"/>
    </row>
    <row r="12" spans="1:4" s="77" customFormat="1" x14ac:dyDescent="0.3">
      <c r="B12" s="195" t="s">
        <v>3</v>
      </c>
      <c r="C12" s="196"/>
      <c r="D12" s="78"/>
    </row>
    <row r="13" spans="1:4" s="77" customFormat="1" ht="82.5" customHeight="1" x14ac:dyDescent="0.3">
      <c r="B13" s="79" t="s">
        <v>4</v>
      </c>
      <c r="C13" s="66">
        <v>1146</v>
      </c>
      <c r="D13" s="122" t="s">
        <v>76</v>
      </c>
    </row>
    <row r="14" spans="1:4" s="77" customFormat="1" x14ac:dyDescent="0.3">
      <c r="B14" s="79" t="s">
        <v>5</v>
      </c>
      <c r="C14" s="66">
        <v>12013</v>
      </c>
      <c r="D14" s="80" t="s">
        <v>12</v>
      </c>
    </row>
    <row r="15" spans="1:4" s="77" customFormat="1" ht="69.75" customHeight="1" x14ac:dyDescent="0.3">
      <c r="B15" s="81" t="s">
        <v>6</v>
      </c>
      <c r="C15" s="66" t="s">
        <v>92</v>
      </c>
      <c r="D15" s="163"/>
    </row>
    <row r="16" spans="1:4" s="77" customFormat="1" ht="51.75" x14ac:dyDescent="0.3">
      <c r="B16" s="81" t="s">
        <v>10</v>
      </c>
      <c r="C16" s="66" t="s">
        <v>91</v>
      </c>
      <c r="D16" s="164"/>
    </row>
    <row r="17" spans="1:5" s="77" customFormat="1" x14ac:dyDescent="0.3">
      <c r="B17" s="81" t="s">
        <v>7</v>
      </c>
      <c r="C17" s="66" t="s">
        <v>99</v>
      </c>
      <c r="D17" s="164"/>
    </row>
    <row r="18" spans="1:5" s="77" customFormat="1" ht="71.25" customHeight="1" x14ac:dyDescent="0.3">
      <c r="B18" s="81" t="s">
        <v>102</v>
      </c>
      <c r="C18" s="66" t="s">
        <v>100</v>
      </c>
      <c r="D18" s="164"/>
    </row>
    <row r="19" spans="1:5" s="77" customFormat="1" x14ac:dyDescent="0.3">
      <c r="B19" s="197" t="s">
        <v>0</v>
      </c>
      <c r="C19" s="198"/>
      <c r="D19" s="165"/>
    </row>
    <row r="20" spans="1:5" s="77" customFormat="1" x14ac:dyDescent="0.3">
      <c r="B20" s="190" t="s">
        <v>106</v>
      </c>
      <c r="C20" s="191"/>
      <c r="D20" s="151">
        <v>6</v>
      </c>
    </row>
    <row r="21" spans="1:5" s="77" customFormat="1" x14ac:dyDescent="0.3">
      <c r="B21" s="190" t="s">
        <v>107</v>
      </c>
      <c r="C21" s="191"/>
      <c r="D21" s="151">
        <v>226</v>
      </c>
    </row>
    <row r="22" spans="1:5" s="77" customFormat="1" x14ac:dyDescent="0.3">
      <c r="B22" s="82" t="s">
        <v>8</v>
      </c>
      <c r="C22" s="82"/>
      <c r="D22" s="83">
        <f>'Havelvats 1'!D22</f>
        <v>13565.8</v>
      </c>
      <c r="E22" s="84"/>
    </row>
    <row r="23" spans="1:5" s="77" customFormat="1" x14ac:dyDescent="0.3">
      <c r="D23" s="85"/>
    </row>
    <row r="24" spans="1:5" x14ac:dyDescent="0.3">
      <c r="A24" s="189" t="s">
        <v>62</v>
      </c>
      <c r="B24" s="189"/>
      <c r="C24" s="189"/>
      <c r="D24" s="189"/>
    </row>
    <row r="25" spans="1:5" x14ac:dyDescent="0.3">
      <c r="C25" s="86" t="s">
        <v>45</v>
      </c>
      <c r="D25" s="71"/>
    </row>
    <row r="26" spans="1:5" x14ac:dyDescent="0.3">
      <c r="B26" s="87" t="s">
        <v>11</v>
      </c>
      <c r="C26" s="88"/>
      <c r="D26" s="89"/>
    </row>
    <row r="27" spans="1:5" x14ac:dyDescent="0.3">
      <c r="B27" s="90"/>
      <c r="C27" s="90"/>
      <c r="D27" s="91"/>
    </row>
    <row r="28" spans="1:5" x14ac:dyDescent="0.3">
      <c r="B28" s="90"/>
      <c r="C28" s="90"/>
      <c r="D28" s="92"/>
    </row>
    <row r="29" spans="1:5" x14ac:dyDescent="0.3">
      <c r="B29" s="12" t="s">
        <v>1</v>
      </c>
      <c r="C29" s="12" t="s">
        <v>2</v>
      </c>
      <c r="D29" s="92"/>
    </row>
    <row r="30" spans="1:5" x14ac:dyDescent="0.3">
      <c r="B30" s="93">
        <v>1139</v>
      </c>
      <c r="C30" s="94" t="s">
        <v>59</v>
      </c>
      <c r="D30" s="95"/>
    </row>
    <row r="31" spans="1:5" ht="34.5" x14ac:dyDescent="0.3">
      <c r="B31" s="12" t="s">
        <v>3</v>
      </c>
      <c r="C31" s="90"/>
      <c r="D31" s="92"/>
    </row>
    <row r="32" spans="1:5" s="77" customFormat="1" ht="58.35" customHeight="1" x14ac:dyDescent="0.3">
      <c r="B32" s="79" t="s">
        <v>4</v>
      </c>
      <c r="C32" s="66">
        <v>1139</v>
      </c>
      <c r="D32" s="122" t="s">
        <v>42</v>
      </c>
    </row>
    <row r="33" spans="2:4" x14ac:dyDescent="0.3">
      <c r="B33" s="13" t="s">
        <v>5</v>
      </c>
      <c r="C33" s="14">
        <v>11001</v>
      </c>
      <c r="D33" s="157" t="s">
        <v>15</v>
      </c>
    </row>
    <row r="34" spans="2:4" ht="34.5" x14ac:dyDescent="0.3">
      <c r="B34" s="13" t="s">
        <v>6</v>
      </c>
      <c r="C34" s="66" t="s">
        <v>59</v>
      </c>
      <c r="D34" s="163"/>
    </row>
    <row r="35" spans="2:4" ht="69" x14ac:dyDescent="0.3">
      <c r="B35" s="13" t="s">
        <v>10</v>
      </c>
      <c r="C35" s="66" t="s">
        <v>60</v>
      </c>
      <c r="D35" s="164"/>
    </row>
    <row r="36" spans="2:4" x14ac:dyDescent="0.3">
      <c r="B36" s="13" t="s">
        <v>7</v>
      </c>
      <c r="C36" s="66" t="s">
        <v>48</v>
      </c>
      <c r="D36" s="164"/>
    </row>
    <row r="37" spans="2:4" ht="51.75" x14ac:dyDescent="0.3">
      <c r="B37" s="6" t="s">
        <v>40</v>
      </c>
      <c r="C37" s="66" t="s">
        <v>45</v>
      </c>
      <c r="D37" s="164"/>
    </row>
    <row r="38" spans="2:4" x14ac:dyDescent="0.3">
      <c r="B38" s="15"/>
      <c r="C38" s="16" t="s">
        <v>0</v>
      </c>
      <c r="D38" s="165"/>
    </row>
    <row r="39" spans="2:4" x14ac:dyDescent="0.3">
      <c r="B39" s="188" t="s">
        <v>8</v>
      </c>
      <c r="C39" s="188"/>
      <c r="D39" s="10">
        <f>+'Havelvats 1'!D35</f>
        <v>-13565.8</v>
      </c>
    </row>
  </sheetData>
  <mergeCells count="11">
    <mergeCell ref="B5:D5"/>
    <mergeCell ref="B39:C39"/>
    <mergeCell ref="A24:D24"/>
    <mergeCell ref="D34:D38"/>
    <mergeCell ref="B21:C21"/>
    <mergeCell ref="B20:C20"/>
    <mergeCell ref="B9:D9"/>
    <mergeCell ref="B12:C12"/>
    <mergeCell ref="D15:D19"/>
    <mergeCell ref="B19:C19"/>
    <mergeCell ref="A7:D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opLeftCell="A85" zoomScale="90" zoomScaleNormal="90" zoomScaleSheetLayoutView="100" workbookViewId="0">
      <selection activeCell="F16" sqref="F16"/>
    </sheetView>
  </sheetViews>
  <sheetFormatPr defaultColWidth="9.140625" defaultRowHeight="17.25" x14ac:dyDescent="0.3"/>
  <cols>
    <col min="1" max="1" width="5.28515625" style="67" customWidth="1"/>
    <col min="2" max="2" width="28.5703125" style="67" customWidth="1"/>
    <col min="3" max="3" width="65.7109375" style="67" customWidth="1"/>
    <col min="4" max="4" width="38" style="69" customWidth="1"/>
    <col min="5" max="5" width="10" style="67" customWidth="1"/>
    <col min="6" max="6" width="49.85546875" style="67" customWidth="1"/>
    <col min="7" max="16384" width="9.140625" style="67"/>
  </cols>
  <sheetData>
    <row r="1" spans="1:4" ht="37.5" customHeight="1" x14ac:dyDescent="0.3">
      <c r="D1" s="125" t="s">
        <v>66</v>
      </c>
    </row>
    <row r="2" spans="1:4" ht="17.25" customHeight="1" x14ac:dyDescent="0.3">
      <c r="D2" s="125" t="s">
        <v>68</v>
      </c>
    </row>
    <row r="3" spans="1:4" ht="17.25" customHeight="1" x14ac:dyDescent="0.3">
      <c r="D3" s="125" t="s">
        <v>9</v>
      </c>
    </row>
    <row r="5" spans="1:4" ht="59.25" customHeight="1" x14ac:dyDescent="0.3">
      <c r="A5" s="68"/>
      <c r="B5" s="187" t="s">
        <v>104</v>
      </c>
      <c r="C5" s="187"/>
      <c r="D5" s="187"/>
    </row>
    <row r="6" spans="1:4" ht="23.25" customHeight="1" x14ac:dyDescent="0.3"/>
    <row r="7" spans="1:4" ht="21.75" customHeight="1" x14ac:dyDescent="0.3">
      <c r="A7" s="189" t="s">
        <v>105</v>
      </c>
      <c r="B7" s="189"/>
      <c r="C7" s="189"/>
      <c r="D7" s="189"/>
    </row>
    <row r="8" spans="1:4" ht="38.65" customHeight="1" x14ac:dyDescent="0.3">
      <c r="C8" s="70" t="s">
        <v>93</v>
      </c>
      <c r="D8" s="71"/>
    </row>
    <row r="9" spans="1:4" x14ac:dyDescent="0.3">
      <c r="B9" s="192" t="s">
        <v>11</v>
      </c>
      <c r="C9" s="193"/>
      <c r="D9" s="194"/>
    </row>
    <row r="10" spans="1:4" x14ac:dyDescent="0.3">
      <c r="B10" s="72" t="s">
        <v>1</v>
      </c>
      <c r="C10" s="72" t="s">
        <v>2</v>
      </c>
      <c r="D10" s="73"/>
    </row>
    <row r="11" spans="1:4" x14ac:dyDescent="0.3">
      <c r="B11" s="74">
        <v>1146</v>
      </c>
      <c r="C11" s="75" t="s">
        <v>84</v>
      </c>
      <c r="D11" s="76"/>
    </row>
    <row r="12" spans="1:4" s="77" customFormat="1" x14ac:dyDescent="0.3">
      <c r="B12" s="195" t="s">
        <v>3</v>
      </c>
      <c r="C12" s="196"/>
      <c r="D12" s="78"/>
    </row>
    <row r="13" spans="1:4" s="77" customFormat="1" ht="82.5" customHeight="1" x14ac:dyDescent="0.3">
      <c r="B13" s="79" t="s">
        <v>4</v>
      </c>
      <c r="C13" s="66">
        <v>1146</v>
      </c>
      <c r="D13" s="122" t="s">
        <v>76</v>
      </c>
    </row>
    <row r="14" spans="1:4" s="77" customFormat="1" x14ac:dyDescent="0.3">
      <c r="B14" s="79" t="s">
        <v>5</v>
      </c>
      <c r="C14" s="66">
        <v>12013</v>
      </c>
      <c r="D14" s="80" t="s">
        <v>12</v>
      </c>
    </row>
    <row r="15" spans="1:4" s="77" customFormat="1" ht="69.75" customHeight="1" x14ac:dyDescent="0.3">
      <c r="B15" s="81" t="s">
        <v>6</v>
      </c>
      <c r="C15" s="66" t="s">
        <v>92</v>
      </c>
      <c r="D15" s="163"/>
    </row>
    <row r="16" spans="1:4" s="77" customFormat="1" ht="51.75" x14ac:dyDescent="0.3">
      <c r="B16" s="81" t="s">
        <v>10</v>
      </c>
      <c r="C16" s="66" t="s">
        <v>91</v>
      </c>
      <c r="D16" s="164"/>
    </row>
    <row r="17" spans="1:5" s="77" customFormat="1" x14ac:dyDescent="0.3">
      <c r="B17" s="81" t="s">
        <v>7</v>
      </c>
      <c r="C17" s="66" t="s">
        <v>99</v>
      </c>
      <c r="D17" s="164"/>
    </row>
    <row r="18" spans="1:5" s="77" customFormat="1" ht="71.25" customHeight="1" x14ac:dyDescent="0.3">
      <c r="B18" s="81" t="s">
        <v>102</v>
      </c>
      <c r="C18" s="66" t="s">
        <v>100</v>
      </c>
      <c r="D18" s="164"/>
    </row>
    <row r="19" spans="1:5" s="77" customFormat="1" x14ac:dyDescent="0.3">
      <c r="B19" s="197" t="s">
        <v>0</v>
      </c>
      <c r="C19" s="198"/>
      <c r="D19" s="165"/>
    </row>
    <row r="20" spans="1:5" s="77" customFormat="1" x14ac:dyDescent="0.3">
      <c r="B20" s="190" t="s">
        <v>106</v>
      </c>
      <c r="C20" s="191"/>
      <c r="D20" s="151">
        <v>1</v>
      </c>
    </row>
    <row r="21" spans="1:5" s="77" customFormat="1" x14ac:dyDescent="0.3">
      <c r="B21" s="190" t="s">
        <v>107</v>
      </c>
      <c r="C21" s="191"/>
      <c r="D21" s="151">
        <v>40</v>
      </c>
    </row>
    <row r="22" spans="1:5" s="77" customFormat="1" x14ac:dyDescent="0.3">
      <c r="B22" s="82" t="s">
        <v>8</v>
      </c>
      <c r="C22" s="82"/>
      <c r="D22" s="83">
        <f>'Havelvats 2 '!G26</f>
        <v>1996</v>
      </c>
      <c r="E22" s="84"/>
    </row>
    <row r="23" spans="1:5" s="77" customFormat="1" x14ac:dyDescent="0.3">
      <c r="D23" s="85"/>
    </row>
    <row r="24" spans="1:5" ht="21.75" customHeight="1" x14ac:dyDescent="0.3">
      <c r="A24" s="189" t="s">
        <v>108</v>
      </c>
      <c r="B24" s="189"/>
      <c r="C24" s="189"/>
      <c r="D24" s="189"/>
    </row>
    <row r="25" spans="1:5" ht="38.65" customHeight="1" x14ac:dyDescent="0.3">
      <c r="C25" s="70" t="s">
        <v>95</v>
      </c>
      <c r="D25" s="71"/>
    </row>
    <row r="26" spans="1:5" x14ac:dyDescent="0.3">
      <c r="B26" s="192" t="s">
        <v>11</v>
      </c>
      <c r="C26" s="193"/>
      <c r="D26" s="194"/>
    </row>
    <row r="27" spans="1:5" x14ac:dyDescent="0.3">
      <c r="B27" s="72" t="s">
        <v>1</v>
      </c>
      <c r="C27" s="72" t="s">
        <v>2</v>
      </c>
      <c r="D27" s="73"/>
    </row>
    <row r="28" spans="1:5" x14ac:dyDescent="0.3">
      <c r="B28" s="74">
        <v>1146</v>
      </c>
      <c r="C28" s="75" t="s">
        <v>84</v>
      </c>
      <c r="D28" s="76"/>
    </row>
    <row r="29" spans="1:5" s="77" customFormat="1" x14ac:dyDescent="0.3">
      <c r="B29" s="195" t="s">
        <v>3</v>
      </c>
      <c r="C29" s="196"/>
      <c r="D29" s="78"/>
    </row>
    <row r="30" spans="1:5" s="77" customFormat="1" ht="82.5" customHeight="1" x14ac:dyDescent="0.3">
      <c r="B30" s="79" t="s">
        <v>4</v>
      </c>
      <c r="C30" s="66">
        <v>1146</v>
      </c>
      <c r="D30" s="122" t="s">
        <v>76</v>
      </c>
    </row>
    <row r="31" spans="1:5" s="77" customFormat="1" x14ac:dyDescent="0.3">
      <c r="B31" s="79" t="s">
        <v>5</v>
      </c>
      <c r="C31" s="66">
        <v>12013</v>
      </c>
      <c r="D31" s="80" t="s">
        <v>12</v>
      </c>
    </row>
    <row r="32" spans="1:5" s="77" customFormat="1" ht="69.75" customHeight="1" x14ac:dyDescent="0.3">
      <c r="B32" s="81" t="s">
        <v>6</v>
      </c>
      <c r="C32" s="66" t="s">
        <v>92</v>
      </c>
      <c r="D32" s="163"/>
    </row>
    <row r="33" spans="1:5" s="77" customFormat="1" ht="51.75" x14ac:dyDescent="0.3">
      <c r="B33" s="81" t="s">
        <v>10</v>
      </c>
      <c r="C33" s="66" t="s">
        <v>91</v>
      </c>
      <c r="D33" s="164"/>
    </row>
    <row r="34" spans="1:5" s="77" customFormat="1" x14ac:dyDescent="0.3">
      <c r="B34" s="81" t="s">
        <v>7</v>
      </c>
      <c r="C34" s="66" t="s">
        <v>99</v>
      </c>
      <c r="D34" s="164"/>
    </row>
    <row r="35" spans="1:5" s="77" customFormat="1" ht="71.25" customHeight="1" x14ac:dyDescent="0.3">
      <c r="B35" s="81" t="s">
        <v>102</v>
      </c>
      <c r="C35" s="66" t="s">
        <v>100</v>
      </c>
      <c r="D35" s="164"/>
    </row>
    <row r="36" spans="1:5" s="77" customFormat="1" x14ac:dyDescent="0.3">
      <c r="B36" s="197" t="s">
        <v>0</v>
      </c>
      <c r="C36" s="198"/>
      <c r="D36" s="165"/>
    </row>
    <row r="37" spans="1:5" s="77" customFormat="1" x14ac:dyDescent="0.3">
      <c r="B37" s="190" t="s">
        <v>106</v>
      </c>
      <c r="C37" s="191"/>
      <c r="D37" s="151">
        <v>1</v>
      </c>
    </row>
    <row r="38" spans="1:5" s="77" customFormat="1" x14ac:dyDescent="0.3">
      <c r="B38" s="190" t="s">
        <v>107</v>
      </c>
      <c r="C38" s="191"/>
      <c r="D38" s="151">
        <v>25</v>
      </c>
    </row>
    <row r="39" spans="1:5" s="77" customFormat="1" x14ac:dyDescent="0.3">
      <c r="B39" s="82" t="s">
        <v>8</v>
      </c>
      <c r="C39" s="82"/>
      <c r="D39" s="83">
        <f>'Havelvats 2 '!G33</f>
        <v>1840</v>
      </c>
      <c r="E39" s="84"/>
    </row>
    <row r="40" spans="1:5" s="77" customFormat="1" x14ac:dyDescent="0.3">
      <c r="B40" s="146"/>
      <c r="C40" s="146"/>
      <c r="D40" s="147"/>
      <c r="E40" s="84"/>
    </row>
    <row r="41" spans="1:5" ht="21.75" customHeight="1" x14ac:dyDescent="0.3">
      <c r="A41" s="189" t="s">
        <v>109</v>
      </c>
      <c r="B41" s="189"/>
      <c r="C41" s="189"/>
      <c r="D41" s="189"/>
    </row>
    <row r="42" spans="1:5" ht="38.65" customHeight="1" x14ac:dyDescent="0.3">
      <c r="C42" s="70" t="s">
        <v>110</v>
      </c>
      <c r="D42" s="71"/>
    </row>
    <row r="43" spans="1:5" x14ac:dyDescent="0.3">
      <c r="B43" s="192" t="s">
        <v>11</v>
      </c>
      <c r="C43" s="193"/>
      <c r="D43" s="194"/>
    </row>
    <row r="44" spans="1:5" x14ac:dyDescent="0.3">
      <c r="B44" s="72" t="s">
        <v>1</v>
      </c>
      <c r="C44" s="72" t="s">
        <v>2</v>
      </c>
      <c r="D44" s="73"/>
    </row>
    <row r="45" spans="1:5" x14ac:dyDescent="0.3">
      <c r="B45" s="74">
        <v>1146</v>
      </c>
      <c r="C45" s="75" t="s">
        <v>84</v>
      </c>
      <c r="D45" s="76"/>
    </row>
    <row r="46" spans="1:5" s="77" customFormat="1" x14ac:dyDescent="0.3">
      <c r="B46" s="195" t="s">
        <v>3</v>
      </c>
      <c r="C46" s="196"/>
      <c r="D46" s="78"/>
    </row>
    <row r="47" spans="1:5" s="77" customFormat="1" ht="82.5" customHeight="1" x14ac:dyDescent="0.3">
      <c r="B47" s="79" t="s">
        <v>4</v>
      </c>
      <c r="C47" s="66">
        <v>1146</v>
      </c>
      <c r="D47" s="122" t="s">
        <v>76</v>
      </c>
    </row>
    <row r="48" spans="1:5" s="77" customFormat="1" x14ac:dyDescent="0.3">
      <c r="B48" s="79" t="s">
        <v>5</v>
      </c>
      <c r="C48" s="66">
        <v>12013</v>
      </c>
      <c r="D48" s="80" t="s">
        <v>12</v>
      </c>
    </row>
    <row r="49" spans="1:5" s="77" customFormat="1" ht="69.75" customHeight="1" x14ac:dyDescent="0.3">
      <c r="B49" s="81" t="s">
        <v>6</v>
      </c>
      <c r="C49" s="66" t="s">
        <v>92</v>
      </c>
      <c r="D49" s="163"/>
    </row>
    <row r="50" spans="1:5" s="77" customFormat="1" ht="51.75" x14ac:dyDescent="0.3">
      <c r="B50" s="81" t="s">
        <v>10</v>
      </c>
      <c r="C50" s="66" t="s">
        <v>91</v>
      </c>
      <c r="D50" s="164"/>
    </row>
    <row r="51" spans="1:5" s="77" customFormat="1" x14ac:dyDescent="0.3">
      <c r="B51" s="81" t="s">
        <v>7</v>
      </c>
      <c r="C51" s="66" t="s">
        <v>99</v>
      </c>
      <c r="D51" s="164"/>
    </row>
    <row r="52" spans="1:5" s="77" customFormat="1" ht="71.25" customHeight="1" x14ac:dyDescent="0.3">
      <c r="B52" s="81" t="s">
        <v>102</v>
      </c>
      <c r="C52" s="66" t="s">
        <v>100</v>
      </c>
      <c r="D52" s="164"/>
    </row>
    <row r="53" spans="1:5" s="77" customFormat="1" x14ac:dyDescent="0.3">
      <c r="B53" s="197" t="s">
        <v>0</v>
      </c>
      <c r="C53" s="198"/>
      <c r="D53" s="165"/>
    </row>
    <row r="54" spans="1:5" s="77" customFormat="1" x14ac:dyDescent="0.3">
      <c r="B54" s="190" t="s">
        <v>106</v>
      </c>
      <c r="C54" s="191"/>
      <c r="D54" s="151">
        <v>2</v>
      </c>
    </row>
    <row r="55" spans="1:5" s="77" customFormat="1" x14ac:dyDescent="0.3">
      <c r="B55" s="190" t="s">
        <v>107</v>
      </c>
      <c r="C55" s="191"/>
      <c r="D55" s="151">
        <v>41</v>
      </c>
    </row>
    <row r="56" spans="1:5" s="77" customFormat="1" x14ac:dyDescent="0.3">
      <c r="B56" s="82" t="s">
        <v>8</v>
      </c>
      <c r="C56" s="82"/>
      <c r="D56" s="83">
        <f>'Havelvats 2 '!G40</f>
        <v>2517.1999999999998</v>
      </c>
      <c r="E56" s="84"/>
    </row>
    <row r="57" spans="1:5" s="77" customFormat="1" x14ac:dyDescent="0.3">
      <c r="B57" s="146"/>
      <c r="C57" s="146"/>
      <c r="D57" s="147"/>
      <c r="E57" s="84"/>
    </row>
    <row r="58" spans="1:5" ht="21.75" customHeight="1" x14ac:dyDescent="0.3">
      <c r="A58" s="189" t="s">
        <v>111</v>
      </c>
      <c r="B58" s="189"/>
      <c r="C58" s="189"/>
      <c r="D58" s="189"/>
    </row>
    <row r="59" spans="1:5" ht="38.65" customHeight="1" x14ac:dyDescent="0.3">
      <c r="C59" s="70" t="s">
        <v>97</v>
      </c>
      <c r="D59" s="71"/>
    </row>
    <row r="60" spans="1:5" x14ac:dyDescent="0.3">
      <c r="B60" s="192" t="s">
        <v>11</v>
      </c>
      <c r="C60" s="193"/>
      <c r="D60" s="194"/>
    </row>
    <row r="61" spans="1:5" x14ac:dyDescent="0.3">
      <c r="B61" s="72" t="s">
        <v>1</v>
      </c>
      <c r="C61" s="72" t="s">
        <v>2</v>
      </c>
      <c r="D61" s="73"/>
    </row>
    <row r="62" spans="1:5" x14ac:dyDescent="0.3">
      <c r="B62" s="74">
        <v>1146</v>
      </c>
      <c r="C62" s="75" t="s">
        <v>84</v>
      </c>
      <c r="D62" s="76"/>
    </row>
    <row r="63" spans="1:5" s="77" customFormat="1" x14ac:dyDescent="0.3">
      <c r="B63" s="195" t="s">
        <v>3</v>
      </c>
      <c r="C63" s="196"/>
      <c r="D63" s="78"/>
    </row>
    <row r="64" spans="1:5" s="77" customFormat="1" ht="82.5" customHeight="1" x14ac:dyDescent="0.3">
      <c r="B64" s="79" t="s">
        <v>4</v>
      </c>
      <c r="C64" s="66">
        <v>1146</v>
      </c>
      <c r="D64" s="122" t="s">
        <v>76</v>
      </c>
    </row>
    <row r="65" spans="1:6" s="77" customFormat="1" x14ac:dyDescent="0.3">
      <c r="B65" s="79" t="s">
        <v>5</v>
      </c>
      <c r="C65" s="66">
        <v>12013</v>
      </c>
      <c r="D65" s="80" t="s">
        <v>12</v>
      </c>
    </row>
    <row r="66" spans="1:6" s="77" customFormat="1" ht="69.75" customHeight="1" x14ac:dyDescent="0.3">
      <c r="B66" s="81" t="s">
        <v>6</v>
      </c>
      <c r="C66" s="66" t="s">
        <v>92</v>
      </c>
      <c r="D66" s="163"/>
    </row>
    <row r="67" spans="1:6" s="77" customFormat="1" ht="51.75" x14ac:dyDescent="0.3">
      <c r="B67" s="81" t="s">
        <v>10</v>
      </c>
      <c r="C67" s="66" t="s">
        <v>91</v>
      </c>
      <c r="D67" s="164"/>
    </row>
    <row r="68" spans="1:6" s="77" customFormat="1" x14ac:dyDescent="0.3">
      <c r="B68" s="81" t="s">
        <v>7</v>
      </c>
      <c r="C68" s="66" t="s">
        <v>99</v>
      </c>
      <c r="D68" s="164"/>
    </row>
    <row r="69" spans="1:6" s="77" customFormat="1" ht="71.25" customHeight="1" x14ac:dyDescent="0.3">
      <c r="B69" s="81" t="s">
        <v>102</v>
      </c>
      <c r="C69" s="66" t="s">
        <v>100</v>
      </c>
      <c r="D69" s="164"/>
    </row>
    <row r="70" spans="1:6" s="77" customFormat="1" x14ac:dyDescent="0.3">
      <c r="B70" s="197" t="s">
        <v>0</v>
      </c>
      <c r="C70" s="198"/>
      <c r="D70" s="165"/>
    </row>
    <row r="71" spans="1:6" s="77" customFormat="1" x14ac:dyDescent="0.3">
      <c r="B71" s="190" t="s">
        <v>106</v>
      </c>
      <c r="C71" s="191"/>
      <c r="D71" s="151">
        <v>2</v>
      </c>
    </row>
    <row r="72" spans="1:6" s="77" customFormat="1" x14ac:dyDescent="0.3">
      <c r="B72" s="190" t="s">
        <v>107</v>
      </c>
      <c r="C72" s="191"/>
      <c r="D72" s="151">
        <v>120</v>
      </c>
    </row>
    <row r="73" spans="1:6" s="77" customFormat="1" x14ac:dyDescent="0.3">
      <c r="B73" s="82" t="s">
        <v>8</v>
      </c>
      <c r="C73" s="82"/>
      <c r="D73" s="83">
        <f>'Havelvats 2 '!G47</f>
        <v>7212.6</v>
      </c>
      <c r="E73" s="84"/>
    </row>
    <row r="74" spans="1:6" s="77" customFormat="1" x14ac:dyDescent="0.3">
      <c r="B74" s="146"/>
      <c r="C74" s="146"/>
      <c r="D74" s="147"/>
      <c r="E74" s="84"/>
    </row>
    <row r="75" spans="1:6" x14ac:dyDescent="0.3">
      <c r="A75" s="189" t="s">
        <v>69</v>
      </c>
      <c r="B75" s="189"/>
      <c r="C75" s="189"/>
      <c r="D75" s="189"/>
      <c r="F75" s="77"/>
    </row>
    <row r="76" spans="1:6" x14ac:dyDescent="0.3">
      <c r="C76" s="86" t="s">
        <v>45</v>
      </c>
      <c r="D76" s="71"/>
    </row>
    <row r="77" spans="1:6" x14ac:dyDescent="0.3">
      <c r="B77" s="87" t="s">
        <v>11</v>
      </c>
      <c r="C77" s="88"/>
      <c r="D77" s="89"/>
    </row>
    <row r="78" spans="1:6" x14ac:dyDescent="0.3">
      <c r="B78" s="90"/>
      <c r="C78" s="90"/>
      <c r="D78" s="91"/>
    </row>
    <row r="79" spans="1:6" x14ac:dyDescent="0.3">
      <c r="B79" s="90"/>
      <c r="C79" s="90"/>
      <c r="D79" s="92"/>
    </row>
    <row r="80" spans="1:6" x14ac:dyDescent="0.3">
      <c r="B80" s="12" t="s">
        <v>1</v>
      </c>
      <c r="C80" s="12" t="s">
        <v>2</v>
      </c>
      <c r="D80" s="92"/>
    </row>
    <row r="81" spans="2:4" x14ac:dyDescent="0.3">
      <c r="B81" s="93">
        <v>1139</v>
      </c>
      <c r="C81" s="94" t="s">
        <v>59</v>
      </c>
      <c r="D81" s="95"/>
    </row>
    <row r="82" spans="2:4" ht="34.5" x14ac:dyDescent="0.3">
      <c r="B82" s="12" t="s">
        <v>3</v>
      </c>
      <c r="C82" s="90"/>
      <c r="D82" s="92"/>
    </row>
    <row r="83" spans="2:4" s="77" customFormat="1" ht="58.35" customHeight="1" x14ac:dyDescent="0.3">
      <c r="B83" s="79" t="s">
        <v>4</v>
      </c>
      <c r="C83" s="66">
        <v>1139</v>
      </c>
      <c r="D83" s="122" t="s">
        <v>42</v>
      </c>
    </row>
    <row r="84" spans="2:4" x14ac:dyDescent="0.3">
      <c r="B84" s="13" t="s">
        <v>5</v>
      </c>
      <c r="C84" s="14">
        <v>11001</v>
      </c>
      <c r="D84" s="157" t="s">
        <v>15</v>
      </c>
    </row>
    <row r="85" spans="2:4" ht="34.5" x14ac:dyDescent="0.3">
      <c r="B85" s="13" t="s">
        <v>6</v>
      </c>
      <c r="C85" s="66" t="s">
        <v>59</v>
      </c>
      <c r="D85" s="163"/>
    </row>
    <row r="86" spans="2:4" ht="69" x14ac:dyDescent="0.3">
      <c r="B86" s="13" t="s">
        <v>10</v>
      </c>
      <c r="C86" s="66" t="s">
        <v>60</v>
      </c>
      <c r="D86" s="164"/>
    </row>
    <row r="87" spans="2:4" x14ac:dyDescent="0.3">
      <c r="B87" s="13" t="s">
        <v>7</v>
      </c>
      <c r="C87" s="66" t="s">
        <v>48</v>
      </c>
      <c r="D87" s="164"/>
    </row>
    <row r="88" spans="2:4" ht="51.75" x14ac:dyDescent="0.3">
      <c r="B88" s="6" t="s">
        <v>40</v>
      </c>
      <c r="C88" s="66" t="s">
        <v>45</v>
      </c>
      <c r="D88" s="164"/>
    </row>
    <row r="89" spans="2:4" x14ac:dyDescent="0.3">
      <c r="B89" s="15"/>
      <c r="C89" s="16" t="s">
        <v>0</v>
      </c>
      <c r="D89" s="165"/>
    </row>
    <row r="90" spans="2:4" x14ac:dyDescent="0.3">
      <c r="B90" s="188" t="s">
        <v>8</v>
      </c>
      <c r="C90" s="188"/>
      <c r="D90" s="10">
        <f>+'Havelvats 1'!D35</f>
        <v>-13565.8</v>
      </c>
    </row>
  </sheetData>
  <mergeCells count="32">
    <mergeCell ref="B72:C72"/>
    <mergeCell ref="B60:D60"/>
    <mergeCell ref="B63:C63"/>
    <mergeCell ref="D66:D70"/>
    <mergeCell ref="B70:C70"/>
    <mergeCell ref="B71:C71"/>
    <mergeCell ref="B54:C54"/>
    <mergeCell ref="B55:C55"/>
    <mergeCell ref="A24:D24"/>
    <mergeCell ref="A41:D41"/>
    <mergeCell ref="A58:D58"/>
    <mergeCell ref="B38:C38"/>
    <mergeCell ref="B43:D43"/>
    <mergeCell ref="B46:C46"/>
    <mergeCell ref="D49:D53"/>
    <mergeCell ref="B53:C53"/>
    <mergeCell ref="A75:D75"/>
    <mergeCell ref="D85:D89"/>
    <mergeCell ref="B90:C90"/>
    <mergeCell ref="B5:D5"/>
    <mergeCell ref="A7:D7"/>
    <mergeCell ref="B9:D9"/>
    <mergeCell ref="B12:C12"/>
    <mergeCell ref="D15:D19"/>
    <mergeCell ref="B19:C19"/>
    <mergeCell ref="B20:C20"/>
    <mergeCell ref="B21:C21"/>
    <mergeCell ref="B26:D26"/>
    <mergeCell ref="B29:C29"/>
    <mergeCell ref="D32:D36"/>
    <mergeCell ref="B36:C36"/>
    <mergeCell ref="B37:C3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22" zoomScaleNormal="100" zoomScaleSheetLayoutView="100" workbookViewId="0">
      <selection activeCell="F33" sqref="F33:F37"/>
    </sheetView>
  </sheetViews>
  <sheetFormatPr defaultColWidth="9.140625" defaultRowHeight="17.25" x14ac:dyDescent="0.3"/>
  <cols>
    <col min="1" max="1" width="9.140625" style="25" customWidth="1"/>
    <col min="2" max="2" width="9.5703125" style="25" customWidth="1"/>
    <col min="3" max="3" width="8" style="25" customWidth="1"/>
    <col min="4" max="4" width="10.42578125" style="25" customWidth="1"/>
    <col min="5" max="5" width="15.7109375" style="25" customWidth="1"/>
    <col min="6" max="6" width="62.140625" style="25" customWidth="1"/>
    <col min="7" max="7" width="34.85546875" style="25" customWidth="1"/>
    <col min="8" max="8" width="9.140625" style="25"/>
    <col min="9" max="9" width="49.85546875" style="25" customWidth="1"/>
    <col min="10" max="10" width="14.42578125" style="25" customWidth="1"/>
    <col min="11" max="16384" width="9.140625" style="25"/>
  </cols>
  <sheetData>
    <row r="1" spans="1:7" ht="18" customHeight="1" x14ac:dyDescent="0.3">
      <c r="G1" s="126" t="s">
        <v>79</v>
      </c>
    </row>
    <row r="2" spans="1:7" ht="15.75" customHeight="1" x14ac:dyDescent="0.3">
      <c r="G2" s="126" t="s">
        <v>68</v>
      </c>
    </row>
    <row r="3" spans="1:7" ht="17.25" customHeight="1" x14ac:dyDescent="0.3">
      <c r="G3" s="126" t="s">
        <v>9</v>
      </c>
    </row>
    <row r="6" spans="1:7" ht="52.5" customHeight="1" x14ac:dyDescent="0.3">
      <c r="A6" s="199" t="s">
        <v>82</v>
      </c>
      <c r="B6" s="199"/>
      <c r="C6" s="199"/>
      <c r="D6" s="199"/>
      <c r="E6" s="199"/>
      <c r="F6" s="199"/>
      <c r="G6" s="199"/>
    </row>
    <row r="8" spans="1:7" x14ac:dyDescent="0.3">
      <c r="G8" s="25" t="s">
        <v>27</v>
      </c>
    </row>
    <row r="9" spans="1:7" s="26" customFormat="1" ht="93" customHeight="1" x14ac:dyDescent="0.25">
      <c r="A9" s="200" t="s">
        <v>28</v>
      </c>
      <c r="B9" s="200"/>
      <c r="C9" s="200"/>
      <c r="D9" s="200" t="s">
        <v>13</v>
      </c>
      <c r="E9" s="200"/>
      <c r="F9" s="200" t="s">
        <v>18</v>
      </c>
      <c r="G9" s="145" t="s">
        <v>75</v>
      </c>
    </row>
    <row r="10" spans="1:7" s="28" customFormat="1" ht="36.200000000000003" customHeight="1" x14ac:dyDescent="0.25">
      <c r="A10" s="27" t="s">
        <v>77</v>
      </c>
      <c r="B10" s="27" t="s">
        <v>78</v>
      </c>
      <c r="C10" s="27" t="s">
        <v>29</v>
      </c>
      <c r="D10" s="27" t="s">
        <v>16</v>
      </c>
      <c r="E10" s="27" t="s">
        <v>50</v>
      </c>
      <c r="F10" s="200"/>
      <c r="G10" s="27" t="s">
        <v>15</v>
      </c>
    </row>
    <row r="11" spans="1:7" s="26" customFormat="1" ht="22.5" customHeight="1" x14ac:dyDescent="0.25">
      <c r="A11" s="29"/>
      <c r="B11" s="29"/>
      <c r="C11" s="29"/>
      <c r="D11" s="27"/>
      <c r="E11" s="27"/>
      <c r="F11" s="30" t="s">
        <v>26</v>
      </c>
      <c r="G11" s="51">
        <f>+G13+G32</f>
        <v>0</v>
      </c>
    </row>
    <row r="12" spans="1:7" s="26" customFormat="1" ht="22.5" customHeight="1" x14ac:dyDescent="0.25">
      <c r="A12" s="29"/>
      <c r="B12" s="29"/>
      <c r="C12" s="29"/>
      <c r="D12" s="27"/>
      <c r="E12" s="27"/>
      <c r="F12" s="31" t="s">
        <v>83</v>
      </c>
      <c r="G12" s="51"/>
    </row>
    <row r="13" spans="1:7" s="28" customFormat="1" ht="27" customHeight="1" x14ac:dyDescent="0.25">
      <c r="A13" s="32"/>
      <c r="B13" s="32"/>
      <c r="C13" s="32"/>
      <c r="D13" s="27"/>
      <c r="E13" s="27"/>
      <c r="F13" s="33" t="s">
        <v>45</v>
      </c>
      <c r="G13" s="51">
        <f t="shared" ref="G13" si="0">+G14</f>
        <v>-13565.8</v>
      </c>
    </row>
    <row r="14" spans="1:7" ht="34.5" x14ac:dyDescent="0.3">
      <c r="A14" s="201" t="s">
        <v>57</v>
      </c>
      <c r="B14" s="201"/>
      <c r="C14" s="201"/>
      <c r="D14" s="201"/>
      <c r="E14" s="201"/>
      <c r="F14" s="33" t="s">
        <v>30</v>
      </c>
      <c r="G14" s="52">
        <f t="shared" ref="G14" si="1">+G16</f>
        <v>-13565.8</v>
      </c>
    </row>
    <row r="15" spans="1:7" x14ac:dyDescent="0.3">
      <c r="A15" s="201"/>
      <c r="B15" s="201"/>
      <c r="C15" s="201"/>
      <c r="D15" s="201"/>
      <c r="E15" s="201"/>
      <c r="F15" s="31" t="s">
        <v>20</v>
      </c>
      <c r="G15" s="53"/>
    </row>
    <row r="16" spans="1:7" ht="34.5" x14ac:dyDescent="0.3">
      <c r="A16" s="201"/>
      <c r="B16" s="201" t="s">
        <v>31</v>
      </c>
      <c r="C16" s="201"/>
      <c r="D16" s="201"/>
      <c r="E16" s="201"/>
      <c r="F16" s="33" t="s">
        <v>32</v>
      </c>
      <c r="G16" s="34">
        <f t="shared" ref="G16" si="2">+G18</f>
        <v>-13565.8</v>
      </c>
    </row>
    <row r="17" spans="1:7" x14ac:dyDescent="0.3">
      <c r="A17" s="201"/>
      <c r="B17" s="201"/>
      <c r="C17" s="201"/>
      <c r="D17" s="201"/>
      <c r="E17" s="201"/>
      <c r="F17" s="31" t="s">
        <v>20</v>
      </c>
      <c r="G17" s="34"/>
    </row>
    <row r="18" spans="1:7" x14ac:dyDescent="0.3">
      <c r="A18" s="201"/>
      <c r="B18" s="201"/>
      <c r="C18" s="201" t="s">
        <v>31</v>
      </c>
      <c r="D18" s="201"/>
      <c r="E18" s="201"/>
      <c r="F18" s="30" t="s">
        <v>19</v>
      </c>
      <c r="G18" s="34">
        <f t="shared" ref="G18" si="3">+G20</f>
        <v>-13565.8</v>
      </c>
    </row>
    <row r="19" spans="1:7" ht="14.25" customHeight="1" x14ac:dyDescent="0.3">
      <c r="A19" s="201"/>
      <c r="B19" s="201"/>
      <c r="C19" s="201"/>
      <c r="D19" s="201"/>
      <c r="E19" s="201"/>
      <c r="F19" s="31" t="s">
        <v>20</v>
      </c>
      <c r="G19" s="54"/>
    </row>
    <row r="20" spans="1:7" x14ac:dyDescent="0.3">
      <c r="A20" s="201"/>
      <c r="B20" s="201"/>
      <c r="C20" s="201"/>
      <c r="D20" s="201"/>
      <c r="E20" s="201"/>
      <c r="F20" s="31" t="s">
        <v>21</v>
      </c>
      <c r="G20" s="34">
        <f t="shared" ref="G20" si="4">+G22</f>
        <v>-13565.8</v>
      </c>
    </row>
    <row r="21" spans="1:7" x14ac:dyDescent="0.3">
      <c r="A21" s="201"/>
      <c r="B21" s="201"/>
      <c r="C21" s="201"/>
      <c r="D21" s="201"/>
      <c r="E21" s="201"/>
      <c r="F21" s="31" t="s">
        <v>20</v>
      </c>
      <c r="G21" s="55"/>
    </row>
    <row r="22" spans="1:7" s="35" customFormat="1" ht="22.5" customHeight="1" x14ac:dyDescent="0.25">
      <c r="A22" s="201"/>
      <c r="B22" s="201"/>
      <c r="C22" s="201"/>
      <c r="D22" s="201" t="s">
        <v>53</v>
      </c>
      <c r="E22" s="202" t="s">
        <v>59</v>
      </c>
      <c r="F22" s="202" t="s">
        <v>19</v>
      </c>
      <c r="G22" s="52">
        <f t="shared" ref="G22" si="5">+G24</f>
        <v>-13565.8</v>
      </c>
    </row>
    <row r="23" spans="1:7" ht="15" customHeight="1" x14ac:dyDescent="0.3">
      <c r="A23" s="201"/>
      <c r="B23" s="201"/>
      <c r="C23" s="201"/>
      <c r="D23" s="201"/>
      <c r="E23" s="36"/>
      <c r="F23" s="37" t="s">
        <v>20</v>
      </c>
      <c r="G23" s="56"/>
    </row>
    <row r="24" spans="1:7" ht="22.15" customHeight="1" x14ac:dyDescent="0.3">
      <c r="A24" s="201"/>
      <c r="B24" s="201"/>
      <c r="C24" s="201"/>
      <c r="D24" s="201"/>
      <c r="E24" s="38" t="s">
        <v>55</v>
      </c>
      <c r="F24" s="30" t="s">
        <v>19</v>
      </c>
      <c r="G24" s="39">
        <f t="shared" ref="G24" si="6">+G26</f>
        <v>-13565.8</v>
      </c>
    </row>
    <row r="25" spans="1:7" x14ac:dyDescent="0.3">
      <c r="A25" s="201"/>
      <c r="B25" s="201"/>
      <c r="C25" s="201"/>
      <c r="D25" s="201"/>
      <c r="E25" s="203"/>
      <c r="F25" s="29" t="s">
        <v>51</v>
      </c>
      <c r="G25" s="40"/>
    </row>
    <row r="26" spans="1:7" x14ac:dyDescent="0.3">
      <c r="A26" s="201"/>
      <c r="B26" s="201"/>
      <c r="C26" s="201"/>
      <c r="D26" s="201"/>
      <c r="E26" s="203"/>
      <c r="F26" s="41" t="s">
        <v>21</v>
      </c>
      <c r="G26" s="42">
        <f t="shared" ref="G26" si="7">+G28</f>
        <v>-13565.8</v>
      </c>
    </row>
    <row r="27" spans="1:7" ht="37.5" customHeight="1" x14ac:dyDescent="0.3">
      <c r="A27" s="201"/>
      <c r="B27" s="201"/>
      <c r="C27" s="201"/>
      <c r="D27" s="201"/>
      <c r="E27" s="203"/>
      <c r="F27" s="29" t="s">
        <v>22</v>
      </c>
      <c r="G27" s="40"/>
    </row>
    <row r="28" spans="1:7" x14ac:dyDescent="0.3">
      <c r="A28" s="201"/>
      <c r="B28" s="201"/>
      <c r="C28" s="201"/>
      <c r="D28" s="201"/>
      <c r="E28" s="203"/>
      <c r="F28" s="43" t="s">
        <v>23</v>
      </c>
      <c r="G28" s="40">
        <f t="shared" ref="G28:G30" si="8">+G29</f>
        <v>-13565.8</v>
      </c>
    </row>
    <row r="29" spans="1:7" x14ac:dyDescent="0.3">
      <c r="A29" s="201"/>
      <c r="B29" s="201"/>
      <c r="C29" s="201"/>
      <c r="D29" s="201"/>
      <c r="E29" s="203"/>
      <c r="F29" s="44" t="s">
        <v>24</v>
      </c>
      <c r="G29" s="40">
        <f t="shared" si="8"/>
        <v>-13565.8</v>
      </c>
    </row>
    <row r="30" spans="1:7" x14ac:dyDescent="0.3">
      <c r="A30" s="201"/>
      <c r="B30" s="201"/>
      <c r="C30" s="201"/>
      <c r="D30" s="201"/>
      <c r="E30" s="203"/>
      <c r="F30" s="44" t="s">
        <v>44</v>
      </c>
      <c r="G30" s="40">
        <f t="shared" si="8"/>
        <v>-13565.8</v>
      </c>
    </row>
    <row r="31" spans="1:7" x14ac:dyDescent="0.3">
      <c r="A31" s="201"/>
      <c r="B31" s="201"/>
      <c r="C31" s="201"/>
      <c r="D31" s="201"/>
      <c r="E31" s="203"/>
      <c r="F31" s="31" t="s">
        <v>25</v>
      </c>
      <c r="G31" s="40">
        <f>'Havelvats 1'!D27</f>
        <v>-13565.8</v>
      </c>
    </row>
    <row r="32" spans="1:7" s="47" customFormat="1" ht="36.200000000000003" customHeight="1" x14ac:dyDescent="0.3">
      <c r="A32" s="45"/>
      <c r="B32" s="45"/>
      <c r="C32" s="45"/>
      <c r="D32" s="45"/>
      <c r="E32" s="45"/>
      <c r="F32" s="46" t="s">
        <v>43</v>
      </c>
      <c r="G32" s="51">
        <f t="shared" ref="G32" si="9">+G33</f>
        <v>13565.8</v>
      </c>
    </row>
    <row r="33" spans="1:7" s="48" customFormat="1" x14ac:dyDescent="0.25">
      <c r="A33" s="204" t="s">
        <v>88</v>
      </c>
      <c r="B33" s="211"/>
      <c r="C33" s="213"/>
      <c r="D33" s="216"/>
      <c r="E33" s="216"/>
      <c r="F33" s="158" t="s">
        <v>87</v>
      </c>
      <c r="G33" s="57">
        <f t="shared" ref="G33" si="10">+G35</f>
        <v>13565.8</v>
      </c>
    </row>
    <row r="34" spans="1:7" s="48" customFormat="1" x14ac:dyDescent="0.25">
      <c r="A34" s="205"/>
      <c r="B34" s="212"/>
      <c r="C34" s="214"/>
      <c r="D34" s="217"/>
      <c r="E34" s="217"/>
      <c r="F34" s="22" t="s">
        <v>20</v>
      </c>
      <c r="G34" s="58"/>
    </row>
    <row r="35" spans="1:7" s="48" customFormat="1" ht="34.5" x14ac:dyDescent="0.25">
      <c r="A35" s="205"/>
      <c r="B35" s="204" t="s">
        <v>67</v>
      </c>
      <c r="C35" s="214"/>
      <c r="D35" s="217"/>
      <c r="E35" s="217"/>
      <c r="F35" s="158" t="s">
        <v>89</v>
      </c>
      <c r="G35" s="57">
        <f t="shared" ref="G35" si="11">+G37</f>
        <v>13565.8</v>
      </c>
    </row>
    <row r="36" spans="1:7" s="48" customFormat="1" x14ac:dyDescent="0.3">
      <c r="A36" s="205"/>
      <c r="B36" s="205"/>
      <c r="C36" s="215"/>
      <c r="D36" s="217"/>
      <c r="E36" s="217"/>
      <c r="F36" s="22" t="s">
        <v>20</v>
      </c>
      <c r="G36" s="59"/>
    </row>
    <row r="37" spans="1:7" s="49" customFormat="1" x14ac:dyDescent="0.25">
      <c r="A37" s="205"/>
      <c r="B37" s="205"/>
      <c r="C37" s="204" t="s">
        <v>67</v>
      </c>
      <c r="D37" s="217"/>
      <c r="E37" s="217"/>
      <c r="F37" s="158" t="s">
        <v>90</v>
      </c>
      <c r="G37" s="57">
        <f t="shared" ref="G37" si="12">+G39</f>
        <v>13565.8</v>
      </c>
    </row>
    <row r="38" spans="1:7" s="48" customFormat="1" ht="16.899999999999999" customHeight="1" x14ac:dyDescent="0.3">
      <c r="A38" s="205"/>
      <c r="B38" s="205"/>
      <c r="C38" s="205"/>
      <c r="D38" s="217"/>
      <c r="E38" s="217"/>
      <c r="F38" s="18" t="s">
        <v>20</v>
      </c>
      <c r="G38" s="60"/>
    </row>
    <row r="39" spans="1:7" s="48" customFormat="1" ht="16.899999999999999" customHeight="1" x14ac:dyDescent="0.25">
      <c r="A39" s="205"/>
      <c r="B39" s="205"/>
      <c r="C39" s="205"/>
      <c r="D39" s="217"/>
      <c r="E39" s="217"/>
      <c r="F39" s="17" t="s">
        <v>43</v>
      </c>
      <c r="G39" s="61">
        <f>+G41</f>
        <v>13565.8</v>
      </c>
    </row>
    <row r="40" spans="1:7" s="48" customFormat="1" ht="16.899999999999999" customHeight="1" x14ac:dyDescent="0.3">
      <c r="A40" s="205"/>
      <c r="B40" s="205"/>
      <c r="C40" s="205"/>
      <c r="D40" s="218"/>
      <c r="E40" s="218"/>
      <c r="F40" s="22" t="s">
        <v>20</v>
      </c>
      <c r="G40" s="60"/>
    </row>
    <row r="41" spans="1:7" s="48" customFormat="1" x14ac:dyDescent="0.3">
      <c r="A41" s="205"/>
      <c r="B41" s="205"/>
      <c r="C41" s="205"/>
      <c r="D41" s="207">
        <v>1146</v>
      </c>
      <c r="E41" s="219" t="s">
        <v>103</v>
      </c>
      <c r="F41" s="220"/>
      <c r="G41" s="57">
        <f t="shared" ref="G41" si="13">+G43</f>
        <v>13565.8</v>
      </c>
    </row>
    <row r="42" spans="1:7" s="48" customFormat="1" ht="16.899999999999999" customHeight="1" x14ac:dyDescent="0.3">
      <c r="A42" s="205"/>
      <c r="B42" s="205"/>
      <c r="C42" s="205"/>
      <c r="D42" s="208"/>
      <c r="E42" s="210">
        <v>12013</v>
      </c>
      <c r="F42" s="50" t="s">
        <v>20</v>
      </c>
      <c r="G42" s="60"/>
    </row>
    <row r="43" spans="1:7" s="48" customFormat="1" ht="34.5" x14ac:dyDescent="0.25">
      <c r="A43" s="205"/>
      <c r="B43" s="205"/>
      <c r="C43" s="205"/>
      <c r="D43" s="208"/>
      <c r="E43" s="210"/>
      <c r="F43" s="62" t="s">
        <v>92</v>
      </c>
      <c r="G43" s="57">
        <f>G45+G52+G59+G66</f>
        <v>13565.8</v>
      </c>
    </row>
    <row r="44" spans="1:7" s="48" customFormat="1" ht="16.899999999999999" customHeight="1" x14ac:dyDescent="0.3">
      <c r="A44" s="205"/>
      <c r="B44" s="205"/>
      <c r="C44" s="205"/>
      <c r="D44" s="208"/>
      <c r="E44" s="210"/>
      <c r="F44" s="1" t="s">
        <v>51</v>
      </c>
      <c r="G44" s="60"/>
    </row>
    <row r="45" spans="1:7" x14ac:dyDescent="0.3">
      <c r="A45" s="205"/>
      <c r="B45" s="205"/>
      <c r="C45" s="205"/>
      <c r="D45" s="208"/>
      <c r="E45" s="210"/>
      <c r="F45" s="133" t="s">
        <v>93</v>
      </c>
      <c r="G45" s="134">
        <f t="shared" ref="G45" si="14">G47</f>
        <v>1996</v>
      </c>
    </row>
    <row r="46" spans="1:7" ht="51.75" x14ac:dyDescent="0.3">
      <c r="A46" s="205"/>
      <c r="B46" s="205"/>
      <c r="C46" s="205"/>
      <c r="D46" s="208"/>
      <c r="E46" s="210"/>
      <c r="F46" s="22" t="s">
        <v>46</v>
      </c>
      <c r="G46" s="132"/>
    </row>
    <row r="47" spans="1:7" x14ac:dyDescent="0.3">
      <c r="A47" s="205"/>
      <c r="B47" s="205"/>
      <c r="C47" s="205"/>
      <c r="D47" s="208"/>
      <c r="E47" s="210"/>
      <c r="F47" s="136" t="s">
        <v>23</v>
      </c>
      <c r="G47" s="20">
        <f t="shared" ref="G47" si="15">G48</f>
        <v>1996</v>
      </c>
    </row>
    <row r="48" spans="1:7" x14ac:dyDescent="0.3">
      <c r="A48" s="205"/>
      <c r="B48" s="205"/>
      <c r="C48" s="205"/>
      <c r="D48" s="208"/>
      <c r="E48" s="210"/>
      <c r="F48" s="22" t="s">
        <v>24</v>
      </c>
      <c r="G48" s="20">
        <f t="shared" ref="G48:G50" si="16">+G49</f>
        <v>1996</v>
      </c>
    </row>
    <row r="49" spans="1:7" x14ac:dyDescent="0.3">
      <c r="A49" s="205"/>
      <c r="B49" s="205"/>
      <c r="C49" s="205"/>
      <c r="D49" s="208"/>
      <c r="E49" s="210"/>
      <c r="F49" s="22" t="s">
        <v>80</v>
      </c>
      <c r="G49" s="120">
        <f t="shared" si="16"/>
        <v>1996</v>
      </c>
    </row>
    <row r="50" spans="1:7" ht="34.5" x14ac:dyDescent="0.3">
      <c r="A50" s="205"/>
      <c r="B50" s="205"/>
      <c r="C50" s="205"/>
      <c r="D50" s="208"/>
      <c r="E50" s="210"/>
      <c r="F50" s="22" t="s">
        <v>81</v>
      </c>
      <c r="G50" s="120">
        <f t="shared" si="16"/>
        <v>1996</v>
      </c>
    </row>
    <row r="51" spans="1:7" x14ac:dyDescent="0.3">
      <c r="A51" s="205"/>
      <c r="B51" s="205"/>
      <c r="C51" s="205"/>
      <c r="D51" s="208"/>
      <c r="E51" s="210"/>
      <c r="F51" s="22" t="s">
        <v>94</v>
      </c>
      <c r="G51" s="120">
        <f>'Havelvats 2 '!G32</f>
        <v>1996</v>
      </c>
    </row>
    <row r="52" spans="1:7" x14ac:dyDescent="0.3">
      <c r="A52" s="205"/>
      <c r="B52" s="205"/>
      <c r="C52" s="205"/>
      <c r="D52" s="208"/>
      <c r="E52" s="210"/>
      <c r="F52" s="133" t="s">
        <v>95</v>
      </c>
      <c r="G52" s="134">
        <f t="shared" ref="G52" si="17">G54</f>
        <v>1840</v>
      </c>
    </row>
    <row r="53" spans="1:7" ht="51.75" x14ac:dyDescent="0.3">
      <c r="A53" s="205"/>
      <c r="B53" s="205"/>
      <c r="C53" s="205"/>
      <c r="D53" s="208"/>
      <c r="E53" s="210"/>
      <c r="F53" s="22" t="s">
        <v>46</v>
      </c>
      <c r="G53" s="132"/>
    </row>
    <row r="54" spans="1:7" x14ac:dyDescent="0.3">
      <c r="A54" s="205"/>
      <c r="B54" s="205"/>
      <c r="C54" s="205"/>
      <c r="D54" s="208"/>
      <c r="E54" s="210"/>
      <c r="F54" s="136" t="s">
        <v>23</v>
      </c>
      <c r="G54" s="20">
        <f t="shared" ref="G54" si="18">G55</f>
        <v>1840</v>
      </c>
    </row>
    <row r="55" spans="1:7" x14ac:dyDescent="0.3">
      <c r="A55" s="205"/>
      <c r="B55" s="205"/>
      <c r="C55" s="205"/>
      <c r="D55" s="208"/>
      <c r="E55" s="210"/>
      <c r="F55" s="22" t="s">
        <v>24</v>
      </c>
      <c r="G55" s="20">
        <f t="shared" ref="G55:G57" si="19">+G56</f>
        <v>1840</v>
      </c>
    </row>
    <row r="56" spans="1:7" x14ac:dyDescent="0.3">
      <c r="A56" s="205"/>
      <c r="B56" s="205"/>
      <c r="C56" s="205"/>
      <c r="D56" s="208"/>
      <c r="E56" s="210"/>
      <c r="F56" s="22" t="s">
        <v>80</v>
      </c>
      <c r="G56" s="120">
        <f t="shared" si="19"/>
        <v>1840</v>
      </c>
    </row>
    <row r="57" spans="1:7" ht="34.5" x14ac:dyDescent="0.3">
      <c r="A57" s="205"/>
      <c r="B57" s="205"/>
      <c r="C57" s="205"/>
      <c r="D57" s="208"/>
      <c r="E57" s="210"/>
      <c r="F57" s="22" t="s">
        <v>81</v>
      </c>
      <c r="G57" s="120">
        <f t="shared" si="19"/>
        <v>1840</v>
      </c>
    </row>
    <row r="58" spans="1:7" x14ac:dyDescent="0.3">
      <c r="A58" s="205"/>
      <c r="B58" s="205"/>
      <c r="C58" s="205"/>
      <c r="D58" s="208"/>
      <c r="E58" s="210"/>
      <c r="F58" s="22" t="s">
        <v>94</v>
      </c>
      <c r="G58" s="120">
        <f>'Havelvats 2 '!G39</f>
        <v>1840</v>
      </c>
    </row>
    <row r="59" spans="1:7" x14ac:dyDescent="0.3">
      <c r="A59" s="205"/>
      <c r="B59" s="205"/>
      <c r="C59" s="205"/>
      <c r="D59" s="208"/>
      <c r="E59" s="210"/>
      <c r="F59" s="133" t="s">
        <v>96</v>
      </c>
      <c r="G59" s="134">
        <f t="shared" ref="G59" si="20">G61</f>
        <v>2517.1999999999998</v>
      </c>
    </row>
    <row r="60" spans="1:7" ht="51.75" x14ac:dyDescent="0.3">
      <c r="A60" s="205"/>
      <c r="B60" s="205"/>
      <c r="C60" s="205"/>
      <c r="D60" s="208"/>
      <c r="E60" s="210"/>
      <c r="F60" s="22" t="s">
        <v>46</v>
      </c>
      <c r="G60" s="132"/>
    </row>
    <row r="61" spans="1:7" x14ac:dyDescent="0.3">
      <c r="A61" s="205"/>
      <c r="B61" s="205"/>
      <c r="C61" s="205"/>
      <c r="D61" s="208"/>
      <c r="E61" s="210"/>
      <c r="F61" s="136" t="s">
        <v>23</v>
      </c>
      <c r="G61" s="20">
        <f t="shared" ref="G61" si="21">G62</f>
        <v>2517.1999999999998</v>
      </c>
    </row>
    <row r="62" spans="1:7" x14ac:dyDescent="0.3">
      <c r="A62" s="205"/>
      <c r="B62" s="205"/>
      <c r="C62" s="205"/>
      <c r="D62" s="208"/>
      <c r="E62" s="210"/>
      <c r="F62" s="22" t="s">
        <v>24</v>
      </c>
      <c r="G62" s="20">
        <f t="shared" ref="G62:G64" si="22">+G63</f>
        <v>2517.1999999999998</v>
      </c>
    </row>
    <row r="63" spans="1:7" x14ac:dyDescent="0.3">
      <c r="A63" s="205"/>
      <c r="B63" s="205"/>
      <c r="C63" s="205"/>
      <c r="D63" s="208"/>
      <c r="E63" s="210"/>
      <c r="F63" s="22" t="s">
        <v>80</v>
      </c>
      <c r="G63" s="120">
        <f t="shared" si="22"/>
        <v>2517.1999999999998</v>
      </c>
    </row>
    <row r="64" spans="1:7" ht="34.5" x14ac:dyDescent="0.3">
      <c r="A64" s="205"/>
      <c r="B64" s="205"/>
      <c r="C64" s="205"/>
      <c r="D64" s="208"/>
      <c r="E64" s="210"/>
      <c r="F64" s="22" t="s">
        <v>81</v>
      </c>
      <c r="G64" s="120">
        <f t="shared" si="22"/>
        <v>2517.1999999999998</v>
      </c>
    </row>
    <row r="65" spans="1:7" x14ac:dyDescent="0.3">
      <c r="A65" s="205"/>
      <c r="B65" s="205"/>
      <c r="C65" s="205"/>
      <c r="D65" s="208"/>
      <c r="E65" s="210"/>
      <c r="F65" s="22" t="s">
        <v>94</v>
      </c>
      <c r="G65" s="120">
        <f>'Havelvats 2 '!G46</f>
        <v>2517.1999999999998</v>
      </c>
    </row>
    <row r="66" spans="1:7" x14ac:dyDescent="0.3">
      <c r="A66" s="205"/>
      <c r="B66" s="205"/>
      <c r="C66" s="205"/>
      <c r="D66" s="208"/>
      <c r="E66" s="210"/>
      <c r="F66" s="133" t="s">
        <v>97</v>
      </c>
      <c r="G66" s="134">
        <f t="shared" ref="G66" si="23">G68</f>
        <v>7212.6</v>
      </c>
    </row>
    <row r="67" spans="1:7" ht="48" customHeight="1" x14ac:dyDescent="0.3">
      <c r="A67" s="205"/>
      <c r="B67" s="205"/>
      <c r="C67" s="205"/>
      <c r="D67" s="208"/>
      <c r="E67" s="210"/>
      <c r="F67" s="22" t="s">
        <v>46</v>
      </c>
      <c r="G67" s="132"/>
    </row>
    <row r="68" spans="1:7" x14ac:dyDescent="0.3">
      <c r="A68" s="205"/>
      <c r="B68" s="205"/>
      <c r="C68" s="205"/>
      <c r="D68" s="208"/>
      <c r="E68" s="210"/>
      <c r="F68" s="136" t="s">
        <v>23</v>
      </c>
      <c r="G68" s="20">
        <f t="shared" ref="G68" si="24">G69</f>
        <v>7212.6</v>
      </c>
    </row>
    <row r="69" spans="1:7" x14ac:dyDescent="0.3">
      <c r="A69" s="205"/>
      <c r="B69" s="205"/>
      <c r="C69" s="205"/>
      <c r="D69" s="208"/>
      <c r="E69" s="210"/>
      <c r="F69" s="22" t="s">
        <v>24</v>
      </c>
      <c r="G69" s="20">
        <f t="shared" ref="G69:G71" si="25">+G70</f>
        <v>7212.6</v>
      </c>
    </row>
    <row r="70" spans="1:7" x14ac:dyDescent="0.3">
      <c r="A70" s="205"/>
      <c r="B70" s="205"/>
      <c r="C70" s="205"/>
      <c r="D70" s="208"/>
      <c r="E70" s="210"/>
      <c r="F70" s="22" t="s">
        <v>80</v>
      </c>
      <c r="G70" s="120">
        <f t="shared" si="25"/>
        <v>7212.6</v>
      </c>
    </row>
    <row r="71" spans="1:7" ht="34.5" x14ac:dyDescent="0.3">
      <c r="A71" s="205"/>
      <c r="B71" s="205"/>
      <c r="C71" s="205"/>
      <c r="D71" s="208"/>
      <c r="E71" s="210"/>
      <c r="F71" s="22" t="s">
        <v>81</v>
      </c>
      <c r="G71" s="120">
        <f t="shared" si="25"/>
        <v>7212.6</v>
      </c>
    </row>
    <row r="72" spans="1:7" x14ac:dyDescent="0.3">
      <c r="A72" s="206"/>
      <c r="B72" s="206"/>
      <c r="C72" s="206"/>
      <c r="D72" s="209"/>
      <c r="E72" s="210"/>
      <c r="F72" s="22" t="s">
        <v>94</v>
      </c>
      <c r="G72" s="120">
        <f>'Havelvats 2 '!G53</f>
        <v>7212.6</v>
      </c>
    </row>
  </sheetData>
  <mergeCells count="24">
    <mergeCell ref="A33:A72"/>
    <mergeCell ref="B35:B72"/>
    <mergeCell ref="C37:C72"/>
    <mergeCell ref="D41:D72"/>
    <mergeCell ref="E42:E72"/>
    <mergeCell ref="B33:B34"/>
    <mergeCell ref="C33:C36"/>
    <mergeCell ref="D33:D40"/>
    <mergeCell ref="E33:E40"/>
    <mergeCell ref="E41:F41"/>
    <mergeCell ref="A6:G6"/>
    <mergeCell ref="A9:C9"/>
    <mergeCell ref="D9:E9"/>
    <mergeCell ref="F9:F10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https:/mul-edu.gov.am/tasks/docs/attachment.php?id=336010&amp;fn=havelvacner+%282%29.xlsx&amp;out=1&amp;token=</cp:keywords>
  <cp:lastModifiedBy>Ani Tadevosyan</cp:lastModifiedBy>
  <cp:lastPrinted>2021-03-22T15:51:36Z</cp:lastPrinted>
  <dcterms:created xsi:type="dcterms:W3CDTF">2021-08-23T10:50:47Z</dcterms:created>
  <dcterms:modified xsi:type="dcterms:W3CDTF">2021-09-03T07:41:17Z</dcterms:modified>
</cp:coreProperties>
</file>