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840" windowHeight="11130" activeTab="4"/>
  </bookViews>
  <sheets>
    <sheet name="Հավելված 1" sheetId="1" r:id="rId1"/>
    <sheet name="Հավելված 2" sheetId="7" r:id="rId2"/>
    <sheet name="Հավելված 3" sheetId="2" r:id="rId3"/>
    <sheet name="Հավելված 4" sheetId="8" r:id="rId4"/>
    <sheet name="Հավելված 5" sheetId="3" r:id="rId5"/>
    <sheet name="Հավելված 6" sheetId="14" r:id="rId6"/>
  </sheets>
  <definedNames>
    <definedName name="_xlnm.Print_Area" localSheetId="0">'Հավելված 1'!$A$1:$D$44</definedName>
    <definedName name="_xlnm.Print_Area" localSheetId="1">'Հավելված 2'!$A$1:$H$17</definedName>
    <definedName name="_xlnm.Print_Area" localSheetId="2">'Հավելված 3'!$A$1:$G$57</definedName>
    <definedName name="_xlnm.Print_Area" localSheetId="3">'Հավելված 4'!$A$1:$D$20</definedName>
    <definedName name="_xlnm.Print_Area" localSheetId="4">'Հավելված 5'!$A$1:$C$50</definedName>
    <definedName name="_xlnm.Print_Area" localSheetId="5">'Հավելված 6'!$A$1:$C$48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4" l="1"/>
  <c r="D17" i="8"/>
  <c r="H17" i="7"/>
  <c r="H14" i="7" l="1"/>
  <c r="E14" i="7"/>
  <c r="G17" i="7"/>
  <c r="F17" i="7"/>
  <c r="E17" i="7"/>
  <c r="D17" i="7" l="1"/>
  <c r="H12" i="7"/>
  <c r="G40" i="2" l="1"/>
  <c r="G39" i="2" s="1"/>
  <c r="G38" i="2" s="1"/>
  <c r="G37" i="2" s="1"/>
  <c r="G36" i="2" s="1"/>
  <c r="G34" i="2" s="1"/>
  <c r="G32" i="2" s="1"/>
  <c r="C32" i="14"/>
  <c r="C32" i="3"/>
  <c r="D20" i="8"/>
  <c r="D18" i="8" s="1"/>
  <c r="E12" i="7"/>
  <c r="G14" i="7"/>
  <c r="G12" i="7" s="1"/>
  <c r="F14" i="7"/>
  <c r="D14" i="7" s="1"/>
  <c r="D12" i="7" s="1"/>
  <c r="F12" i="7" l="1"/>
  <c r="C21" i="14" l="1"/>
  <c r="D16" i="7"/>
  <c r="D15" i="8" l="1"/>
  <c r="D11" i="8" s="1"/>
  <c r="D12" i="1"/>
  <c r="D11" i="1" l="1"/>
  <c r="D39" i="1"/>
  <c r="D32" i="1" s="1"/>
  <c r="C22" i="3"/>
  <c r="C22" i="14" s="1"/>
  <c r="D13" i="8"/>
  <c r="G31" i="2" l="1"/>
  <c r="G30" i="2" l="1"/>
  <c r="G29" i="2" s="1"/>
  <c r="G28" i="2" s="1"/>
  <c r="G27" i="2" s="1"/>
  <c r="G26" i="2" s="1"/>
  <c r="G24" i="2" s="1"/>
  <c r="G22" i="2" s="1"/>
  <c r="G21" i="2" s="1"/>
  <c r="D31" i="1" l="1"/>
  <c r="G57" i="2" s="1"/>
  <c r="C48" i="14"/>
  <c r="D10" i="1" l="1"/>
  <c r="C48" i="3" l="1"/>
  <c r="G19" i="2" l="1"/>
  <c r="D10" i="7" l="1"/>
  <c r="D10" i="8" l="1"/>
  <c r="H10" i="7" l="1"/>
  <c r="G10" i="7"/>
  <c r="F10" i="7"/>
  <c r="E10" i="7" l="1"/>
  <c r="G56" i="2" l="1"/>
  <c r="G55" i="2" s="1"/>
  <c r="G54" i="2" s="1"/>
  <c r="G52" i="2" s="1"/>
  <c r="G50" i="2" l="1"/>
  <c r="G49" i="2" s="1"/>
  <c r="G17" i="2"/>
  <c r="G15" i="2" s="1"/>
  <c r="G13" i="2" s="1"/>
  <c r="G47" i="2" l="1"/>
  <c r="G45" i="2" s="1"/>
  <c r="G43" i="2" s="1"/>
  <c r="G41" i="2" s="1"/>
  <c r="G11" i="2" s="1"/>
</calcChain>
</file>

<file path=xl/sharedStrings.xml><?xml version="1.0" encoding="utf-8"?>
<sst xmlns="http://schemas.openxmlformats.org/spreadsheetml/2006/main" count="297" uniqueCount="131">
  <si>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</si>
  <si>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</si>
  <si>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</si>
  <si>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</si>
  <si>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</si>
  <si>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</si>
  <si>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</si>
  <si>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</si>
  <si>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</si>
  <si>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</si>
  <si>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</si>
  <si>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</si>
  <si>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</si>
  <si>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</si>
  <si>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</si>
  <si>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</si>
  <si>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</si>
  <si>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</si>
  <si>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</si>
  <si>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</si>
  <si>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</si>
  <si>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</si>
  <si>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</si>
  <si>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</si>
  <si>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</si>
  <si>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</si>
  <si>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</si>
  <si>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</si>
  <si>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</si>
  <si>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</si>
  <si>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</si>
  <si>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</si>
  <si>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</si>
  <si>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</si>
  <si>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</si>
  <si>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</si>
  <si>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</si>
  <si>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</si>
  <si>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</si>
  <si>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</si>
  <si>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</si>
  <si>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</si>
  <si>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Հավելված 5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</si>
  <si>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</si>
  <si>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</si>
  <si>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</si>
  <si>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</si>
  <si>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</si>
  <si>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</si>
  <si>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</si>
  <si>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</si>
  <si>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</si>
  <si>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</si>
  <si>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</si>
  <si>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</si>
  <si>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</si>
  <si>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</si>
  <si>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</si>
  <si>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</si>
  <si>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</si>
  <si>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</si>
  <si>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</si>
  <si>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</si>
  <si>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</si>
  <si>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</si>
  <si>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</si>
  <si>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</si>
  <si>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</si>
  <si>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</si>
  <si>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</si>
  <si>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</si>
  <si>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</si>
  <si>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</si>
  <si>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</si>
  <si>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</si>
  <si>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</si>
  <si>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</si>
  <si>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</si>
  <si>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</si>
  <si>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Հավելված 6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</si>
  <si>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</si>
  <si>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</si>
  <si>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</si>
  <si>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</si>
  <si>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</si>
  <si>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</si>
  <si>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</si>
  <si>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</si>
  <si>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</si>
  <si>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</si>
  <si>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</si>
  <si>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</si>
  <si>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</si>
  <si>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</si>
  <si>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</si>
  <si>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</si>
  <si>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</si>
  <si>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</si>
  <si>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</si>
  <si>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</si>
  <si>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</si>
  <si>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</si>
  <si>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 xml:space="preserve"> Պետական մարմինների կողմից օգտագործվող ոչ ֆինանսական ակտիվների հետ գործառնություններ </t>
  </si>
  <si>
    <t xml:space="preserve">ՀՀ կառավարության 2021 թվականի </t>
  </si>
  <si>
    <t xml:space="preserve"> Միջոցա ռում</t>
  </si>
  <si>
    <t xml:space="preserve">«ՀԱՅԱՍՏԱՆԻ ՀԱՆՐԱՊԵՏՈՒԹՅԱՆ 2021 ԹՎԱԿԱՆԻ ՊԵՏԱԿԱՆ ԲՅՈՒՋԵԻ ՄԱՍԻՆ» ՀԱՅԱՍՏԱՆԻ ՀԱՆՐԱՊԵՏՈՒԹՅԱՆ 
ՕՐԵՆՔԻ N 1 ՀԱՎԵԼՎԱԾԻ N 3 ԱՂՅՈՒՍԱԿՈՒՄ ԿԱՏԱՐՎՈՂ ՓՈՓՈԽՈՒԹՅՈՒՆՆԵՐԸ 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</si>
  <si>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</si>
  <si>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N 5  ՀԱՎԵԼՎԱԾԻ N 1 ԱՂՅՈՒՍԱԿՈՒՄ ԿԱՏԱՐՎՈՂ ՓՈՓՈԽՈՒԹՅՈՒՆՆԵՐԸ </t>
  </si>
  <si>
    <t xml:space="preserve"> Ազգային անվտանգության համակարգի շենքային ապահովվածության բարելավում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</si>
  <si>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</si>
  <si>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>Ազգային անվտանգության համակարգի շենքային ապահովվածության բարելավում</t>
  </si>
  <si>
    <t>որից՝</t>
  </si>
  <si>
    <t xml:space="preserve"> ՇԵՆՔԵՐ ԵՎ ՇԻՆՈՒԹՅՈՒՆՆԵՐ</t>
  </si>
  <si>
    <t xml:space="preserve"> Ազգային անվտանգության համակարգի շենքային ապահովվածության բարելավում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</si>
  <si>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</si>
  <si>
    <t xml:space="preserve">4 Նոր սահմանապահ ուղեկալների և պարետատան կառուցման համար անհրաժեշտ նախագծահետազոտական փաստաթղթերի պատրաստում </t>
  </si>
  <si>
    <t>Նախագծահետազոտական փաստաթղթերի թիվ, հատ</t>
  </si>
  <si>
    <t xml:space="preserve"> ԱՅԼ ՀԻՄՆԱԿԱՆ ՄԻՋՈՑՆԵՐ</t>
  </si>
  <si>
    <t xml:space="preserve"> - Նախագծահետազոտական ծախսեր</t>
  </si>
  <si>
    <t xml:space="preserve"> Ազգային անվտանգության համակարգի տրանսպորտային սարքավորումների հագեցվածության բարելավում</t>
  </si>
  <si>
    <t xml:space="preserve"> Ազգային անվտանգության համակարգի ստորաբաժանումների համար տրանսպորտային սարքավորումների ձեռքբերում</t>
  </si>
  <si>
    <t>Ազգային անվտանգության համակարգի տրանսպորտային սարքավորումների հագեցվածության բարելավում</t>
  </si>
  <si>
    <t xml:space="preserve"> ՄԵՔԵՆԱՆԵՐ  ԵՎ  ՍԱՐՔԱՎՈՐՈՒՄՆԵՐ</t>
  </si>
  <si>
    <t xml:space="preserve"> - Տրանսպորտային սարքավորումներ</t>
  </si>
  <si>
    <t xml:space="preserve"> Ազգային անվտանգության համակարգի տրանսպորտային սարքավորումների հագեցվածության բարելավում </t>
  </si>
  <si>
    <t xml:space="preserve"> Ազգային անվտանգության համակարգի ստորաբաժանումների համար տրանսպորտային սարքավորումների ձեռքբերում </t>
  </si>
  <si>
    <t xml:space="preserve"> Տրանսպորտային սարքավորումների քանակ, հատ </t>
  </si>
  <si>
    <t xml:space="preserve">ՀԱՅԱՍՏԱՆԻ ՀԱՆՐԱՊԵՏՈՒԹՅԱՆ ԿԱՌԱՎԱՐՈՒԹՅԱՆ 2020 ԹՎԱԿԱՆԻ ԴԵԿՏԵՄԲԵՐԻ 30-Ի N 2215-Ն ՈՐՈՇՄԱՆ NN 3 ԵՎ 4 ՀԱՎԵԼՎԱԾՆԵՐՈՒՄ ԿԱՏԱՐՎՈՂ ՓՈՓՈԽՈՒԹՅՈՒՆՆԵՐԸ </t>
  </si>
  <si>
    <t>հազ. դրամ</t>
  </si>
  <si>
    <t xml:space="preserve">ՀԱՅԱՍՏԱՆԻ ՀԱՆՐԱՊԵՏՈՒԹՅԱՆ ԿԱՌԱՎԱՐՈՒԹՅԱՆ 2020 ԹՎԱԿԱՆԻ ԴԵԿՏԵՄԲԵՐԻ 30-Ի N 2215-Ն ՈՐՈՇՄԱՆ N 9 ՀԱՎԵԼՎԱԾԻ NN 9.27 ԵՎ 9.47 ԱՂՅՈՒՍԱԿՆԵՐՈՒՄ ԿԱՏԱՐՎՈՂ ՓՈՓՈԽՈՒԹՅՈՒՆՆԵՐԸ </t>
  </si>
  <si>
    <t xml:space="preserve">ՀԱՅԱՍՏԱՆԻ ՀԱՆՐԱՊԵՏՈՒԹՅԱՆ ԿԱՌԱՎԱՐՈՒԹՅԱՆ 2020 ԹՎԱԿԱՆԻ ԴԵԿՏԵՄԲԵՐԻ 30-Ի N 2215-Ն ՈՐՈՇՄԱՆ N 9.1  ՀԱՎԵԼՎԱԾԻ NN 9.1.32 ԵՎ 9.1.58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</si>
</sst>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֏_-;\-* #,##0.00\ _֏_-;_-* &quot;-&quot;??\ _֏_-;_-@_-"/>
    <numFmt numFmtId="164" formatCode="_(* #,##0.00_);_(* \(#,##0.00\);_(* &quot;-&quot;??_);_(@_)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</numFmts>
  <fonts count="9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2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Arial"/>
      <family val="2"/>
    </font>
    <font>
      <b/>
      <sz val="10"/>
      <name val="GHEA Grapalat"/>
    </font>
    <font>
      <b/>
      <sz val="10"/>
      <color rgb="FF00000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i/>
      <sz val="11"/>
      <name val="GHEA Grapalat"/>
    </font>
    <font>
      <b/>
      <sz val="12"/>
      <color rgb="FF000000"/>
      <name val="GHEA Grapalat"/>
    </font>
    <font>
      <sz val="11"/>
      <color indexed="8"/>
      <name val="Calibri"/>
      <family val="2"/>
      <charset val="1"/>
    </font>
    <font>
      <sz val="11"/>
      <color theme="1"/>
      <name val="GHEA Grapalat"/>
    </font>
    <font>
      <b/>
      <sz val="10"/>
      <color indexed="8"/>
      <name val="GHEA Grapalat"/>
    </font>
    <font>
      <sz val="9"/>
      <color rgb="FF000000"/>
      <name val="GHEA Grapalat"/>
    </font>
    <font>
      <sz val="10"/>
      <name val="GHEA Grapalat"/>
    </font>
    <font>
      <b/>
      <sz val="9"/>
      <color rgb="FF000000"/>
      <name val="GHEA Grapalat"/>
    </font>
    <font>
      <b/>
      <sz val="8"/>
      <color rgb="FF000000"/>
      <name val="GHEA Grapalat"/>
    </font>
    <font>
      <sz val="12"/>
      <name val="GHEA Grapalat"/>
    </font>
    <font>
      <b/>
      <u/>
      <sz val="12"/>
      <color rgb="FF000000"/>
      <name val="GHEA Grapalat"/>
    </font>
    <font>
      <b/>
      <sz val="12"/>
      <name val="GHEA Grapalat"/>
    </font>
    <font>
      <i/>
      <sz val="12"/>
      <name val="GHEA Grapalat"/>
    </font>
    <font>
      <i/>
      <sz val="10"/>
      <name val="GHEA Grapalat"/>
    </font>
    <font>
      <b/>
      <sz val="10"/>
      <color theme="1"/>
      <name val="GHEA Grapalat"/>
    </font>
    <font>
      <sz val="10"/>
      <color theme="1"/>
      <name val="GHEA Grapalat"/>
    </font>
    <font>
      <b/>
      <i/>
      <sz val="12"/>
      <name val="GHEA Grapalat"/>
    </font>
    <font>
      <b/>
      <i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3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3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0" applyNumberFormat="0" applyBorder="0" applyAlignment="0" applyProtection="0"/>
    <xf numFmtId="0" fontId="36" fillId="4" borderId="0" applyNumberFormat="0" applyBorder="0" applyAlignment="0" applyProtection="0"/>
    <xf numFmtId="0" fontId="37" fillId="5" borderId="11" applyNumberFormat="0" applyAlignment="0" applyProtection="0"/>
    <xf numFmtId="0" fontId="38" fillId="6" borderId="12" applyNumberFormat="0" applyAlignment="0" applyProtection="0"/>
    <xf numFmtId="0" fontId="39" fillId="6" borderId="11" applyNumberFormat="0" applyAlignment="0" applyProtection="0"/>
    <xf numFmtId="0" fontId="40" fillId="0" borderId="13" applyNumberFormat="0" applyFill="0" applyAlignment="0" applyProtection="0"/>
    <xf numFmtId="0" fontId="41" fillId="7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5" fillId="32" borderId="0" applyNumberFormat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47" fillId="0" borderId="0"/>
    <xf numFmtId="0" fontId="47" fillId="0" borderId="0"/>
    <xf numFmtId="43" fontId="51" fillId="0" borderId="0" applyFont="0" applyFill="0" applyBorder="0" applyAlignment="0" applyProtection="0"/>
    <xf numFmtId="0" fontId="2" fillId="0" borderId="0"/>
    <xf numFmtId="0" fontId="53" fillId="4" borderId="0" applyNumberFormat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1" fillId="0" borderId="0"/>
    <xf numFmtId="43" fontId="5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2" fillId="0" borderId="0"/>
    <xf numFmtId="0" fontId="54" fillId="49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4" fillId="47" borderId="0" applyNumberFormat="0" applyBorder="0" applyAlignment="0" applyProtection="0"/>
    <xf numFmtId="43" fontId="47" fillId="0" borderId="0" applyFont="0" applyFill="0" applyBorder="0" applyAlignment="0" applyProtection="0"/>
    <xf numFmtId="0" fontId="50" fillId="35" borderId="0" applyNumberFormat="0" applyBorder="0" applyAlignment="0" applyProtection="0"/>
    <xf numFmtId="0" fontId="50" fillId="38" borderId="0" applyNumberFormat="0" applyBorder="0" applyAlignment="0" applyProtection="0"/>
    <xf numFmtId="0" fontId="55" fillId="35" borderId="0" applyNumberFormat="0" applyBorder="0" applyAlignment="0" applyProtection="0"/>
    <xf numFmtId="0" fontId="3" fillId="0" borderId="0"/>
    <xf numFmtId="0" fontId="50" fillId="44" borderId="0" applyNumberFormat="0" applyBorder="0" applyAlignment="0" applyProtection="0"/>
    <xf numFmtId="0" fontId="50" fillId="42" borderId="0" applyNumberFormat="0" applyBorder="0" applyAlignment="0" applyProtection="0"/>
    <xf numFmtId="0" fontId="54" fillId="47" borderId="0" applyNumberFormat="0" applyBorder="0" applyAlignment="0" applyProtection="0"/>
    <xf numFmtId="0" fontId="47" fillId="0" borderId="0"/>
    <xf numFmtId="0" fontId="54" fillId="46" borderId="0" applyNumberFormat="0" applyBorder="0" applyAlignment="0" applyProtection="0"/>
    <xf numFmtId="0" fontId="50" fillId="34" borderId="0" applyNumberFormat="0" applyBorder="0" applyAlignment="0" applyProtection="0"/>
    <xf numFmtId="0" fontId="50" fillId="43" borderId="0" applyNumberFormat="0" applyBorder="0" applyAlignment="0" applyProtection="0"/>
    <xf numFmtId="43" fontId="2" fillId="0" borderId="0" applyFont="0" applyFill="0" applyBorder="0" applyAlignment="0" applyProtection="0"/>
    <xf numFmtId="0" fontId="54" fillId="44" borderId="0" applyNumberFormat="0" applyBorder="0" applyAlignment="0" applyProtection="0"/>
    <xf numFmtId="0" fontId="57" fillId="53" borderId="19" applyNumberFormat="0" applyAlignment="0" applyProtection="0"/>
    <xf numFmtId="0" fontId="50" fillId="41" borderId="0" applyNumberFormat="0" applyBorder="0" applyAlignment="0" applyProtection="0"/>
    <xf numFmtId="0" fontId="51" fillId="0" borderId="0"/>
    <xf numFmtId="0" fontId="54" fillId="50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6" fillId="52" borderId="18" applyNumberFormat="0" applyAlignment="0" applyProtection="0"/>
    <xf numFmtId="0" fontId="54" fillId="51" borderId="0" applyNumberFormat="0" applyBorder="0" applyAlignment="0" applyProtection="0"/>
    <xf numFmtId="0" fontId="54" fillId="39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0" fillId="37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2" fillId="0" borderId="0"/>
    <xf numFmtId="0" fontId="47" fillId="0" borderId="0"/>
    <xf numFmtId="0" fontId="47" fillId="0" borderId="0"/>
    <xf numFmtId="0" fontId="3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0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0" fontId="75" fillId="0" borderId="0"/>
  </cellStyleXfs>
  <cellXfs count="171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Alignment="1">
      <alignment vertical="center"/>
    </xf>
    <xf numFmtId="0" fontId="46" fillId="0" borderId="0" xfId="0" applyFont="1" applyAlignment="1">
      <alignment horizontal="right" vertical="center" wrapText="1"/>
    </xf>
    <xf numFmtId="169" fontId="48" fillId="0" borderId="1" xfId="0" applyNumberFormat="1" applyFont="1" applyFill="1" applyBorder="1" applyAlignment="1">
      <alignment horizontal="center" vertical="center" wrapText="1"/>
    </xf>
    <xf numFmtId="169" fontId="49" fillId="0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horizontal="left"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center" wrapText="1"/>
    </xf>
    <xf numFmtId="0" fontId="48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left" vertical="top" wrapText="1"/>
    </xf>
    <xf numFmtId="0" fontId="7" fillId="0" borderId="0" xfId="6" applyFont="1" applyFill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73" fillId="0" borderId="1" xfId="0" applyFont="1" applyBorder="1" applyAlignment="1">
      <alignment horizontal="left" vertical="top" wrapText="1"/>
    </xf>
    <xf numFmtId="168" fontId="72" fillId="0" borderId="1" xfId="1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76" fillId="0" borderId="0" xfId="0" applyFont="1"/>
    <xf numFmtId="0" fontId="76" fillId="0" borderId="0" xfId="0" applyFont="1" applyFill="1"/>
    <xf numFmtId="0" fontId="77" fillId="0" borderId="0" xfId="6" applyFont="1" applyFill="1" applyAlignment="1">
      <alignment horizontal="right" vertical="center"/>
    </xf>
    <xf numFmtId="0" fontId="72" fillId="0" borderId="0" xfId="49" applyFont="1" applyAlignment="1">
      <alignment horizontal="center" vertical="center" wrapText="1"/>
    </xf>
    <xf numFmtId="0" fontId="79" fillId="0" borderId="0" xfId="0" applyFont="1" applyFill="1" applyBorder="1" applyAlignment="1">
      <alignment horizontal="center" vertical="center" wrapText="1"/>
    </xf>
    <xf numFmtId="49" fontId="80" fillId="0" borderId="1" xfId="0" applyNumberFormat="1" applyFont="1" applyFill="1" applyBorder="1" applyAlignment="1">
      <alignment horizontal="center" vertical="center" textRotation="90" wrapText="1"/>
    </xf>
    <xf numFmtId="169" fontId="81" fillId="0" borderId="1" xfId="0" applyNumberFormat="1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 wrapText="1"/>
    </xf>
    <xf numFmtId="49" fontId="74" fillId="0" borderId="1" xfId="0" applyNumberFormat="1" applyFont="1" applyFill="1" applyBorder="1" applyAlignment="1">
      <alignment horizontal="center" vertical="center" textRotation="90" wrapText="1"/>
    </xf>
    <xf numFmtId="0" fontId="74" fillId="0" borderId="1" xfId="0" applyNumberFormat="1" applyFont="1" applyFill="1" applyBorder="1" applyAlignment="1">
      <alignment horizontal="center" vertical="center" wrapText="1"/>
    </xf>
    <xf numFmtId="169" fontId="49" fillId="0" borderId="3" xfId="0" applyNumberFormat="1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82" fillId="0" borderId="1" xfId="0" applyFont="1" applyFill="1" applyBorder="1" applyAlignment="1">
      <alignment horizontal="center" vertical="center" wrapText="1"/>
    </xf>
    <xf numFmtId="0" fontId="83" fillId="0" borderId="1" xfId="0" applyFont="1" applyFill="1" applyBorder="1" applyAlignment="1">
      <alignment horizontal="center" vertical="center" wrapText="1"/>
    </xf>
    <xf numFmtId="169" fontId="79" fillId="0" borderId="1" xfId="0" applyNumberFormat="1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84" fillId="0" borderId="1" xfId="58" applyFont="1" applyBorder="1" applyAlignment="1">
      <alignment horizontal="left" vertical="center" wrapText="1"/>
    </xf>
    <xf numFmtId="0" fontId="84" fillId="0" borderId="0" xfId="0" applyFont="1" applyFill="1" applyBorder="1" applyAlignment="1">
      <alignment vertical="center" wrapText="1"/>
    </xf>
    <xf numFmtId="0" fontId="76" fillId="0" borderId="1" xfId="0" applyFont="1" applyBorder="1"/>
    <xf numFmtId="0" fontId="85" fillId="0" borderId="1" xfId="0" applyFont="1" applyFill="1" applyBorder="1" applyAlignment="1">
      <alignment vertical="center" wrapText="1"/>
    </xf>
    <xf numFmtId="169" fontId="86" fillId="0" borderId="1" xfId="0" applyNumberFormat="1" applyFont="1" applyFill="1" applyBorder="1" applyAlignment="1">
      <alignment horizontal="center" vertical="center" wrapText="1"/>
    </xf>
    <xf numFmtId="169" fontId="85" fillId="0" borderId="1" xfId="0" applyNumberFormat="1" applyFont="1" applyBorder="1" applyAlignment="1">
      <alignment horizontal="center" vertical="center" wrapText="1"/>
    </xf>
    <xf numFmtId="0" fontId="87" fillId="0" borderId="0" xfId="0" applyFont="1" applyAlignment="1">
      <alignment horizontal="right" vertical="center" wrapText="1"/>
    </xf>
    <xf numFmtId="0" fontId="48" fillId="0" borderId="0" xfId="0" applyFont="1" applyFill="1" applyBorder="1" applyAlignment="1">
      <alignment vertical="center"/>
    </xf>
    <xf numFmtId="0" fontId="48" fillId="0" borderId="0" xfId="0" applyFont="1" applyFill="1" applyAlignment="1">
      <alignment vertical="center"/>
    </xf>
    <xf numFmtId="0" fontId="87" fillId="0" borderId="0" xfId="0" applyFont="1" applyAlignment="1">
      <alignment horizontal="center" vertical="center" wrapText="1"/>
    </xf>
    <xf numFmtId="164" fontId="79" fillId="0" borderId="0" xfId="1" applyNumberFormat="1" applyFont="1" applyFill="1" applyBorder="1" applyAlignment="1">
      <alignment horizontal="center" vertical="center" wrapText="1"/>
    </xf>
    <xf numFmtId="169" fontId="74" fillId="0" borderId="1" xfId="0" applyNumberFormat="1" applyFont="1" applyFill="1" applyBorder="1" applyAlignment="1">
      <alignment horizontal="center" vertical="center" wrapText="1"/>
    </xf>
    <xf numFmtId="164" fontId="82" fillId="0" borderId="0" xfId="1" applyNumberFormat="1" applyFont="1" applyFill="1" applyBorder="1" applyAlignment="1">
      <alignment horizontal="center" vertical="center" wrapText="1"/>
    </xf>
    <xf numFmtId="169" fontId="82" fillId="0" borderId="1" xfId="0" applyNumberFormat="1" applyFont="1" applyFill="1" applyBorder="1" applyAlignment="1">
      <alignment horizontal="center" vertical="center" wrapText="1"/>
    </xf>
    <xf numFmtId="0" fontId="84" fillId="33" borderId="1" xfId="58" applyFont="1" applyFill="1" applyBorder="1" applyAlignment="1">
      <alignment horizontal="center" vertical="center" wrapText="1"/>
    </xf>
    <xf numFmtId="169" fontId="84" fillId="33" borderId="1" xfId="58" applyNumberFormat="1" applyFont="1" applyFill="1" applyBorder="1" applyAlignment="1">
      <alignment horizontal="center" vertical="center" wrapText="1"/>
    </xf>
    <xf numFmtId="164" fontId="89" fillId="0" borderId="0" xfId="1" applyNumberFormat="1" applyFont="1" applyFill="1" applyBorder="1" applyAlignment="1">
      <alignment vertical="center" wrapText="1"/>
    </xf>
    <xf numFmtId="0" fontId="89" fillId="0" borderId="0" xfId="0" applyFont="1" applyFill="1" applyBorder="1" applyAlignment="1">
      <alignment vertical="center" wrapText="1"/>
    </xf>
    <xf numFmtId="0" fontId="84" fillId="0" borderId="1" xfId="0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169" fontId="84" fillId="0" borderId="1" xfId="0" applyNumberFormat="1" applyFont="1" applyFill="1" applyBorder="1" applyAlignment="1">
      <alignment horizontal="center" vertical="center" wrapText="1"/>
    </xf>
    <xf numFmtId="164" fontId="84" fillId="0" borderId="0" xfId="1" applyNumberFormat="1" applyFont="1" applyFill="1" applyBorder="1" applyAlignment="1">
      <alignment vertical="center" wrapText="1"/>
    </xf>
    <xf numFmtId="0" fontId="89" fillId="0" borderId="1" xfId="0" applyFont="1" applyBorder="1" applyAlignment="1">
      <alignment horizontal="left" vertical="center" wrapText="1"/>
    </xf>
    <xf numFmtId="169" fontId="89" fillId="0" borderId="1" xfId="0" applyNumberFormat="1" applyFont="1" applyBorder="1" applyAlignment="1">
      <alignment horizontal="center" vertical="center" wrapText="1"/>
    </xf>
    <xf numFmtId="0" fontId="82" fillId="33" borderId="1" xfId="58" applyFont="1" applyFill="1" applyBorder="1" applyAlignment="1">
      <alignment horizontal="center" vertical="center" wrapText="1"/>
    </xf>
    <xf numFmtId="0" fontId="21" fillId="0" borderId="6" xfId="6" applyFont="1" applyFill="1" applyBorder="1" applyAlignment="1">
      <alignment horizontal="center" vertical="top"/>
    </xf>
    <xf numFmtId="0" fontId="29" fillId="33" borderId="1" xfId="58" applyFont="1" applyFill="1" applyBorder="1" applyAlignment="1">
      <alignment horizontal="center" vertical="center" wrapText="1"/>
    </xf>
    <xf numFmtId="0" fontId="29" fillId="33" borderId="1" xfId="58" applyFont="1" applyFill="1" applyBorder="1" applyAlignment="1">
      <alignment horizontal="left" vertical="center" wrapText="1"/>
    </xf>
    <xf numFmtId="169" fontId="29" fillId="33" borderId="1" xfId="58" applyNumberFormat="1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vertical="center" wrapText="1"/>
    </xf>
    <xf numFmtId="164" fontId="90" fillId="0" borderId="0" xfId="1" applyNumberFormat="1" applyFont="1" applyFill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9" fontId="29" fillId="0" borderId="1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 wrapText="1"/>
    </xf>
    <xf numFmtId="164" fontId="29" fillId="0" borderId="0" xfId="1" applyNumberFormat="1" applyFont="1" applyFill="1" applyBorder="1" applyAlignment="1">
      <alignment vertical="center" wrapText="1"/>
    </xf>
    <xf numFmtId="0" fontId="90" fillId="0" borderId="1" xfId="0" applyFont="1" applyBorder="1" applyAlignment="1">
      <alignment horizontal="left" vertical="center" wrapText="1"/>
    </xf>
    <xf numFmtId="169" fontId="90" fillId="0" borderId="1" xfId="0" applyNumberFormat="1" applyFont="1" applyBorder="1" applyAlignment="1">
      <alignment horizontal="center" vertical="center" wrapText="1"/>
    </xf>
    <xf numFmtId="0" fontId="21" fillId="0" borderId="0" xfId="6" applyFont="1" applyFill="1" applyBorder="1" applyAlignment="1">
      <alignment horizontal="left" vertical="top"/>
    </xf>
    <xf numFmtId="169" fontId="28" fillId="0" borderId="0" xfId="6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48" fillId="0" borderId="0" xfId="0" applyFont="1" applyFill="1" applyBorder="1" applyAlignment="1">
      <alignment horizontal="right" vertical="center"/>
    </xf>
    <xf numFmtId="0" fontId="48" fillId="0" borderId="0" xfId="0" applyFont="1" applyFill="1" applyAlignment="1">
      <alignment horizontal="right" vertical="center"/>
    </xf>
    <xf numFmtId="0" fontId="76" fillId="0" borderId="1" xfId="0" applyFont="1" applyBorder="1" applyAlignment="1">
      <alignment horizontal="center" wrapText="1"/>
    </xf>
    <xf numFmtId="0" fontId="10" fillId="0" borderId="17" xfId="0" applyFont="1" applyBorder="1" applyAlignment="1">
      <alignment horizontal="right" vertical="top"/>
    </xf>
    <xf numFmtId="0" fontId="27" fillId="0" borderId="1" xfId="0" applyFont="1" applyBorder="1" applyAlignment="1">
      <alignment horizontal="center" vertical="top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48" fillId="0" borderId="0" xfId="0" applyFont="1" applyFill="1" applyBorder="1" applyAlignment="1">
      <alignment horizontal="right" vertical="center"/>
    </xf>
    <xf numFmtId="0" fontId="48" fillId="0" borderId="0" xfId="0" applyFont="1" applyFill="1" applyAlignment="1">
      <alignment horizontal="right" vertical="center"/>
    </xf>
    <xf numFmtId="0" fontId="72" fillId="0" borderId="0" xfId="49" applyFont="1" applyAlignment="1">
      <alignment horizontal="center" vertical="center" wrapText="1"/>
    </xf>
    <xf numFmtId="169" fontId="78" fillId="0" borderId="0" xfId="0" applyNumberFormat="1" applyFont="1" applyFill="1" applyBorder="1" applyAlignment="1">
      <alignment horizontal="right" vertical="center" wrapText="1"/>
    </xf>
    <xf numFmtId="169" fontId="80" fillId="0" borderId="1" xfId="0" applyNumberFormat="1" applyFont="1" applyFill="1" applyBorder="1" applyAlignment="1">
      <alignment horizontal="center" vertical="center" wrapText="1"/>
    </xf>
    <xf numFmtId="0" fontId="76" fillId="0" borderId="1" xfId="0" applyFont="1" applyBorder="1" applyAlignment="1">
      <alignment horizontal="center" wrapText="1"/>
    </xf>
    <xf numFmtId="0" fontId="80" fillId="0" borderId="1" xfId="0" applyNumberFormat="1" applyFont="1" applyFill="1" applyBorder="1" applyAlignment="1">
      <alignment horizontal="center" vertical="center" wrapText="1"/>
    </xf>
    <xf numFmtId="169" fontId="81" fillId="0" borderId="1" xfId="0" applyNumberFormat="1" applyFont="1" applyFill="1" applyBorder="1" applyAlignment="1">
      <alignment horizontal="center" vertical="center" wrapText="1"/>
    </xf>
    <xf numFmtId="49" fontId="80" fillId="0" borderId="1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7" fillId="0" borderId="0" xfId="6" applyFont="1" applyFill="1" applyAlignment="1">
      <alignment horizontal="center" vertical="top" wrapText="1"/>
    </xf>
    <xf numFmtId="0" fontId="25" fillId="0" borderId="0" xfId="6" applyFont="1" applyFill="1" applyAlignment="1">
      <alignment horizontal="center" vertical="center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21" fillId="0" borderId="4" xfId="6" applyFont="1" applyFill="1" applyBorder="1" applyAlignment="1">
      <alignment vertical="top"/>
    </xf>
    <xf numFmtId="0" fontId="21" fillId="0" borderId="6" xfId="6" applyFont="1" applyFill="1" applyBorder="1" applyAlignment="1">
      <alignment vertical="top"/>
    </xf>
    <xf numFmtId="0" fontId="7" fillId="0" borderId="0" xfId="6" applyFont="1" applyFill="1" applyAlignment="1">
      <alignment horizontal="center" vertical="center" wrapText="1"/>
    </xf>
    <xf numFmtId="0" fontId="88" fillId="0" borderId="0" xfId="0" applyFont="1" applyAlignment="1">
      <alignment horizontal="right" vertical="center" wrapText="1"/>
    </xf>
  </cellXfs>
  <cellStyles count="133">
    <cellStyle name="20% - Accent1 2" xfId="79"/>
    <cellStyle name="20% - Accent2 2" xfId="70"/>
    <cellStyle name="20% - Accent3 2" xfId="92"/>
    <cellStyle name="20% - Accent4 2" xfId="93"/>
    <cellStyle name="20% - Accent5 2" xfId="84"/>
    <cellStyle name="20% - Accent6 2" xfId="75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6"/>
    <cellStyle name="40% - Accent2 2" xfId="74"/>
    <cellStyle name="40% - Accent3 2" xfId="71"/>
    <cellStyle name="40% - Accent4 2" xfId="96"/>
    <cellStyle name="40% - Accent5 2" xfId="80"/>
    <cellStyle name="40% - Accent6 2" xfId="67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8"/>
    <cellStyle name="60% - Accent2 2" xfId="82"/>
    <cellStyle name="60% - Accent3 2" xfId="87"/>
    <cellStyle name="60% - Accent4 2" xfId="88"/>
    <cellStyle name="60% - Accent5 2" xfId="76"/>
    <cellStyle name="60% - Accent6 2" xfId="94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5"/>
    <cellStyle name="Accent2 2" xfId="65"/>
    <cellStyle name="Accent3 2" xfId="86"/>
    <cellStyle name="Accent4 2" xfId="91"/>
    <cellStyle name="Accent5 2" xfId="68"/>
    <cellStyle name="Accent6 2" xfId="90"/>
    <cellStyle name="Bad 2" xfId="72"/>
    <cellStyle name="Calculation 2" xfId="89"/>
    <cellStyle name="Check Cell 2" xfId="83"/>
    <cellStyle name="Comma" xfId="1" builtinId="3"/>
    <cellStyle name="Comma 15" xfId="131"/>
    <cellStyle name="Comma 2" xfId="57"/>
    <cellStyle name="Comma 2 2" xfId="53"/>
    <cellStyle name="Comma 2 2 2" xfId="97"/>
    <cellStyle name="Comma 2 3" xfId="56"/>
    <cellStyle name="Comma 3" xfId="61"/>
    <cellStyle name="Comma 3 2" xfId="98"/>
    <cellStyle name="Comma 3 2 2" xfId="129"/>
    <cellStyle name="Comma 4" xfId="69"/>
    <cellStyle name="Comma 5" xfId="81"/>
    <cellStyle name="Comma 6" xfId="128"/>
    <cellStyle name="Explanatory Text 2" xfId="99"/>
    <cellStyle name="Good 2" xfId="100"/>
    <cellStyle name="Heading 1 2" xfId="101"/>
    <cellStyle name="Heading 2 2" xfId="102"/>
    <cellStyle name="Heading 3 2" xfId="103"/>
    <cellStyle name="Heading 4 2" xfId="104"/>
    <cellStyle name="Input 2" xfId="105"/>
    <cellStyle name="Linked Cell 2" xfId="106"/>
    <cellStyle name="Neutral 2" xfId="55"/>
    <cellStyle name="Neutral 3" xfId="107"/>
    <cellStyle name="Normal" xfId="0" builtinId="0"/>
    <cellStyle name="Normal 10" xfId="126"/>
    <cellStyle name="Normal 11" xfId="127"/>
    <cellStyle name="Normal 2" xfId="6"/>
    <cellStyle name="Normal 2 2" xfId="108"/>
    <cellStyle name="Normal 2 3" xfId="109"/>
    <cellStyle name="Normal 2 4" xfId="62"/>
    <cellStyle name="Normal 3" xfId="51"/>
    <cellStyle name="Normal 3 2" xfId="64"/>
    <cellStyle name="Normal 3 2 2" xfId="110"/>
    <cellStyle name="Normal 3 3" xfId="60"/>
    <cellStyle name="Normal 3_HavelvacN2axjusakN3" xfId="85"/>
    <cellStyle name="Normal 4" xfId="52"/>
    <cellStyle name="Normal 4 2" xfId="73"/>
    <cellStyle name="Normal 5" xfId="2"/>
    <cellStyle name="Normal 5 2" xfId="111"/>
    <cellStyle name="Normal 5 2 2" xfId="130"/>
    <cellStyle name="Normal 5 3" xfId="77"/>
    <cellStyle name="Normal 6" xfId="112"/>
    <cellStyle name="Normal 7" xfId="113"/>
    <cellStyle name="Normal 8" xfId="3"/>
    <cellStyle name="Normal 8 2" xfId="54"/>
    <cellStyle name="Normal 9" xfId="125"/>
    <cellStyle name="Normal_General 17.02.04" xfId="49"/>
    <cellStyle name="Note" xfId="7" builtinId="10" customBuiltin="1"/>
    <cellStyle name="Note 2" xfId="114"/>
    <cellStyle name="Output 2" xfId="115"/>
    <cellStyle name="Percent 2" xfId="59"/>
    <cellStyle name="SN_241" xfId="4"/>
    <cellStyle name="SN_b" xfId="5"/>
    <cellStyle name="Style 1" xfId="116"/>
    <cellStyle name="Style 1 2" xfId="117"/>
    <cellStyle name="Style 1 2 2" xfId="124"/>
    <cellStyle name="Style 1_verchnakan_ax21-25_2018" xfId="118"/>
    <cellStyle name="Title 2" xfId="119"/>
    <cellStyle name="Total 2" xfId="120"/>
    <cellStyle name="Warning Text 2" xfId="121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 2" xfId="8"/>
    <cellStyle name="Обычный 2 2" xfId="123"/>
    <cellStyle name="Обычный 2 3" xfId="122"/>
    <cellStyle name="Обычный 3" xfId="58"/>
    <cellStyle name="Обычный 4" xfId="132"/>
    <cellStyle name="Плохой 2" xfId="15"/>
    <cellStyle name="Пояснение 2" xfId="23"/>
    <cellStyle name="Связанная ячейка 2" xfId="20"/>
    <cellStyle name="Текст предупреждения 2" xfId="22"/>
    <cellStyle name="Финансовый 2" xfId="50"/>
    <cellStyle name="Финансовый 3" xfId="63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zoomScale="110" zoomScaleNormal="110" zoomScaleSheetLayoutView="100" workbookViewId="0">
      <selection activeCell="A10" sqref="A10:XFD10"/>
    </sheetView>
  </sheetViews>
  <sheetFormatPr defaultRowHeight="17.25" x14ac:dyDescent="0.3"/>
  <cols>
    <col min="1" max="1" width="8.140625" style="17" customWidth="1"/>
    <col min="2" max="2" width="9.28515625" style="17" customWidth="1"/>
    <col min="3" max="3" width="57.5703125" style="17" customWidth="1"/>
    <col min="4" max="4" width="32.42578125" style="17" customWidth="1"/>
    <col min="5" max="5" width="11.5703125" style="17" bestFit="1" customWidth="1"/>
    <col min="6" max="6" width="12.42578125" style="17" bestFit="1" customWidth="1"/>
    <col min="7" max="7" width="12.140625" style="17" bestFit="1" customWidth="1"/>
    <col min="8" max="8" width="11.85546875" style="17" bestFit="1" customWidth="1"/>
    <col min="9" max="16384" width="9.140625" style="17"/>
  </cols>
  <sheetData>
    <row r="1" spans="1:4" s="1" customFormat="1" ht="16.5" customHeight="1" x14ac:dyDescent="0.25">
      <c r="D1" s="52" t="s">
        <v>0</v>
      </c>
    </row>
    <row r="2" spans="1:4" s="1" customFormat="1" ht="16.5" customHeight="1" x14ac:dyDescent="0.25">
      <c r="D2" s="69" t="s">
        <v>103</v>
      </c>
    </row>
    <row r="3" spans="1:4" s="1" customFormat="1" ht="17.25" customHeight="1" x14ac:dyDescent="0.25">
      <c r="D3" s="70" t="s">
        <v>81</v>
      </c>
    </row>
    <row r="4" spans="1:4" s="2" customFormat="1" ht="99" customHeight="1" x14ac:dyDescent="0.3">
      <c r="A4" s="140" t="s">
        <v>107</v>
      </c>
      <c r="B4" s="140"/>
      <c r="C4" s="140"/>
      <c r="D4" s="140"/>
    </row>
    <row r="5" spans="1:4" s="2" customFormat="1" x14ac:dyDescent="0.3">
      <c r="A5" s="3"/>
    </row>
    <row r="6" spans="1:4" s="2" customFormat="1" x14ac:dyDescent="0.3">
      <c r="A6" s="4"/>
      <c r="B6" s="4"/>
      <c r="C6" s="4"/>
      <c r="D6" s="5" t="s">
        <v>1</v>
      </c>
    </row>
    <row r="7" spans="1:4" s="2" customFormat="1" ht="60.75" customHeight="1" x14ac:dyDescent="0.3">
      <c r="A7" s="141" t="s">
        <v>2</v>
      </c>
      <c r="B7" s="141"/>
      <c r="C7" s="142" t="s">
        <v>3</v>
      </c>
      <c r="D7" s="134" t="s">
        <v>80</v>
      </c>
    </row>
    <row r="8" spans="1:4" s="2" customFormat="1" ht="39.75" customHeight="1" x14ac:dyDescent="0.3">
      <c r="A8" s="71" t="s">
        <v>5</v>
      </c>
      <c r="B8" s="71" t="s">
        <v>104</v>
      </c>
      <c r="C8" s="143"/>
      <c r="D8" s="144" t="s">
        <v>30</v>
      </c>
    </row>
    <row r="9" spans="1:4" s="8" customFormat="1" ht="13.5" customHeight="1" x14ac:dyDescent="0.25">
      <c r="A9" s="6"/>
      <c r="B9" s="6"/>
      <c r="C9" s="7"/>
      <c r="D9" s="144"/>
    </row>
    <row r="10" spans="1:4" s="2" customFormat="1" x14ac:dyDescent="0.3">
      <c r="A10" s="9"/>
      <c r="B10" s="9"/>
      <c r="C10" s="9" t="s">
        <v>8</v>
      </c>
      <c r="D10" s="10">
        <f>D11+D31</f>
        <v>0</v>
      </c>
    </row>
    <row r="11" spans="1:4" s="2" customFormat="1" x14ac:dyDescent="0.3">
      <c r="A11" s="11"/>
      <c r="B11" s="11"/>
      <c r="C11" s="9" t="s">
        <v>57</v>
      </c>
      <c r="D11" s="12">
        <f>+D12</f>
        <v>101920</v>
      </c>
    </row>
    <row r="12" spans="1:4" s="2" customFormat="1" x14ac:dyDescent="0.3">
      <c r="A12" s="11">
        <v>1138</v>
      </c>
      <c r="B12" s="11"/>
      <c r="C12" s="74" t="s">
        <v>9</v>
      </c>
      <c r="D12" s="12">
        <f>D19+D25</f>
        <v>101920</v>
      </c>
    </row>
    <row r="13" spans="1:4" s="2" customFormat="1" x14ac:dyDescent="0.3">
      <c r="A13" s="11"/>
      <c r="B13" s="11"/>
      <c r="C13" s="15" t="s">
        <v>58</v>
      </c>
      <c r="D13" s="11"/>
    </row>
    <row r="14" spans="1:4" s="2" customFormat="1" x14ac:dyDescent="0.3">
      <c r="A14" s="11"/>
      <c r="B14" s="11"/>
      <c r="C14" s="13" t="s">
        <v>10</v>
      </c>
      <c r="D14" s="11"/>
    </row>
    <row r="15" spans="1:4" s="2" customFormat="1" ht="54.75" customHeight="1" x14ac:dyDescent="0.3">
      <c r="A15" s="11"/>
      <c r="B15" s="11"/>
      <c r="C15" s="15" t="s">
        <v>59</v>
      </c>
      <c r="D15" s="11"/>
    </row>
    <row r="16" spans="1:4" s="2" customFormat="1" x14ac:dyDescent="0.3">
      <c r="A16" s="11"/>
      <c r="B16" s="11"/>
      <c r="C16" s="13" t="s">
        <v>11</v>
      </c>
      <c r="D16" s="11"/>
    </row>
    <row r="17" spans="1:4" s="2" customFormat="1" ht="66" x14ac:dyDescent="0.3">
      <c r="A17" s="11"/>
      <c r="B17" s="11"/>
      <c r="C17" s="15" t="s">
        <v>60</v>
      </c>
      <c r="D17" s="11"/>
    </row>
    <row r="18" spans="1:4" s="2" customFormat="1" ht="17.25" customHeight="1" x14ac:dyDescent="0.3">
      <c r="A18" s="57" t="s">
        <v>12</v>
      </c>
      <c r="B18" s="58"/>
      <c r="C18" s="1" t="s">
        <v>12</v>
      </c>
      <c r="D18" s="59"/>
    </row>
    <row r="19" spans="1:4" s="2" customFormat="1" x14ac:dyDescent="0.3">
      <c r="A19" s="11"/>
      <c r="B19" s="11">
        <v>31002</v>
      </c>
      <c r="C19" s="74" t="s">
        <v>14</v>
      </c>
      <c r="D19" s="14">
        <v>29920</v>
      </c>
    </row>
    <row r="20" spans="1:4" s="2" customFormat="1" ht="33" x14ac:dyDescent="0.3">
      <c r="A20" s="11"/>
      <c r="B20" s="11"/>
      <c r="C20" s="15" t="s">
        <v>108</v>
      </c>
      <c r="D20" s="11"/>
    </row>
    <row r="21" spans="1:4" s="2" customFormat="1" x14ac:dyDescent="0.3">
      <c r="A21" s="11"/>
      <c r="B21" s="11"/>
      <c r="C21" s="74" t="s">
        <v>15</v>
      </c>
      <c r="D21" s="11"/>
    </row>
    <row r="22" spans="1:4" s="2" customFormat="1" ht="82.5" x14ac:dyDescent="0.3">
      <c r="A22" s="11"/>
      <c r="B22" s="11"/>
      <c r="C22" s="15" t="s">
        <v>109</v>
      </c>
      <c r="D22" s="11"/>
    </row>
    <row r="23" spans="1:4" s="2" customFormat="1" x14ac:dyDescent="0.3">
      <c r="A23" s="11"/>
      <c r="B23" s="11"/>
      <c r="C23" s="74" t="s">
        <v>16</v>
      </c>
      <c r="D23" s="11"/>
    </row>
    <row r="24" spans="1:4" s="2" customFormat="1" ht="33" x14ac:dyDescent="0.3">
      <c r="A24" s="11"/>
      <c r="B24" s="11"/>
      <c r="C24" s="11" t="s">
        <v>82</v>
      </c>
      <c r="D24" s="11"/>
    </row>
    <row r="25" spans="1:4" s="2" customFormat="1" x14ac:dyDescent="0.3">
      <c r="A25" s="11"/>
      <c r="B25" s="11">
        <v>31003</v>
      </c>
      <c r="C25" s="74" t="s">
        <v>14</v>
      </c>
      <c r="D25" s="14">
        <v>72000</v>
      </c>
    </row>
    <row r="26" spans="1:4" s="2" customFormat="1" ht="49.5" x14ac:dyDescent="0.3">
      <c r="A26" s="11"/>
      <c r="B26" s="11"/>
      <c r="C26" s="15" t="s">
        <v>119</v>
      </c>
      <c r="D26" s="11"/>
    </row>
    <row r="27" spans="1:4" s="2" customFormat="1" x14ac:dyDescent="0.3">
      <c r="A27" s="11"/>
      <c r="B27" s="11"/>
      <c r="C27" s="74" t="s">
        <v>15</v>
      </c>
      <c r="D27" s="11"/>
    </row>
    <row r="28" spans="1:4" s="2" customFormat="1" ht="49.5" x14ac:dyDescent="0.3">
      <c r="A28" s="11"/>
      <c r="B28" s="11"/>
      <c r="C28" s="15" t="s">
        <v>120</v>
      </c>
      <c r="D28" s="11"/>
    </row>
    <row r="29" spans="1:4" s="2" customFormat="1" x14ac:dyDescent="0.3">
      <c r="A29" s="11"/>
      <c r="B29" s="11"/>
      <c r="C29" s="74" t="s">
        <v>16</v>
      </c>
      <c r="D29" s="11"/>
    </row>
    <row r="30" spans="1:4" s="2" customFormat="1" ht="33" x14ac:dyDescent="0.3">
      <c r="A30" s="11"/>
      <c r="B30" s="11"/>
      <c r="C30" s="11" t="s">
        <v>82</v>
      </c>
      <c r="D30" s="11"/>
    </row>
    <row r="31" spans="1:4" x14ac:dyDescent="0.3">
      <c r="A31" s="15"/>
      <c r="B31" s="15"/>
      <c r="C31" s="16" t="s">
        <v>18</v>
      </c>
      <c r="D31" s="14">
        <f>D32</f>
        <v>-101920</v>
      </c>
    </row>
    <row r="32" spans="1:4" x14ac:dyDescent="0.3">
      <c r="A32" s="15" t="s">
        <v>19</v>
      </c>
      <c r="B32" s="15"/>
      <c r="C32" s="18" t="s">
        <v>9</v>
      </c>
      <c r="D32" s="14">
        <f>D39</f>
        <v>-101920</v>
      </c>
    </row>
    <row r="33" spans="1:4" x14ac:dyDescent="0.3">
      <c r="A33" s="15"/>
      <c r="B33" s="15"/>
      <c r="C33" s="15" t="s">
        <v>20</v>
      </c>
      <c r="D33" s="11"/>
    </row>
    <row r="34" spans="1:4" x14ac:dyDescent="0.3">
      <c r="A34" s="15"/>
      <c r="B34" s="15"/>
      <c r="C34" s="18" t="s">
        <v>10</v>
      </c>
      <c r="D34" s="11"/>
    </row>
    <row r="35" spans="1:4" ht="49.5" x14ac:dyDescent="0.3">
      <c r="A35" s="15"/>
      <c r="B35" s="15"/>
      <c r="C35" s="15" t="s">
        <v>21</v>
      </c>
      <c r="D35" s="11"/>
    </row>
    <row r="36" spans="1:4" x14ac:dyDescent="0.3">
      <c r="A36" s="15"/>
      <c r="B36" s="15"/>
      <c r="C36" s="18" t="s">
        <v>11</v>
      </c>
      <c r="D36" s="11"/>
    </row>
    <row r="37" spans="1:4" ht="33" x14ac:dyDescent="0.3">
      <c r="A37" s="15"/>
      <c r="B37" s="15"/>
      <c r="C37" s="15" t="s">
        <v>22</v>
      </c>
      <c r="D37" s="11"/>
    </row>
    <row r="38" spans="1:4" s="2" customFormat="1" ht="16.5" customHeight="1" x14ac:dyDescent="0.3">
      <c r="A38" s="60"/>
      <c r="B38" s="60"/>
      <c r="C38" s="1" t="s">
        <v>12</v>
      </c>
      <c r="D38" s="60"/>
    </row>
    <row r="39" spans="1:4" x14ac:dyDescent="0.3">
      <c r="A39" s="15"/>
      <c r="B39" s="15" t="s">
        <v>13</v>
      </c>
      <c r="C39" s="18" t="s">
        <v>14</v>
      </c>
      <c r="D39" s="14">
        <f>-D12</f>
        <v>-101920</v>
      </c>
    </row>
    <row r="40" spans="1:4" x14ac:dyDescent="0.3">
      <c r="A40" s="15"/>
      <c r="B40" s="15"/>
      <c r="C40" s="15" t="s">
        <v>20</v>
      </c>
      <c r="D40" s="11"/>
    </row>
    <row r="41" spans="1:4" x14ac:dyDescent="0.3">
      <c r="A41" s="15"/>
      <c r="B41" s="15"/>
      <c r="C41" s="18" t="s">
        <v>15</v>
      </c>
      <c r="D41" s="11"/>
    </row>
    <row r="42" spans="1:4" ht="70.5" customHeight="1" x14ac:dyDescent="0.3">
      <c r="A42" s="15"/>
      <c r="B42" s="15"/>
      <c r="C42" s="15" t="s">
        <v>23</v>
      </c>
      <c r="D42" s="11"/>
    </row>
    <row r="43" spans="1:4" x14ac:dyDescent="0.3">
      <c r="A43" s="15"/>
      <c r="B43" s="15"/>
      <c r="C43" s="18" t="s">
        <v>16</v>
      </c>
      <c r="D43" s="11"/>
    </row>
    <row r="44" spans="1:4" x14ac:dyDescent="0.3">
      <c r="A44" s="15"/>
      <c r="B44" s="15"/>
      <c r="C44" s="15" t="s">
        <v>17</v>
      </c>
      <c r="D44" s="11"/>
    </row>
  </sheetData>
  <mergeCells count="4">
    <mergeCell ref="A4:D4"/>
    <mergeCell ref="A7:B7"/>
    <mergeCell ref="C7:C8"/>
    <mergeCell ref="D8:D9"/>
  </mergeCells>
  <pageMargins left="0.70866141732283472" right="0.70866141732283472" top="0.78" bottom="0.85" header="1.06" footer="0.6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Normal="100" zoomScaleSheetLayoutView="100" workbookViewId="0">
      <selection activeCell="G6" sqref="G6:H6"/>
    </sheetView>
  </sheetViews>
  <sheetFormatPr defaultRowHeight="16.5" x14ac:dyDescent="0.3"/>
  <cols>
    <col min="1" max="2" width="6.42578125" style="78" customWidth="1"/>
    <col min="3" max="3" width="46.140625" style="78" customWidth="1"/>
    <col min="4" max="4" width="12.85546875" style="78" bestFit="1" customWidth="1"/>
    <col min="5" max="5" width="15.140625" style="78" customWidth="1"/>
    <col min="6" max="6" width="15.28515625" style="78" customWidth="1"/>
    <col min="7" max="7" width="16" style="78" customWidth="1"/>
    <col min="8" max="8" width="14.5703125" style="78" customWidth="1"/>
    <col min="9" max="10" width="14.140625" style="78" customWidth="1"/>
    <col min="11" max="16384" width="9.140625" style="78"/>
  </cols>
  <sheetData>
    <row r="1" spans="1:10" ht="24.75" customHeight="1" x14ac:dyDescent="0.3">
      <c r="F1" s="79"/>
      <c r="G1" s="79"/>
      <c r="H1" s="80" t="s">
        <v>24</v>
      </c>
    </row>
    <row r="2" spans="1:10" x14ac:dyDescent="0.3">
      <c r="F2" s="145" t="s">
        <v>103</v>
      </c>
      <c r="G2" s="145"/>
      <c r="H2" s="145"/>
      <c r="I2" s="81"/>
      <c r="J2" s="81"/>
    </row>
    <row r="3" spans="1:10" x14ac:dyDescent="0.3">
      <c r="F3" s="146" t="s">
        <v>81</v>
      </c>
      <c r="G3" s="146"/>
      <c r="H3" s="146"/>
      <c r="I3" s="81"/>
      <c r="J3" s="81"/>
    </row>
    <row r="4" spans="1:10" x14ac:dyDescent="0.3">
      <c r="I4" s="81"/>
      <c r="J4" s="81"/>
    </row>
    <row r="5" spans="1:10" ht="43.5" customHeight="1" x14ac:dyDescent="0.3">
      <c r="A5" s="147" t="s">
        <v>105</v>
      </c>
      <c r="B5" s="147"/>
      <c r="C5" s="147"/>
      <c r="D5" s="147"/>
      <c r="E5" s="147"/>
      <c r="F5" s="147"/>
      <c r="G5" s="147"/>
      <c r="H5" s="147"/>
    </row>
    <row r="6" spans="1:10" x14ac:dyDescent="0.3">
      <c r="G6" s="148" t="s">
        <v>1</v>
      </c>
      <c r="H6" s="148"/>
      <c r="I6" s="82"/>
      <c r="J6" s="82"/>
    </row>
    <row r="7" spans="1:10" ht="37.5" customHeight="1" x14ac:dyDescent="0.3">
      <c r="A7" s="153" t="s">
        <v>85</v>
      </c>
      <c r="B7" s="153"/>
      <c r="C7" s="151" t="s">
        <v>86</v>
      </c>
      <c r="D7" s="152" t="s">
        <v>87</v>
      </c>
      <c r="E7" s="150" t="s">
        <v>4</v>
      </c>
      <c r="F7" s="150"/>
      <c r="G7" s="150"/>
      <c r="H7" s="150"/>
      <c r="I7" s="82"/>
      <c r="J7" s="82"/>
    </row>
    <row r="8" spans="1:10" s="82" customFormat="1" ht="31.5" customHeight="1" x14ac:dyDescent="0.25">
      <c r="A8" s="153"/>
      <c r="B8" s="153"/>
      <c r="C8" s="151"/>
      <c r="D8" s="152"/>
      <c r="E8" s="149" t="s">
        <v>88</v>
      </c>
      <c r="F8" s="149"/>
      <c r="G8" s="149"/>
      <c r="H8" s="149"/>
    </row>
    <row r="9" spans="1:10" s="82" customFormat="1" ht="76.5" x14ac:dyDescent="0.25">
      <c r="A9" s="83" t="s">
        <v>89</v>
      </c>
      <c r="B9" s="83" t="s">
        <v>90</v>
      </c>
      <c r="C9" s="151"/>
      <c r="D9" s="152"/>
      <c r="E9" s="84" t="s">
        <v>91</v>
      </c>
      <c r="F9" s="84" t="s">
        <v>92</v>
      </c>
      <c r="G9" s="84" t="s">
        <v>93</v>
      </c>
      <c r="H9" s="84" t="s">
        <v>94</v>
      </c>
      <c r="I9" s="85"/>
      <c r="J9" s="85"/>
    </row>
    <row r="10" spans="1:10" s="85" customFormat="1" ht="17.25" x14ac:dyDescent="0.25">
      <c r="A10" s="86"/>
      <c r="B10" s="86"/>
      <c r="C10" s="87" t="s">
        <v>95</v>
      </c>
      <c r="D10" s="88">
        <f>D12</f>
        <v>101920</v>
      </c>
      <c r="E10" s="88">
        <f>E12</f>
        <v>0</v>
      </c>
      <c r="F10" s="88">
        <f>F12</f>
        <v>0</v>
      </c>
      <c r="G10" s="88">
        <f>G12</f>
        <v>29920</v>
      </c>
      <c r="H10" s="88">
        <f>H12</f>
        <v>72000</v>
      </c>
      <c r="I10" s="89"/>
      <c r="J10" s="89"/>
    </row>
    <row r="11" spans="1:10" s="89" customFormat="1" ht="17.25" x14ac:dyDescent="0.3">
      <c r="A11" s="86"/>
      <c r="B11" s="86"/>
      <c r="C11" s="87" t="s">
        <v>96</v>
      </c>
      <c r="D11" s="88"/>
      <c r="E11" s="88"/>
      <c r="F11" s="88"/>
      <c r="G11" s="88"/>
      <c r="H11" s="88"/>
      <c r="I11" s="78"/>
      <c r="J11" s="78"/>
    </row>
    <row r="12" spans="1:10" s="85" customFormat="1" ht="34.5" x14ac:dyDescent="0.25">
      <c r="A12" s="90"/>
      <c r="B12" s="91"/>
      <c r="C12" s="91" t="s">
        <v>97</v>
      </c>
      <c r="D12" s="56">
        <f>D14+D17</f>
        <v>101920</v>
      </c>
      <c r="E12" s="56">
        <f>E14</f>
        <v>0</v>
      </c>
      <c r="F12" s="56">
        <f>F14</f>
        <v>0</v>
      </c>
      <c r="G12" s="56">
        <f>G14</f>
        <v>29920</v>
      </c>
      <c r="H12" s="56">
        <f>H14+H17</f>
        <v>72000</v>
      </c>
    </row>
    <row r="13" spans="1:10" s="85" customFormat="1" ht="17.25" x14ac:dyDescent="0.25">
      <c r="A13" s="90"/>
      <c r="B13" s="90"/>
      <c r="C13" s="90" t="s">
        <v>98</v>
      </c>
      <c r="D13" s="92"/>
      <c r="E13" s="92"/>
      <c r="F13" s="92"/>
      <c r="G13" s="92"/>
      <c r="H13" s="92"/>
    </row>
    <row r="14" spans="1:10" s="95" customFormat="1" ht="51.75" x14ac:dyDescent="0.25">
      <c r="A14" s="93">
        <v>1138</v>
      </c>
      <c r="B14" s="93">
        <v>31002</v>
      </c>
      <c r="C14" s="94" t="s">
        <v>110</v>
      </c>
      <c r="D14" s="55">
        <f>E14+F14+G14+H14</f>
        <v>29920</v>
      </c>
      <c r="E14" s="55">
        <f>E16</f>
        <v>0</v>
      </c>
      <c r="F14" s="55">
        <f>F16</f>
        <v>0</v>
      </c>
      <c r="G14" s="55">
        <f>G16</f>
        <v>29920</v>
      </c>
      <c r="H14" s="55">
        <f>H16</f>
        <v>0</v>
      </c>
    </row>
    <row r="15" spans="1:10" ht="17.25" x14ac:dyDescent="0.3">
      <c r="A15" s="96"/>
      <c r="B15" s="96"/>
      <c r="C15" s="90" t="s">
        <v>111</v>
      </c>
      <c r="D15" s="96"/>
      <c r="E15" s="96"/>
      <c r="F15" s="96"/>
      <c r="G15" s="96"/>
      <c r="H15" s="96"/>
    </row>
    <row r="16" spans="1:10" ht="79.5" customHeight="1" x14ac:dyDescent="0.3">
      <c r="A16" s="96"/>
      <c r="B16" s="96"/>
      <c r="C16" s="97" t="s">
        <v>115</v>
      </c>
      <c r="D16" s="98">
        <f>E16+F16+G16+H16</f>
        <v>29920</v>
      </c>
      <c r="E16" s="98">
        <v>0</v>
      </c>
      <c r="F16" s="98">
        <v>0</v>
      </c>
      <c r="G16" s="98">
        <v>29920</v>
      </c>
      <c r="H16" s="98">
        <v>0</v>
      </c>
    </row>
    <row r="17" spans="1:8" s="95" customFormat="1" ht="69" x14ac:dyDescent="0.25">
      <c r="A17" s="93">
        <v>1138</v>
      </c>
      <c r="B17" s="93">
        <v>31003</v>
      </c>
      <c r="C17" s="94" t="s">
        <v>121</v>
      </c>
      <c r="D17" s="55">
        <f>E17+F17+G17+H17</f>
        <v>72000</v>
      </c>
      <c r="E17" s="55">
        <f>E19</f>
        <v>0</v>
      </c>
      <c r="F17" s="55">
        <f>F19</f>
        <v>0</v>
      </c>
      <c r="G17" s="55">
        <f>G19</f>
        <v>0</v>
      </c>
      <c r="H17" s="55">
        <f>'Հավելված 1'!D25</f>
        <v>72000</v>
      </c>
    </row>
  </sheetData>
  <mergeCells count="9">
    <mergeCell ref="F2:H2"/>
    <mergeCell ref="F3:H3"/>
    <mergeCell ref="A5:H5"/>
    <mergeCell ref="G6:H6"/>
    <mergeCell ref="E8:H8"/>
    <mergeCell ref="E7:H7"/>
    <mergeCell ref="C7:C9"/>
    <mergeCell ref="D7:D9"/>
    <mergeCell ref="A7:B8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37" zoomScaleNormal="100" zoomScaleSheetLayoutView="100" workbookViewId="0">
      <selection activeCell="I8" sqref="I8"/>
    </sheetView>
  </sheetViews>
  <sheetFormatPr defaultRowHeight="15.75" x14ac:dyDescent="0.25"/>
  <cols>
    <col min="1" max="1" width="7.28515625" style="33" customWidth="1"/>
    <col min="2" max="2" width="6.85546875" style="33" customWidth="1"/>
    <col min="3" max="3" width="6.28515625" style="33" customWidth="1"/>
    <col min="4" max="4" width="8.28515625" style="33" customWidth="1"/>
    <col min="5" max="5" width="7.140625" style="33" customWidth="1"/>
    <col min="6" max="6" width="46" style="33" customWidth="1"/>
    <col min="7" max="7" width="39.42578125" style="33" customWidth="1"/>
    <col min="8" max="16384" width="9.140625" style="33"/>
  </cols>
  <sheetData>
    <row r="1" spans="1:8" s="1" customFormat="1" ht="16.5" customHeight="1" x14ac:dyDescent="0.25">
      <c r="A1" s="19"/>
      <c r="B1" s="19"/>
      <c r="C1" s="19"/>
      <c r="D1" s="19"/>
      <c r="G1" s="52" t="s">
        <v>67</v>
      </c>
    </row>
    <row r="2" spans="1:8" s="1" customFormat="1" ht="16.5" customHeight="1" x14ac:dyDescent="0.25">
      <c r="A2" s="19"/>
      <c r="B2" s="19"/>
      <c r="C2" s="19"/>
      <c r="D2" s="19"/>
      <c r="G2" s="135" t="s">
        <v>103</v>
      </c>
      <c r="H2" s="101"/>
    </row>
    <row r="3" spans="1:8" s="1" customFormat="1" ht="16.5" customHeight="1" x14ac:dyDescent="0.25">
      <c r="A3" s="19"/>
      <c r="B3" s="19"/>
      <c r="C3" s="19"/>
      <c r="D3" s="19"/>
      <c r="G3" s="136" t="s">
        <v>81</v>
      </c>
      <c r="H3" s="102"/>
    </row>
    <row r="4" spans="1:8" s="1" customFormat="1" ht="16.5" customHeight="1" x14ac:dyDescent="0.25">
      <c r="A4" s="19"/>
      <c r="B4" s="19"/>
      <c r="C4" s="19"/>
      <c r="D4" s="19"/>
      <c r="E4" s="20"/>
    </row>
    <row r="5" spans="1:8" s="2" customFormat="1" ht="45" customHeight="1" x14ac:dyDescent="0.3">
      <c r="A5" s="154" t="s">
        <v>127</v>
      </c>
      <c r="B5" s="154"/>
      <c r="C5" s="154"/>
      <c r="D5" s="154"/>
      <c r="E5" s="154"/>
      <c r="F5" s="154"/>
      <c r="G5" s="154"/>
    </row>
    <row r="6" spans="1:8" s="2" customFormat="1" ht="17.25" x14ac:dyDescent="0.3">
      <c r="D6" s="3"/>
    </row>
    <row r="7" spans="1:8" s="2" customFormat="1" ht="17.25" x14ac:dyDescent="0.3">
      <c r="D7" s="4"/>
      <c r="E7" s="4"/>
      <c r="F7" s="4"/>
      <c r="G7" s="138" t="s">
        <v>128</v>
      </c>
    </row>
    <row r="8" spans="1:8" s="2" customFormat="1" ht="47.25" customHeight="1" x14ac:dyDescent="0.3">
      <c r="A8" s="155" t="s">
        <v>25</v>
      </c>
      <c r="B8" s="156"/>
      <c r="C8" s="157"/>
      <c r="D8" s="158" t="s">
        <v>2</v>
      </c>
      <c r="E8" s="158"/>
      <c r="F8" s="141" t="s">
        <v>26</v>
      </c>
      <c r="G8" s="134" t="s">
        <v>80</v>
      </c>
    </row>
    <row r="9" spans="1:8" s="2" customFormat="1" ht="33" customHeight="1" x14ac:dyDescent="0.3">
      <c r="A9" s="21" t="s">
        <v>27</v>
      </c>
      <c r="B9" s="21" t="s">
        <v>28</v>
      </c>
      <c r="C9" s="21" t="s">
        <v>29</v>
      </c>
      <c r="D9" s="22" t="s">
        <v>5</v>
      </c>
      <c r="E9" s="68" t="s">
        <v>6</v>
      </c>
      <c r="F9" s="141"/>
      <c r="G9" s="159" t="s">
        <v>30</v>
      </c>
    </row>
    <row r="10" spans="1:8" s="8" customFormat="1" ht="13.5" customHeight="1" x14ac:dyDescent="0.25">
      <c r="A10" s="6"/>
      <c r="B10" s="6"/>
      <c r="C10" s="7"/>
      <c r="D10" s="6"/>
      <c r="E10" s="6"/>
      <c r="F10" s="6"/>
      <c r="G10" s="159"/>
    </row>
    <row r="11" spans="1:8" s="2" customFormat="1" ht="17.25" x14ac:dyDescent="0.3">
      <c r="A11" s="23"/>
      <c r="B11" s="23"/>
      <c r="C11" s="23"/>
      <c r="D11" s="24"/>
      <c r="E11" s="24"/>
      <c r="F11" s="65" t="s">
        <v>35</v>
      </c>
      <c r="G11" s="75">
        <f>+G13+G41</f>
        <v>0</v>
      </c>
    </row>
    <row r="12" spans="1:8" s="4" customFormat="1" ht="16.5" x14ac:dyDescent="0.25">
      <c r="A12" s="26"/>
      <c r="B12" s="26"/>
      <c r="C12" s="26"/>
      <c r="D12" s="26"/>
      <c r="E12" s="26"/>
      <c r="F12" s="24" t="s">
        <v>31</v>
      </c>
      <c r="G12" s="27"/>
    </row>
    <row r="13" spans="1:8" s="28" customFormat="1" ht="49.5" x14ac:dyDescent="0.25">
      <c r="A13" s="50" t="s">
        <v>62</v>
      </c>
      <c r="B13" s="26"/>
      <c r="C13" s="26"/>
      <c r="D13" s="26"/>
      <c r="E13" s="26"/>
      <c r="F13" s="66" t="s">
        <v>63</v>
      </c>
      <c r="G13" s="75">
        <f>+G15</f>
        <v>101920</v>
      </c>
    </row>
    <row r="14" spans="1:8" s="28" customFormat="1" ht="16.5" x14ac:dyDescent="0.25">
      <c r="A14" s="26"/>
      <c r="B14" s="26"/>
      <c r="C14" s="26"/>
      <c r="D14" s="26"/>
      <c r="E14" s="26"/>
      <c r="F14" s="24" t="s">
        <v>31</v>
      </c>
      <c r="G14" s="27"/>
    </row>
    <row r="15" spans="1:8" s="28" customFormat="1" ht="33" x14ac:dyDescent="0.25">
      <c r="A15" s="26"/>
      <c r="B15" s="50" t="s">
        <v>61</v>
      </c>
      <c r="C15" s="26"/>
      <c r="D15" s="26"/>
      <c r="E15" s="26"/>
      <c r="F15" s="66" t="s">
        <v>64</v>
      </c>
      <c r="G15" s="25">
        <f>+G17</f>
        <v>101920</v>
      </c>
    </row>
    <row r="16" spans="1:8" s="28" customFormat="1" ht="16.5" x14ac:dyDescent="0.25">
      <c r="A16" s="26"/>
      <c r="B16" s="26"/>
      <c r="C16" s="26"/>
      <c r="D16" s="26"/>
      <c r="E16" s="26"/>
      <c r="F16" s="24" t="s">
        <v>31</v>
      </c>
      <c r="G16" s="25"/>
    </row>
    <row r="17" spans="1:7" s="28" customFormat="1" ht="16.5" x14ac:dyDescent="0.25">
      <c r="A17" s="26"/>
      <c r="B17" s="26"/>
      <c r="C17" s="50" t="s">
        <v>66</v>
      </c>
      <c r="D17" s="26"/>
      <c r="E17" s="26"/>
      <c r="F17" s="66" t="s">
        <v>58</v>
      </c>
      <c r="G17" s="25">
        <f>+G19</f>
        <v>101920</v>
      </c>
    </row>
    <row r="18" spans="1:7" s="28" customFormat="1" ht="16.5" x14ac:dyDescent="0.25">
      <c r="A18" s="26"/>
      <c r="B18" s="26"/>
      <c r="C18" s="26"/>
      <c r="D18" s="26"/>
      <c r="E18" s="26"/>
      <c r="F18" s="24" t="s">
        <v>31</v>
      </c>
      <c r="G18" s="25"/>
    </row>
    <row r="19" spans="1:7" s="2" customFormat="1" ht="17.25" x14ac:dyDescent="0.3">
      <c r="A19" s="26"/>
      <c r="B19" s="26"/>
      <c r="C19" s="26"/>
      <c r="D19" s="26">
        <v>1138</v>
      </c>
      <c r="E19" s="24"/>
      <c r="F19" s="11" t="s">
        <v>58</v>
      </c>
      <c r="G19" s="25">
        <f>G21</f>
        <v>101920</v>
      </c>
    </row>
    <row r="20" spans="1:7" s="2" customFormat="1" ht="17.25" x14ac:dyDescent="0.3">
      <c r="A20" s="26"/>
      <c r="B20" s="26"/>
      <c r="C20" s="26"/>
      <c r="D20" s="24"/>
      <c r="E20" s="24"/>
      <c r="F20" s="24" t="s">
        <v>31</v>
      </c>
      <c r="G20" s="27"/>
    </row>
    <row r="21" spans="1:7" s="2" customFormat="1" ht="23.25" customHeight="1" x14ac:dyDescent="0.3">
      <c r="A21" s="26"/>
      <c r="B21" s="26"/>
      <c r="C21" s="26"/>
      <c r="D21" s="24"/>
      <c r="E21" s="24"/>
      <c r="F21" s="51" t="s">
        <v>57</v>
      </c>
      <c r="G21" s="63">
        <f>G22+G32</f>
        <v>101920</v>
      </c>
    </row>
    <row r="22" spans="1:7" s="2" customFormat="1" ht="33" x14ac:dyDescent="0.3">
      <c r="A22" s="31"/>
      <c r="B22" s="31"/>
      <c r="C22" s="31"/>
      <c r="D22" s="26"/>
      <c r="E22" s="29">
        <v>31002</v>
      </c>
      <c r="F22" s="29" t="s">
        <v>108</v>
      </c>
      <c r="G22" s="64">
        <f t="shared" ref="G22" si="0">G24</f>
        <v>29920</v>
      </c>
    </row>
    <row r="23" spans="1:7" s="2" customFormat="1" ht="17.25" x14ac:dyDescent="0.3">
      <c r="A23" s="31"/>
      <c r="B23" s="31"/>
      <c r="C23" s="31"/>
      <c r="D23" s="26"/>
      <c r="E23" s="26"/>
      <c r="F23" s="24" t="s">
        <v>33</v>
      </c>
      <c r="G23" s="27"/>
    </row>
    <row r="24" spans="1:7" s="2" customFormat="1" ht="33" x14ac:dyDescent="0.3">
      <c r="A24" s="31"/>
      <c r="B24" s="31"/>
      <c r="C24" s="31"/>
      <c r="D24" s="26"/>
      <c r="E24" s="26"/>
      <c r="F24" s="51" t="s">
        <v>65</v>
      </c>
      <c r="G24" s="63">
        <f t="shared" ref="G24" si="1">G26</f>
        <v>29920</v>
      </c>
    </row>
    <row r="25" spans="1:7" s="2" customFormat="1" ht="42" customHeight="1" x14ac:dyDescent="0.3">
      <c r="A25" s="31"/>
      <c r="B25" s="31"/>
      <c r="C25" s="31"/>
      <c r="D25" s="26"/>
      <c r="E25" s="26"/>
      <c r="F25" s="24" t="s">
        <v>34</v>
      </c>
      <c r="G25" s="27"/>
    </row>
    <row r="26" spans="1:7" s="2" customFormat="1" ht="17.25" x14ac:dyDescent="0.3">
      <c r="A26" s="31"/>
      <c r="B26" s="31"/>
      <c r="C26" s="31"/>
      <c r="D26" s="26"/>
      <c r="E26" s="26"/>
      <c r="F26" s="13" t="s">
        <v>35</v>
      </c>
      <c r="G26" s="62">
        <f t="shared" ref="G26:G30" si="2">G27</f>
        <v>29920</v>
      </c>
    </row>
    <row r="27" spans="1:7" s="2" customFormat="1" ht="27" x14ac:dyDescent="0.3">
      <c r="A27" s="31"/>
      <c r="B27" s="31"/>
      <c r="C27" s="31"/>
      <c r="D27" s="26"/>
      <c r="E27" s="26"/>
      <c r="F27" s="24" t="s">
        <v>83</v>
      </c>
      <c r="G27" s="61">
        <f t="shared" si="2"/>
        <v>29920</v>
      </c>
    </row>
    <row r="28" spans="1:7" s="2" customFormat="1" ht="17.25" x14ac:dyDescent="0.3">
      <c r="A28" s="31"/>
      <c r="B28" s="31"/>
      <c r="C28" s="31"/>
      <c r="D28" s="26"/>
      <c r="E28" s="26"/>
      <c r="F28" s="26" t="s">
        <v>84</v>
      </c>
      <c r="G28" s="61">
        <f t="shared" si="2"/>
        <v>29920</v>
      </c>
    </row>
    <row r="29" spans="1:7" s="2" customFormat="1" ht="17.25" x14ac:dyDescent="0.3">
      <c r="A29" s="31"/>
      <c r="B29" s="31"/>
      <c r="C29" s="31"/>
      <c r="D29" s="26"/>
      <c r="E29" s="26"/>
      <c r="F29" s="26" t="s">
        <v>112</v>
      </c>
      <c r="G29" s="61">
        <f t="shared" si="2"/>
        <v>29920</v>
      </c>
    </row>
    <row r="30" spans="1:7" s="2" customFormat="1" ht="17.25" x14ac:dyDescent="0.3">
      <c r="A30" s="31"/>
      <c r="B30" s="31"/>
      <c r="C30" s="31"/>
      <c r="D30" s="26"/>
      <c r="E30" s="26"/>
      <c r="F30" s="26" t="s">
        <v>117</v>
      </c>
      <c r="G30" s="61">
        <f t="shared" si="2"/>
        <v>29920</v>
      </c>
    </row>
    <row r="31" spans="1:7" s="2" customFormat="1" ht="17.25" x14ac:dyDescent="0.3">
      <c r="A31" s="31"/>
      <c r="B31" s="31"/>
      <c r="C31" s="31"/>
      <c r="D31" s="26"/>
      <c r="E31" s="26"/>
      <c r="F31" s="26" t="s">
        <v>118</v>
      </c>
      <c r="G31" s="61">
        <f>'Հավելված 1'!D19</f>
        <v>29920</v>
      </c>
    </row>
    <row r="32" spans="1:7" s="2" customFormat="1" ht="49.5" x14ac:dyDescent="0.3">
      <c r="A32" s="31"/>
      <c r="B32" s="31"/>
      <c r="C32" s="31"/>
      <c r="D32" s="26"/>
      <c r="E32" s="29">
        <v>31003</v>
      </c>
      <c r="F32" s="29" t="s">
        <v>121</v>
      </c>
      <c r="G32" s="64">
        <f t="shared" ref="G32" si="3">G34</f>
        <v>72000</v>
      </c>
    </row>
    <row r="33" spans="1:7" s="2" customFormat="1" ht="17.25" x14ac:dyDescent="0.3">
      <c r="A33" s="31"/>
      <c r="B33" s="31"/>
      <c r="C33" s="31"/>
      <c r="D33" s="26"/>
      <c r="E33" s="26"/>
      <c r="F33" s="24" t="s">
        <v>33</v>
      </c>
      <c r="G33" s="27"/>
    </row>
    <row r="34" spans="1:7" s="2" customFormat="1" ht="33" x14ac:dyDescent="0.3">
      <c r="A34" s="31"/>
      <c r="B34" s="31"/>
      <c r="C34" s="31"/>
      <c r="D34" s="26"/>
      <c r="E34" s="26"/>
      <c r="F34" s="51" t="s">
        <v>65</v>
      </c>
      <c r="G34" s="63">
        <f t="shared" ref="G34" si="4">G36</f>
        <v>72000</v>
      </c>
    </row>
    <row r="35" spans="1:7" s="2" customFormat="1" ht="33" customHeight="1" x14ac:dyDescent="0.3">
      <c r="A35" s="31"/>
      <c r="B35" s="31"/>
      <c r="C35" s="31"/>
      <c r="D35" s="26"/>
      <c r="E35" s="26"/>
      <c r="F35" s="24" t="s">
        <v>34</v>
      </c>
      <c r="G35" s="27"/>
    </row>
    <row r="36" spans="1:7" s="2" customFormat="1" ht="17.25" x14ac:dyDescent="0.3">
      <c r="A36" s="31"/>
      <c r="B36" s="31"/>
      <c r="C36" s="31"/>
      <c r="D36" s="26"/>
      <c r="E36" s="26"/>
      <c r="F36" s="13" t="s">
        <v>35</v>
      </c>
      <c r="G36" s="62">
        <f t="shared" ref="G36:G39" si="5">G37</f>
        <v>72000</v>
      </c>
    </row>
    <row r="37" spans="1:7" s="2" customFormat="1" ht="27" x14ac:dyDescent="0.3">
      <c r="A37" s="31"/>
      <c r="B37" s="31"/>
      <c r="C37" s="31"/>
      <c r="D37" s="26"/>
      <c r="E37" s="26"/>
      <c r="F37" s="24" t="s">
        <v>83</v>
      </c>
      <c r="G37" s="61">
        <f t="shared" si="5"/>
        <v>72000</v>
      </c>
    </row>
    <row r="38" spans="1:7" s="2" customFormat="1" ht="17.25" x14ac:dyDescent="0.3">
      <c r="A38" s="31"/>
      <c r="B38" s="31"/>
      <c r="C38" s="31"/>
      <c r="D38" s="26"/>
      <c r="E38" s="26"/>
      <c r="F38" s="26" t="s">
        <v>84</v>
      </c>
      <c r="G38" s="32">
        <f t="shared" si="5"/>
        <v>72000</v>
      </c>
    </row>
    <row r="39" spans="1:7" s="2" customFormat="1" ht="17.25" x14ac:dyDescent="0.3">
      <c r="A39" s="31"/>
      <c r="B39" s="31"/>
      <c r="C39" s="31"/>
      <c r="D39" s="26"/>
      <c r="E39" s="26"/>
      <c r="F39" s="26" t="s">
        <v>122</v>
      </c>
      <c r="G39" s="32">
        <f t="shared" si="5"/>
        <v>72000</v>
      </c>
    </row>
    <row r="40" spans="1:7" s="2" customFormat="1" ht="17.25" x14ac:dyDescent="0.3">
      <c r="A40" s="31"/>
      <c r="B40" s="31"/>
      <c r="C40" s="31"/>
      <c r="D40" s="26"/>
      <c r="E40" s="26"/>
      <c r="F40" s="26" t="s">
        <v>123</v>
      </c>
      <c r="G40" s="32">
        <f>'Հավելված 1'!D25</f>
        <v>72000</v>
      </c>
    </row>
    <row r="41" spans="1:7" s="2" customFormat="1" ht="33" x14ac:dyDescent="0.3">
      <c r="A41" s="11" t="s">
        <v>37</v>
      </c>
      <c r="B41" s="26"/>
      <c r="C41" s="26"/>
      <c r="D41" s="26"/>
      <c r="E41" s="26"/>
      <c r="F41" s="66" t="s">
        <v>38</v>
      </c>
      <c r="G41" s="75">
        <f>+G43</f>
        <v>-101920</v>
      </c>
    </row>
    <row r="42" spans="1:7" s="2" customFormat="1" ht="17.25" x14ac:dyDescent="0.3">
      <c r="A42" s="26"/>
      <c r="B42" s="26"/>
      <c r="C42" s="26"/>
      <c r="D42" s="26"/>
      <c r="E42" s="26"/>
      <c r="F42" s="24" t="s">
        <v>31</v>
      </c>
      <c r="G42" s="27"/>
    </row>
    <row r="43" spans="1:7" s="2" customFormat="1" ht="33" x14ac:dyDescent="0.3">
      <c r="A43" s="26"/>
      <c r="B43" s="11" t="s">
        <v>32</v>
      </c>
      <c r="C43" s="26"/>
      <c r="D43" s="26"/>
      <c r="E43" s="26"/>
      <c r="F43" s="66" t="s">
        <v>39</v>
      </c>
      <c r="G43" s="25">
        <f>+G45</f>
        <v>-101920</v>
      </c>
    </row>
    <row r="44" spans="1:7" ht="16.5" x14ac:dyDescent="0.25">
      <c r="A44" s="26"/>
      <c r="B44" s="26"/>
      <c r="C44" s="26"/>
      <c r="D44" s="26"/>
      <c r="E44" s="26"/>
      <c r="F44" s="24" t="s">
        <v>31</v>
      </c>
      <c r="G44" s="25"/>
    </row>
    <row r="45" spans="1:7" ht="33" x14ac:dyDescent="0.25">
      <c r="A45" s="26"/>
      <c r="B45" s="26"/>
      <c r="C45" s="11" t="s">
        <v>32</v>
      </c>
      <c r="D45" s="26"/>
      <c r="E45" s="26"/>
      <c r="F45" s="66" t="s">
        <v>20</v>
      </c>
      <c r="G45" s="25">
        <f>+G47</f>
        <v>-101920</v>
      </c>
    </row>
    <row r="46" spans="1:7" ht="16.5" x14ac:dyDescent="0.25">
      <c r="A46" s="26"/>
      <c r="B46" s="26"/>
      <c r="C46" s="26"/>
      <c r="D46" s="26"/>
      <c r="E46" s="26"/>
      <c r="F46" s="24" t="s">
        <v>31</v>
      </c>
      <c r="G46" s="25"/>
    </row>
    <row r="47" spans="1:7" ht="16.5" x14ac:dyDescent="0.25">
      <c r="A47" s="26"/>
      <c r="B47" s="26"/>
      <c r="C47" s="26"/>
      <c r="D47" s="26" t="s">
        <v>19</v>
      </c>
      <c r="E47" s="24"/>
      <c r="F47" s="11" t="s">
        <v>20</v>
      </c>
      <c r="G47" s="25">
        <f t="shared" ref="G47" si="6">G49</f>
        <v>-101920</v>
      </c>
    </row>
    <row r="48" spans="1:7" ht="16.5" x14ac:dyDescent="0.25">
      <c r="A48" s="26"/>
      <c r="B48" s="26"/>
      <c r="C48" s="26"/>
      <c r="D48" s="24"/>
      <c r="E48" s="24"/>
      <c r="F48" s="24" t="s">
        <v>31</v>
      </c>
      <c r="G48" s="27"/>
    </row>
    <row r="49" spans="1:7" ht="16.5" x14ac:dyDescent="0.25">
      <c r="A49" s="26"/>
      <c r="B49" s="26"/>
      <c r="C49" s="26"/>
      <c r="D49" s="24"/>
      <c r="E49" s="24"/>
      <c r="F49" s="26" t="s">
        <v>18</v>
      </c>
      <c r="G49" s="25">
        <f>+G50</f>
        <v>-101920</v>
      </c>
    </row>
    <row r="50" spans="1:7" ht="16.5" x14ac:dyDescent="0.25">
      <c r="A50" s="26"/>
      <c r="B50" s="26"/>
      <c r="C50" s="26"/>
      <c r="D50" s="26"/>
      <c r="E50" s="29" t="s">
        <v>13</v>
      </c>
      <c r="F50" s="29" t="s">
        <v>20</v>
      </c>
      <c r="G50" s="25">
        <f>+G52</f>
        <v>-101920</v>
      </c>
    </row>
    <row r="51" spans="1:7" ht="16.5" x14ac:dyDescent="0.25">
      <c r="A51" s="26"/>
      <c r="B51" s="26"/>
      <c r="C51" s="26"/>
      <c r="D51" s="26"/>
      <c r="E51" s="26"/>
      <c r="F51" s="24" t="s">
        <v>33</v>
      </c>
      <c r="G51" s="27"/>
    </row>
    <row r="52" spans="1:7" ht="16.5" x14ac:dyDescent="0.25">
      <c r="A52" s="26"/>
      <c r="B52" s="26"/>
      <c r="C52" s="26"/>
      <c r="D52" s="26"/>
      <c r="E52" s="26"/>
      <c r="F52" s="26" t="s">
        <v>18</v>
      </c>
      <c r="G52" s="25">
        <f>+G54</f>
        <v>-101920</v>
      </c>
    </row>
    <row r="53" spans="1:7" ht="43.5" customHeight="1" x14ac:dyDescent="0.25">
      <c r="A53" s="26"/>
      <c r="B53" s="26"/>
      <c r="C53" s="26"/>
      <c r="D53" s="26"/>
      <c r="E53" s="26"/>
      <c r="F53" s="24" t="s">
        <v>34</v>
      </c>
      <c r="G53" s="27"/>
    </row>
    <row r="54" spans="1:7" ht="16.5" x14ac:dyDescent="0.25">
      <c r="A54" s="26"/>
      <c r="B54" s="26"/>
      <c r="C54" s="26"/>
      <c r="D54" s="26"/>
      <c r="E54" s="26"/>
      <c r="F54" s="13" t="s">
        <v>35</v>
      </c>
      <c r="G54" s="30">
        <f t="shared" ref="G54:G56" si="7">+G55</f>
        <v>-101920</v>
      </c>
    </row>
    <row r="55" spans="1:7" ht="17.25" x14ac:dyDescent="0.3">
      <c r="A55" s="31"/>
      <c r="B55" s="31"/>
      <c r="C55" s="31"/>
      <c r="D55" s="26"/>
      <c r="E55" s="26"/>
      <c r="F55" s="24" t="s">
        <v>36</v>
      </c>
      <c r="G55" s="32">
        <f t="shared" si="7"/>
        <v>-101920</v>
      </c>
    </row>
    <row r="56" spans="1:7" ht="17.25" x14ac:dyDescent="0.3">
      <c r="A56" s="31"/>
      <c r="B56" s="31"/>
      <c r="C56" s="31"/>
      <c r="D56" s="26"/>
      <c r="E56" s="26"/>
      <c r="F56" s="26" t="s">
        <v>40</v>
      </c>
      <c r="G56" s="32">
        <f t="shared" si="7"/>
        <v>-101920</v>
      </c>
    </row>
    <row r="57" spans="1:7" ht="17.25" x14ac:dyDescent="0.3">
      <c r="A57" s="31"/>
      <c r="B57" s="31"/>
      <c r="C57" s="31"/>
      <c r="D57" s="26"/>
      <c r="E57" s="26"/>
      <c r="F57" s="26" t="s">
        <v>41</v>
      </c>
      <c r="G57" s="32">
        <f>'Հավելված 1'!D31</f>
        <v>-101920</v>
      </c>
    </row>
  </sheetData>
  <mergeCells count="5">
    <mergeCell ref="A5:G5"/>
    <mergeCell ref="A8:C8"/>
    <mergeCell ref="D8:E8"/>
    <mergeCell ref="F8:F9"/>
    <mergeCell ref="G9:G10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zoomScaleNormal="100" zoomScaleSheetLayoutView="100" workbookViewId="0">
      <selection activeCell="H17" sqref="H17"/>
    </sheetView>
  </sheetViews>
  <sheetFormatPr defaultRowHeight="16.5" x14ac:dyDescent="0.3"/>
  <cols>
    <col min="1" max="1" width="7" style="78" customWidth="1"/>
    <col min="2" max="2" width="8.140625" style="78" customWidth="1"/>
    <col min="3" max="3" width="54.140625" style="78" customWidth="1"/>
    <col min="4" max="4" width="34" style="78" customWidth="1"/>
    <col min="5" max="16384" width="9.140625" style="78"/>
  </cols>
  <sheetData>
    <row r="1" spans="1:7" x14ac:dyDescent="0.3">
      <c r="D1" s="100" t="s">
        <v>68</v>
      </c>
    </row>
    <row r="2" spans="1:7" ht="18.75" customHeight="1" x14ac:dyDescent="0.3">
      <c r="D2" s="135" t="s">
        <v>103</v>
      </c>
    </row>
    <row r="3" spans="1:7" ht="18.75" customHeight="1" x14ac:dyDescent="0.3">
      <c r="D3" s="136" t="s">
        <v>81</v>
      </c>
    </row>
    <row r="4" spans="1:7" ht="21.75" customHeight="1" x14ac:dyDescent="0.3">
      <c r="D4" s="103"/>
    </row>
    <row r="5" spans="1:7" ht="49.5" customHeight="1" x14ac:dyDescent="0.3">
      <c r="A5" s="147" t="s">
        <v>106</v>
      </c>
      <c r="B5" s="147"/>
      <c r="C5" s="147"/>
      <c r="D5" s="147"/>
    </row>
    <row r="6" spans="1:7" ht="19.5" customHeight="1" x14ac:dyDescent="0.3">
      <c r="D6" s="170" t="s">
        <v>128</v>
      </c>
    </row>
    <row r="7" spans="1:7" ht="48.75" customHeight="1" x14ac:dyDescent="0.3">
      <c r="A7" s="153" t="s">
        <v>85</v>
      </c>
      <c r="B7" s="153"/>
      <c r="C7" s="151" t="s">
        <v>99</v>
      </c>
      <c r="D7" s="137" t="s">
        <v>4</v>
      </c>
    </row>
    <row r="8" spans="1:7" s="82" customFormat="1" ht="37.5" customHeight="1" x14ac:dyDescent="0.25">
      <c r="A8" s="153"/>
      <c r="B8" s="153"/>
      <c r="C8" s="151"/>
      <c r="D8" s="149" t="s">
        <v>100</v>
      </c>
      <c r="E8" s="104"/>
      <c r="F8" s="104"/>
      <c r="G8" s="104"/>
    </row>
    <row r="9" spans="1:7" s="82" customFormat="1" ht="45.75" x14ac:dyDescent="0.25">
      <c r="A9" s="83" t="s">
        <v>89</v>
      </c>
      <c r="B9" s="83" t="s">
        <v>90</v>
      </c>
      <c r="C9" s="151"/>
      <c r="D9" s="149"/>
      <c r="E9" s="104"/>
      <c r="F9" s="104"/>
      <c r="G9" s="104"/>
    </row>
    <row r="10" spans="1:7" s="85" customFormat="1" ht="17.25" x14ac:dyDescent="0.25">
      <c r="A10" s="86"/>
      <c r="B10" s="86"/>
      <c r="C10" s="87" t="s">
        <v>95</v>
      </c>
      <c r="D10" s="105">
        <f t="shared" ref="D10" si="0">D11</f>
        <v>101920</v>
      </c>
      <c r="E10" s="106"/>
      <c r="F10" s="106"/>
      <c r="G10" s="106"/>
    </row>
    <row r="11" spans="1:7" s="85" customFormat="1" ht="34.5" x14ac:dyDescent="0.25">
      <c r="A11" s="90"/>
      <c r="B11" s="91"/>
      <c r="C11" s="91" t="s">
        <v>97</v>
      </c>
      <c r="D11" s="105">
        <f>D15+D18</f>
        <v>101920</v>
      </c>
      <c r="E11" s="106"/>
      <c r="F11" s="106"/>
      <c r="G11" s="106"/>
    </row>
    <row r="12" spans="1:7" s="85" customFormat="1" ht="17.25" x14ac:dyDescent="0.25">
      <c r="A12" s="90"/>
      <c r="B12" s="90"/>
      <c r="C12" s="90" t="s">
        <v>98</v>
      </c>
      <c r="D12" s="107"/>
      <c r="E12" s="106"/>
      <c r="F12" s="106"/>
      <c r="G12" s="106"/>
    </row>
    <row r="13" spans="1:7" s="111" customFormat="1" ht="43.5" customHeight="1" x14ac:dyDescent="0.25">
      <c r="A13" s="108">
        <v>1138</v>
      </c>
      <c r="B13" s="108">
        <v>31002</v>
      </c>
      <c r="C13" s="94" t="s">
        <v>110</v>
      </c>
      <c r="D13" s="109">
        <f>D15</f>
        <v>29920</v>
      </c>
      <c r="E13" s="110"/>
      <c r="F13" s="110"/>
      <c r="G13" s="110"/>
    </row>
    <row r="14" spans="1:7" s="95" customFormat="1" ht="17.25" x14ac:dyDescent="0.25">
      <c r="A14" s="112"/>
      <c r="B14" s="112"/>
      <c r="C14" s="113" t="s">
        <v>101</v>
      </c>
      <c r="D14" s="114"/>
      <c r="E14" s="115"/>
      <c r="F14" s="115"/>
      <c r="G14" s="115"/>
    </row>
    <row r="15" spans="1:7" s="111" customFormat="1" ht="20.25" customHeight="1" x14ac:dyDescent="0.25">
      <c r="A15" s="112"/>
      <c r="B15" s="112"/>
      <c r="C15" s="116" t="s">
        <v>57</v>
      </c>
      <c r="D15" s="117">
        <f>D17</f>
        <v>29920</v>
      </c>
      <c r="E15" s="110"/>
      <c r="F15" s="110"/>
      <c r="G15" s="110"/>
    </row>
    <row r="16" spans="1:7" s="111" customFormat="1" ht="17.25" x14ac:dyDescent="0.25">
      <c r="A16" s="112"/>
      <c r="B16" s="112"/>
      <c r="C16" s="118" t="s">
        <v>111</v>
      </c>
      <c r="D16" s="117"/>
      <c r="E16" s="110"/>
      <c r="F16" s="110"/>
      <c r="G16" s="110"/>
    </row>
    <row r="17" spans="1:9" s="111" customFormat="1" ht="81" customHeight="1" x14ac:dyDescent="0.25">
      <c r="A17" s="112"/>
      <c r="B17" s="112"/>
      <c r="C17" s="97" t="s">
        <v>115</v>
      </c>
      <c r="D17" s="99">
        <f>'Հավելված 1'!D19</f>
        <v>29920</v>
      </c>
      <c r="E17" s="110"/>
      <c r="F17" s="110"/>
      <c r="G17" s="110"/>
    </row>
    <row r="18" spans="1:9" s="123" customFormat="1" ht="57" customHeight="1" x14ac:dyDescent="0.25">
      <c r="A18" s="120">
        <v>1138</v>
      </c>
      <c r="B18" s="120">
        <v>31003</v>
      </c>
      <c r="C18" s="121" t="s">
        <v>121</v>
      </c>
      <c r="D18" s="122">
        <f>D20</f>
        <v>72000</v>
      </c>
      <c r="F18" s="124"/>
      <c r="G18" s="124"/>
      <c r="H18" s="124"/>
      <c r="I18" s="124"/>
    </row>
    <row r="19" spans="1:9" s="128" customFormat="1" ht="17.25" x14ac:dyDescent="0.25">
      <c r="A19" s="125"/>
      <c r="B19" s="125"/>
      <c r="C19" s="126" t="s">
        <v>101</v>
      </c>
      <c r="D19" s="127"/>
      <c r="F19" s="129"/>
      <c r="G19" s="129"/>
      <c r="H19" s="129"/>
      <c r="I19" s="129"/>
    </row>
    <row r="20" spans="1:9" s="123" customFormat="1" ht="17.25" x14ac:dyDescent="0.25">
      <c r="A20" s="125"/>
      <c r="B20" s="125"/>
      <c r="C20" s="130" t="s">
        <v>57</v>
      </c>
      <c r="D20" s="131">
        <f>'Հավելված 1'!D25</f>
        <v>72000</v>
      </c>
      <c r="F20" s="124"/>
      <c r="G20" s="124"/>
      <c r="H20" s="124"/>
      <c r="I20" s="124"/>
    </row>
  </sheetData>
  <mergeCells count="4">
    <mergeCell ref="A5:D5"/>
    <mergeCell ref="D8:D9"/>
    <mergeCell ref="A7:B8"/>
    <mergeCell ref="C7:C9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zoomScaleNormal="100" zoomScaleSheetLayoutView="100" workbookViewId="0">
      <selection activeCell="J18" sqref="J18"/>
    </sheetView>
  </sheetViews>
  <sheetFormatPr defaultRowHeight="13.5" x14ac:dyDescent="0.25"/>
  <cols>
    <col min="1" max="1" width="26.140625" style="34" customWidth="1"/>
    <col min="2" max="2" width="48" style="34" customWidth="1"/>
    <col min="3" max="3" width="39.28515625" style="34" customWidth="1"/>
    <col min="4" max="9" width="9" style="34" customWidth="1"/>
    <col min="10" max="253" width="9.140625" style="34"/>
    <col min="254" max="254" width="4.7109375" style="34" customWidth="1"/>
    <col min="255" max="255" width="19.85546875" style="34" customWidth="1"/>
    <col min="256" max="256" width="72.140625" style="34" customWidth="1"/>
    <col min="257" max="257" width="0" style="34" hidden="1" customWidth="1"/>
    <col min="258" max="258" width="18.28515625" style="34" customWidth="1"/>
    <col min="259" max="259" width="17.5703125" style="34" customWidth="1"/>
    <col min="260" max="265" width="9" style="34" customWidth="1"/>
    <col min="266" max="509" width="9.140625" style="34"/>
    <col min="510" max="510" width="4.7109375" style="34" customWidth="1"/>
    <col min="511" max="511" width="19.85546875" style="34" customWidth="1"/>
    <col min="512" max="512" width="72.140625" style="34" customWidth="1"/>
    <col min="513" max="513" width="0" style="34" hidden="1" customWidth="1"/>
    <col min="514" max="514" width="18.28515625" style="34" customWidth="1"/>
    <col min="515" max="515" width="17.5703125" style="34" customWidth="1"/>
    <col min="516" max="521" width="9" style="34" customWidth="1"/>
    <col min="522" max="765" width="9.140625" style="34"/>
    <col min="766" max="766" width="4.7109375" style="34" customWidth="1"/>
    <col min="767" max="767" width="19.85546875" style="34" customWidth="1"/>
    <col min="768" max="768" width="72.140625" style="34" customWidth="1"/>
    <col min="769" max="769" width="0" style="34" hidden="1" customWidth="1"/>
    <col min="770" max="770" width="18.28515625" style="34" customWidth="1"/>
    <col min="771" max="771" width="17.5703125" style="34" customWidth="1"/>
    <col min="772" max="777" width="9" style="34" customWidth="1"/>
    <col min="778" max="1021" width="9.140625" style="34"/>
    <col min="1022" max="1022" width="4.7109375" style="34" customWidth="1"/>
    <col min="1023" max="1023" width="19.85546875" style="34" customWidth="1"/>
    <col min="1024" max="1024" width="72.140625" style="34" customWidth="1"/>
    <col min="1025" max="1025" width="0" style="34" hidden="1" customWidth="1"/>
    <col min="1026" max="1026" width="18.28515625" style="34" customWidth="1"/>
    <col min="1027" max="1027" width="17.5703125" style="34" customWidth="1"/>
    <col min="1028" max="1033" width="9" style="34" customWidth="1"/>
    <col min="1034" max="1277" width="9.140625" style="34"/>
    <col min="1278" max="1278" width="4.7109375" style="34" customWidth="1"/>
    <col min="1279" max="1279" width="19.85546875" style="34" customWidth="1"/>
    <col min="1280" max="1280" width="72.140625" style="34" customWidth="1"/>
    <col min="1281" max="1281" width="0" style="34" hidden="1" customWidth="1"/>
    <col min="1282" max="1282" width="18.28515625" style="34" customWidth="1"/>
    <col min="1283" max="1283" width="17.5703125" style="34" customWidth="1"/>
    <col min="1284" max="1289" width="9" style="34" customWidth="1"/>
    <col min="1290" max="1533" width="9.140625" style="34"/>
    <col min="1534" max="1534" width="4.7109375" style="34" customWidth="1"/>
    <col min="1535" max="1535" width="19.85546875" style="34" customWidth="1"/>
    <col min="1536" max="1536" width="72.140625" style="34" customWidth="1"/>
    <col min="1537" max="1537" width="0" style="34" hidden="1" customWidth="1"/>
    <col min="1538" max="1538" width="18.28515625" style="34" customWidth="1"/>
    <col min="1539" max="1539" width="17.5703125" style="34" customWidth="1"/>
    <col min="1540" max="1545" width="9" style="34" customWidth="1"/>
    <col min="1546" max="1789" width="9.140625" style="34"/>
    <col min="1790" max="1790" width="4.7109375" style="34" customWidth="1"/>
    <col min="1791" max="1791" width="19.85546875" style="34" customWidth="1"/>
    <col min="1792" max="1792" width="72.140625" style="34" customWidth="1"/>
    <col min="1793" max="1793" width="0" style="34" hidden="1" customWidth="1"/>
    <col min="1794" max="1794" width="18.28515625" style="34" customWidth="1"/>
    <col min="1795" max="1795" width="17.5703125" style="34" customWidth="1"/>
    <col min="1796" max="1801" width="9" style="34" customWidth="1"/>
    <col min="1802" max="2045" width="9.140625" style="34"/>
    <col min="2046" max="2046" width="4.7109375" style="34" customWidth="1"/>
    <col min="2047" max="2047" width="19.85546875" style="34" customWidth="1"/>
    <col min="2048" max="2048" width="72.140625" style="34" customWidth="1"/>
    <col min="2049" max="2049" width="0" style="34" hidden="1" customWidth="1"/>
    <col min="2050" max="2050" width="18.28515625" style="34" customWidth="1"/>
    <col min="2051" max="2051" width="17.5703125" style="34" customWidth="1"/>
    <col min="2052" max="2057" width="9" style="34" customWidth="1"/>
    <col min="2058" max="2301" width="9.140625" style="34"/>
    <col min="2302" max="2302" width="4.7109375" style="34" customWidth="1"/>
    <col min="2303" max="2303" width="19.85546875" style="34" customWidth="1"/>
    <col min="2304" max="2304" width="72.140625" style="34" customWidth="1"/>
    <col min="2305" max="2305" width="0" style="34" hidden="1" customWidth="1"/>
    <col min="2306" max="2306" width="18.28515625" style="34" customWidth="1"/>
    <col min="2307" max="2307" width="17.5703125" style="34" customWidth="1"/>
    <col min="2308" max="2313" width="9" style="34" customWidth="1"/>
    <col min="2314" max="2557" width="9.140625" style="34"/>
    <col min="2558" max="2558" width="4.7109375" style="34" customWidth="1"/>
    <col min="2559" max="2559" width="19.85546875" style="34" customWidth="1"/>
    <col min="2560" max="2560" width="72.140625" style="34" customWidth="1"/>
    <col min="2561" max="2561" width="0" style="34" hidden="1" customWidth="1"/>
    <col min="2562" max="2562" width="18.28515625" style="34" customWidth="1"/>
    <col min="2563" max="2563" width="17.5703125" style="34" customWidth="1"/>
    <col min="2564" max="2569" width="9" style="34" customWidth="1"/>
    <col min="2570" max="2813" width="9.140625" style="34"/>
    <col min="2814" max="2814" width="4.7109375" style="34" customWidth="1"/>
    <col min="2815" max="2815" width="19.85546875" style="34" customWidth="1"/>
    <col min="2816" max="2816" width="72.140625" style="34" customWidth="1"/>
    <col min="2817" max="2817" width="0" style="34" hidden="1" customWidth="1"/>
    <col min="2818" max="2818" width="18.28515625" style="34" customWidth="1"/>
    <col min="2819" max="2819" width="17.5703125" style="34" customWidth="1"/>
    <col min="2820" max="2825" width="9" style="34" customWidth="1"/>
    <col min="2826" max="3069" width="9.140625" style="34"/>
    <col min="3070" max="3070" width="4.7109375" style="34" customWidth="1"/>
    <col min="3071" max="3071" width="19.85546875" style="34" customWidth="1"/>
    <col min="3072" max="3072" width="72.140625" style="34" customWidth="1"/>
    <col min="3073" max="3073" width="0" style="34" hidden="1" customWidth="1"/>
    <col min="3074" max="3074" width="18.28515625" style="34" customWidth="1"/>
    <col min="3075" max="3075" width="17.5703125" style="34" customWidth="1"/>
    <col min="3076" max="3081" width="9" style="34" customWidth="1"/>
    <col min="3082" max="3325" width="9.140625" style="34"/>
    <col min="3326" max="3326" width="4.7109375" style="34" customWidth="1"/>
    <col min="3327" max="3327" width="19.85546875" style="34" customWidth="1"/>
    <col min="3328" max="3328" width="72.140625" style="34" customWidth="1"/>
    <col min="3329" max="3329" width="0" style="34" hidden="1" customWidth="1"/>
    <col min="3330" max="3330" width="18.28515625" style="34" customWidth="1"/>
    <col min="3331" max="3331" width="17.5703125" style="34" customWidth="1"/>
    <col min="3332" max="3337" width="9" style="34" customWidth="1"/>
    <col min="3338" max="3581" width="9.140625" style="34"/>
    <col min="3582" max="3582" width="4.7109375" style="34" customWidth="1"/>
    <col min="3583" max="3583" width="19.85546875" style="34" customWidth="1"/>
    <col min="3584" max="3584" width="72.140625" style="34" customWidth="1"/>
    <col min="3585" max="3585" width="0" style="34" hidden="1" customWidth="1"/>
    <col min="3586" max="3586" width="18.28515625" style="34" customWidth="1"/>
    <col min="3587" max="3587" width="17.5703125" style="34" customWidth="1"/>
    <col min="3588" max="3593" width="9" style="34" customWidth="1"/>
    <col min="3594" max="3837" width="9.140625" style="34"/>
    <col min="3838" max="3838" width="4.7109375" style="34" customWidth="1"/>
    <col min="3839" max="3839" width="19.85546875" style="34" customWidth="1"/>
    <col min="3840" max="3840" width="72.140625" style="34" customWidth="1"/>
    <col min="3841" max="3841" width="0" style="34" hidden="1" customWidth="1"/>
    <col min="3842" max="3842" width="18.28515625" style="34" customWidth="1"/>
    <col min="3843" max="3843" width="17.5703125" style="34" customWidth="1"/>
    <col min="3844" max="3849" width="9" style="34" customWidth="1"/>
    <col min="3850" max="4093" width="9.140625" style="34"/>
    <col min="4094" max="4094" width="4.7109375" style="34" customWidth="1"/>
    <col min="4095" max="4095" width="19.85546875" style="34" customWidth="1"/>
    <col min="4096" max="4096" width="72.140625" style="34" customWidth="1"/>
    <col min="4097" max="4097" width="0" style="34" hidden="1" customWidth="1"/>
    <col min="4098" max="4098" width="18.28515625" style="34" customWidth="1"/>
    <col min="4099" max="4099" width="17.5703125" style="34" customWidth="1"/>
    <col min="4100" max="4105" width="9" style="34" customWidth="1"/>
    <col min="4106" max="4349" width="9.140625" style="34"/>
    <col min="4350" max="4350" width="4.7109375" style="34" customWidth="1"/>
    <col min="4351" max="4351" width="19.85546875" style="34" customWidth="1"/>
    <col min="4352" max="4352" width="72.140625" style="34" customWidth="1"/>
    <col min="4353" max="4353" width="0" style="34" hidden="1" customWidth="1"/>
    <col min="4354" max="4354" width="18.28515625" style="34" customWidth="1"/>
    <col min="4355" max="4355" width="17.5703125" style="34" customWidth="1"/>
    <col min="4356" max="4361" width="9" style="34" customWidth="1"/>
    <col min="4362" max="4605" width="9.140625" style="34"/>
    <col min="4606" max="4606" width="4.7109375" style="34" customWidth="1"/>
    <col min="4607" max="4607" width="19.85546875" style="34" customWidth="1"/>
    <col min="4608" max="4608" width="72.140625" style="34" customWidth="1"/>
    <col min="4609" max="4609" width="0" style="34" hidden="1" customWidth="1"/>
    <col min="4610" max="4610" width="18.28515625" style="34" customWidth="1"/>
    <col min="4611" max="4611" width="17.5703125" style="34" customWidth="1"/>
    <col min="4612" max="4617" width="9" style="34" customWidth="1"/>
    <col min="4618" max="4861" width="9.140625" style="34"/>
    <col min="4862" max="4862" width="4.7109375" style="34" customWidth="1"/>
    <col min="4863" max="4863" width="19.85546875" style="34" customWidth="1"/>
    <col min="4864" max="4864" width="72.140625" style="34" customWidth="1"/>
    <col min="4865" max="4865" width="0" style="34" hidden="1" customWidth="1"/>
    <col min="4866" max="4866" width="18.28515625" style="34" customWidth="1"/>
    <col min="4867" max="4867" width="17.5703125" style="34" customWidth="1"/>
    <col min="4868" max="4873" width="9" style="34" customWidth="1"/>
    <col min="4874" max="5117" width="9.140625" style="34"/>
    <col min="5118" max="5118" width="4.7109375" style="34" customWidth="1"/>
    <col min="5119" max="5119" width="19.85546875" style="34" customWidth="1"/>
    <col min="5120" max="5120" width="72.140625" style="34" customWidth="1"/>
    <col min="5121" max="5121" width="0" style="34" hidden="1" customWidth="1"/>
    <col min="5122" max="5122" width="18.28515625" style="34" customWidth="1"/>
    <col min="5123" max="5123" width="17.5703125" style="34" customWidth="1"/>
    <col min="5124" max="5129" width="9" style="34" customWidth="1"/>
    <col min="5130" max="5373" width="9.140625" style="34"/>
    <col min="5374" max="5374" width="4.7109375" style="34" customWidth="1"/>
    <col min="5375" max="5375" width="19.85546875" style="34" customWidth="1"/>
    <col min="5376" max="5376" width="72.140625" style="34" customWidth="1"/>
    <col min="5377" max="5377" width="0" style="34" hidden="1" customWidth="1"/>
    <col min="5378" max="5378" width="18.28515625" style="34" customWidth="1"/>
    <col min="5379" max="5379" width="17.5703125" style="34" customWidth="1"/>
    <col min="5380" max="5385" width="9" style="34" customWidth="1"/>
    <col min="5386" max="5629" width="9.140625" style="34"/>
    <col min="5630" max="5630" width="4.7109375" style="34" customWidth="1"/>
    <col min="5631" max="5631" width="19.85546875" style="34" customWidth="1"/>
    <col min="5632" max="5632" width="72.140625" style="34" customWidth="1"/>
    <col min="5633" max="5633" width="0" style="34" hidden="1" customWidth="1"/>
    <col min="5634" max="5634" width="18.28515625" style="34" customWidth="1"/>
    <col min="5635" max="5635" width="17.5703125" style="34" customWidth="1"/>
    <col min="5636" max="5641" width="9" style="34" customWidth="1"/>
    <col min="5642" max="5885" width="9.140625" style="34"/>
    <col min="5886" max="5886" width="4.7109375" style="34" customWidth="1"/>
    <col min="5887" max="5887" width="19.85546875" style="34" customWidth="1"/>
    <col min="5888" max="5888" width="72.140625" style="34" customWidth="1"/>
    <col min="5889" max="5889" width="0" style="34" hidden="1" customWidth="1"/>
    <col min="5890" max="5890" width="18.28515625" style="34" customWidth="1"/>
    <col min="5891" max="5891" width="17.5703125" style="34" customWidth="1"/>
    <col min="5892" max="5897" width="9" style="34" customWidth="1"/>
    <col min="5898" max="6141" width="9.140625" style="34"/>
    <col min="6142" max="6142" width="4.7109375" style="34" customWidth="1"/>
    <col min="6143" max="6143" width="19.85546875" style="34" customWidth="1"/>
    <col min="6144" max="6144" width="72.140625" style="34" customWidth="1"/>
    <col min="6145" max="6145" width="0" style="34" hidden="1" customWidth="1"/>
    <col min="6146" max="6146" width="18.28515625" style="34" customWidth="1"/>
    <col min="6147" max="6147" width="17.5703125" style="34" customWidth="1"/>
    <col min="6148" max="6153" width="9" style="34" customWidth="1"/>
    <col min="6154" max="6397" width="9.140625" style="34"/>
    <col min="6398" max="6398" width="4.7109375" style="34" customWidth="1"/>
    <col min="6399" max="6399" width="19.85546875" style="34" customWidth="1"/>
    <col min="6400" max="6400" width="72.140625" style="34" customWidth="1"/>
    <col min="6401" max="6401" width="0" style="34" hidden="1" customWidth="1"/>
    <col min="6402" max="6402" width="18.28515625" style="34" customWidth="1"/>
    <col min="6403" max="6403" width="17.5703125" style="34" customWidth="1"/>
    <col min="6404" max="6409" width="9" style="34" customWidth="1"/>
    <col min="6410" max="6653" width="9.140625" style="34"/>
    <col min="6654" max="6654" width="4.7109375" style="34" customWidth="1"/>
    <col min="6655" max="6655" width="19.85546875" style="34" customWidth="1"/>
    <col min="6656" max="6656" width="72.140625" style="34" customWidth="1"/>
    <col min="6657" max="6657" width="0" style="34" hidden="1" customWidth="1"/>
    <col min="6658" max="6658" width="18.28515625" style="34" customWidth="1"/>
    <col min="6659" max="6659" width="17.5703125" style="34" customWidth="1"/>
    <col min="6660" max="6665" width="9" style="34" customWidth="1"/>
    <col min="6666" max="6909" width="9.140625" style="34"/>
    <col min="6910" max="6910" width="4.7109375" style="34" customWidth="1"/>
    <col min="6911" max="6911" width="19.85546875" style="34" customWidth="1"/>
    <col min="6912" max="6912" width="72.140625" style="34" customWidth="1"/>
    <col min="6913" max="6913" width="0" style="34" hidden="1" customWidth="1"/>
    <col min="6914" max="6914" width="18.28515625" style="34" customWidth="1"/>
    <col min="6915" max="6915" width="17.5703125" style="34" customWidth="1"/>
    <col min="6916" max="6921" width="9" style="34" customWidth="1"/>
    <col min="6922" max="7165" width="9.140625" style="34"/>
    <col min="7166" max="7166" width="4.7109375" style="34" customWidth="1"/>
    <col min="7167" max="7167" width="19.85546875" style="34" customWidth="1"/>
    <col min="7168" max="7168" width="72.140625" style="34" customWidth="1"/>
    <col min="7169" max="7169" width="0" style="34" hidden="1" customWidth="1"/>
    <col min="7170" max="7170" width="18.28515625" style="34" customWidth="1"/>
    <col min="7171" max="7171" width="17.5703125" style="34" customWidth="1"/>
    <col min="7172" max="7177" width="9" style="34" customWidth="1"/>
    <col min="7178" max="7421" width="9.140625" style="34"/>
    <col min="7422" max="7422" width="4.7109375" style="34" customWidth="1"/>
    <col min="7423" max="7423" width="19.85546875" style="34" customWidth="1"/>
    <col min="7424" max="7424" width="72.140625" style="34" customWidth="1"/>
    <col min="7425" max="7425" width="0" style="34" hidden="1" customWidth="1"/>
    <col min="7426" max="7426" width="18.28515625" style="34" customWidth="1"/>
    <col min="7427" max="7427" width="17.5703125" style="34" customWidth="1"/>
    <col min="7428" max="7433" width="9" style="34" customWidth="1"/>
    <col min="7434" max="7677" width="9.140625" style="34"/>
    <col min="7678" max="7678" width="4.7109375" style="34" customWidth="1"/>
    <col min="7679" max="7679" width="19.85546875" style="34" customWidth="1"/>
    <col min="7680" max="7680" width="72.140625" style="34" customWidth="1"/>
    <col min="7681" max="7681" width="0" style="34" hidden="1" customWidth="1"/>
    <col min="7682" max="7682" width="18.28515625" style="34" customWidth="1"/>
    <col min="7683" max="7683" width="17.5703125" style="34" customWidth="1"/>
    <col min="7684" max="7689" width="9" style="34" customWidth="1"/>
    <col min="7690" max="7933" width="9.140625" style="34"/>
    <col min="7934" max="7934" width="4.7109375" style="34" customWidth="1"/>
    <col min="7935" max="7935" width="19.85546875" style="34" customWidth="1"/>
    <col min="7936" max="7936" width="72.140625" style="34" customWidth="1"/>
    <col min="7937" max="7937" width="0" style="34" hidden="1" customWidth="1"/>
    <col min="7938" max="7938" width="18.28515625" style="34" customWidth="1"/>
    <col min="7939" max="7939" width="17.5703125" style="34" customWidth="1"/>
    <col min="7940" max="7945" width="9" style="34" customWidth="1"/>
    <col min="7946" max="8189" width="9.140625" style="34"/>
    <col min="8190" max="8190" width="4.7109375" style="34" customWidth="1"/>
    <col min="8191" max="8191" width="19.85546875" style="34" customWidth="1"/>
    <col min="8192" max="8192" width="72.140625" style="34" customWidth="1"/>
    <col min="8193" max="8193" width="0" style="34" hidden="1" customWidth="1"/>
    <col min="8194" max="8194" width="18.28515625" style="34" customWidth="1"/>
    <col min="8195" max="8195" width="17.5703125" style="34" customWidth="1"/>
    <col min="8196" max="8201" width="9" style="34" customWidth="1"/>
    <col min="8202" max="8445" width="9.140625" style="34"/>
    <col min="8446" max="8446" width="4.7109375" style="34" customWidth="1"/>
    <col min="8447" max="8447" width="19.85546875" style="34" customWidth="1"/>
    <col min="8448" max="8448" width="72.140625" style="34" customWidth="1"/>
    <col min="8449" max="8449" width="0" style="34" hidden="1" customWidth="1"/>
    <col min="8450" max="8450" width="18.28515625" style="34" customWidth="1"/>
    <col min="8451" max="8451" width="17.5703125" style="34" customWidth="1"/>
    <col min="8452" max="8457" width="9" style="34" customWidth="1"/>
    <col min="8458" max="8701" width="9.140625" style="34"/>
    <col min="8702" max="8702" width="4.7109375" style="34" customWidth="1"/>
    <col min="8703" max="8703" width="19.85546875" style="34" customWidth="1"/>
    <col min="8704" max="8704" width="72.140625" style="34" customWidth="1"/>
    <col min="8705" max="8705" width="0" style="34" hidden="1" customWidth="1"/>
    <col min="8706" max="8706" width="18.28515625" style="34" customWidth="1"/>
    <col min="8707" max="8707" width="17.5703125" style="34" customWidth="1"/>
    <col min="8708" max="8713" width="9" style="34" customWidth="1"/>
    <col min="8714" max="8957" width="9.140625" style="34"/>
    <col min="8958" max="8958" width="4.7109375" style="34" customWidth="1"/>
    <col min="8959" max="8959" width="19.85546875" style="34" customWidth="1"/>
    <col min="8960" max="8960" width="72.140625" style="34" customWidth="1"/>
    <col min="8961" max="8961" width="0" style="34" hidden="1" customWidth="1"/>
    <col min="8962" max="8962" width="18.28515625" style="34" customWidth="1"/>
    <col min="8963" max="8963" width="17.5703125" style="34" customWidth="1"/>
    <col min="8964" max="8969" width="9" style="34" customWidth="1"/>
    <col min="8970" max="9213" width="9.140625" style="34"/>
    <col min="9214" max="9214" width="4.7109375" style="34" customWidth="1"/>
    <col min="9215" max="9215" width="19.85546875" style="34" customWidth="1"/>
    <col min="9216" max="9216" width="72.140625" style="34" customWidth="1"/>
    <col min="9217" max="9217" width="0" style="34" hidden="1" customWidth="1"/>
    <col min="9218" max="9218" width="18.28515625" style="34" customWidth="1"/>
    <col min="9219" max="9219" width="17.5703125" style="34" customWidth="1"/>
    <col min="9220" max="9225" width="9" style="34" customWidth="1"/>
    <col min="9226" max="9469" width="9.140625" style="34"/>
    <col min="9470" max="9470" width="4.7109375" style="34" customWidth="1"/>
    <col min="9471" max="9471" width="19.85546875" style="34" customWidth="1"/>
    <col min="9472" max="9472" width="72.140625" style="34" customWidth="1"/>
    <col min="9473" max="9473" width="0" style="34" hidden="1" customWidth="1"/>
    <col min="9474" max="9474" width="18.28515625" style="34" customWidth="1"/>
    <col min="9475" max="9475" width="17.5703125" style="34" customWidth="1"/>
    <col min="9476" max="9481" width="9" style="34" customWidth="1"/>
    <col min="9482" max="9725" width="9.140625" style="34"/>
    <col min="9726" max="9726" width="4.7109375" style="34" customWidth="1"/>
    <col min="9727" max="9727" width="19.85546875" style="34" customWidth="1"/>
    <col min="9728" max="9728" width="72.140625" style="34" customWidth="1"/>
    <col min="9729" max="9729" width="0" style="34" hidden="1" customWidth="1"/>
    <col min="9730" max="9730" width="18.28515625" style="34" customWidth="1"/>
    <col min="9731" max="9731" width="17.5703125" style="34" customWidth="1"/>
    <col min="9732" max="9737" width="9" style="34" customWidth="1"/>
    <col min="9738" max="9981" width="9.140625" style="34"/>
    <col min="9982" max="9982" width="4.7109375" style="34" customWidth="1"/>
    <col min="9983" max="9983" width="19.85546875" style="34" customWidth="1"/>
    <col min="9984" max="9984" width="72.140625" style="34" customWidth="1"/>
    <col min="9985" max="9985" width="0" style="34" hidden="1" customWidth="1"/>
    <col min="9986" max="9986" width="18.28515625" style="34" customWidth="1"/>
    <col min="9987" max="9987" width="17.5703125" style="34" customWidth="1"/>
    <col min="9988" max="9993" width="9" style="34" customWidth="1"/>
    <col min="9994" max="10237" width="9.140625" style="34"/>
    <col min="10238" max="10238" width="4.7109375" style="34" customWidth="1"/>
    <col min="10239" max="10239" width="19.85546875" style="34" customWidth="1"/>
    <col min="10240" max="10240" width="72.140625" style="34" customWidth="1"/>
    <col min="10241" max="10241" width="0" style="34" hidden="1" customWidth="1"/>
    <col min="10242" max="10242" width="18.28515625" style="34" customWidth="1"/>
    <col min="10243" max="10243" width="17.5703125" style="34" customWidth="1"/>
    <col min="10244" max="10249" width="9" style="34" customWidth="1"/>
    <col min="10250" max="10493" width="9.140625" style="34"/>
    <col min="10494" max="10494" width="4.7109375" style="34" customWidth="1"/>
    <col min="10495" max="10495" width="19.85546875" style="34" customWidth="1"/>
    <col min="10496" max="10496" width="72.140625" style="34" customWidth="1"/>
    <col min="10497" max="10497" width="0" style="34" hidden="1" customWidth="1"/>
    <col min="10498" max="10498" width="18.28515625" style="34" customWidth="1"/>
    <col min="10499" max="10499" width="17.5703125" style="34" customWidth="1"/>
    <col min="10500" max="10505" width="9" style="34" customWidth="1"/>
    <col min="10506" max="10749" width="9.140625" style="34"/>
    <col min="10750" max="10750" width="4.7109375" style="34" customWidth="1"/>
    <col min="10751" max="10751" width="19.85546875" style="34" customWidth="1"/>
    <col min="10752" max="10752" width="72.140625" style="34" customWidth="1"/>
    <col min="10753" max="10753" width="0" style="34" hidden="1" customWidth="1"/>
    <col min="10754" max="10754" width="18.28515625" style="34" customWidth="1"/>
    <col min="10755" max="10755" width="17.5703125" style="34" customWidth="1"/>
    <col min="10756" max="10761" width="9" style="34" customWidth="1"/>
    <col min="10762" max="11005" width="9.140625" style="34"/>
    <col min="11006" max="11006" width="4.7109375" style="34" customWidth="1"/>
    <col min="11007" max="11007" width="19.85546875" style="34" customWidth="1"/>
    <col min="11008" max="11008" width="72.140625" style="34" customWidth="1"/>
    <col min="11009" max="11009" width="0" style="34" hidden="1" customWidth="1"/>
    <col min="11010" max="11010" width="18.28515625" style="34" customWidth="1"/>
    <col min="11011" max="11011" width="17.5703125" style="34" customWidth="1"/>
    <col min="11012" max="11017" width="9" style="34" customWidth="1"/>
    <col min="11018" max="11261" width="9.140625" style="34"/>
    <col min="11262" max="11262" width="4.7109375" style="34" customWidth="1"/>
    <col min="11263" max="11263" width="19.85546875" style="34" customWidth="1"/>
    <col min="11264" max="11264" width="72.140625" style="34" customWidth="1"/>
    <col min="11265" max="11265" width="0" style="34" hidden="1" customWidth="1"/>
    <col min="11266" max="11266" width="18.28515625" style="34" customWidth="1"/>
    <col min="11267" max="11267" width="17.5703125" style="34" customWidth="1"/>
    <col min="11268" max="11273" width="9" style="34" customWidth="1"/>
    <col min="11274" max="11517" width="9.140625" style="34"/>
    <col min="11518" max="11518" width="4.7109375" style="34" customWidth="1"/>
    <col min="11519" max="11519" width="19.85546875" style="34" customWidth="1"/>
    <col min="11520" max="11520" width="72.140625" style="34" customWidth="1"/>
    <col min="11521" max="11521" width="0" style="34" hidden="1" customWidth="1"/>
    <col min="11522" max="11522" width="18.28515625" style="34" customWidth="1"/>
    <col min="11523" max="11523" width="17.5703125" style="34" customWidth="1"/>
    <col min="11524" max="11529" width="9" style="34" customWidth="1"/>
    <col min="11530" max="11773" width="9.140625" style="34"/>
    <col min="11774" max="11774" width="4.7109375" style="34" customWidth="1"/>
    <col min="11775" max="11775" width="19.85546875" style="34" customWidth="1"/>
    <col min="11776" max="11776" width="72.140625" style="34" customWidth="1"/>
    <col min="11777" max="11777" width="0" style="34" hidden="1" customWidth="1"/>
    <col min="11778" max="11778" width="18.28515625" style="34" customWidth="1"/>
    <col min="11779" max="11779" width="17.5703125" style="34" customWidth="1"/>
    <col min="11780" max="11785" width="9" style="34" customWidth="1"/>
    <col min="11786" max="12029" width="9.140625" style="34"/>
    <col min="12030" max="12030" width="4.7109375" style="34" customWidth="1"/>
    <col min="12031" max="12031" width="19.85546875" style="34" customWidth="1"/>
    <col min="12032" max="12032" width="72.140625" style="34" customWidth="1"/>
    <col min="12033" max="12033" width="0" style="34" hidden="1" customWidth="1"/>
    <col min="12034" max="12034" width="18.28515625" style="34" customWidth="1"/>
    <col min="12035" max="12035" width="17.5703125" style="34" customWidth="1"/>
    <col min="12036" max="12041" width="9" style="34" customWidth="1"/>
    <col min="12042" max="12285" width="9.140625" style="34"/>
    <col min="12286" max="12286" width="4.7109375" style="34" customWidth="1"/>
    <col min="12287" max="12287" width="19.85546875" style="34" customWidth="1"/>
    <col min="12288" max="12288" width="72.140625" style="34" customWidth="1"/>
    <col min="12289" max="12289" width="0" style="34" hidden="1" customWidth="1"/>
    <col min="12290" max="12290" width="18.28515625" style="34" customWidth="1"/>
    <col min="12291" max="12291" width="17.5703125" style="34" customWidth="1"/>
    <col min="12292" max="12297" width="9" style="34" customWidth="1"/>
    <col min="12298" max="12541" width="9.140625" style="34"/>
    <col min="12542" max="12542" width="4.7109375" style="34" customWidth="1"/>
    <col min="12543" max="12543" width="19.85546875" style="34" customWidth="1"/>
    <col min="12544" max="12544" width="72.140625" style="34" customWidth="1"/>
    <col min="12545" max="12545" width="0" style="34" hidden="1" customWidth="1"/>
    <col min="12546" max="12546" width="18.28515625" style="34" customWidth="1"/>
    <col min="12547" max="12547" width="17.5703125" style="34" customWidth="1"/>
    <col min="12548" max="12553" width="9" style="34" customWidth="1"/>
    <col min="12554" max="12797" width="9.140625" style="34"/>
    <col min="12798" max="12798" width="4.7109375" style="34" customWidth="1"/>
    <col min="12799" max="12799" width="19.85546875" style="34" customWidth="1"/>
    <col min="12800" max="12800" width="72.140625" style="34" customWidth="1"/>
    <col min="12801" max="12801" width="0" style="34" hidden="1" customWidth="1"/>
    <col min="12802" max="12802" width="18.28515625" style="34" customWidth="1"/>
    <col min="12803" max="12803" width="17.5703125" style="34" customWidth="1"/>
    <col min="12804" max="12809" width="9" style="34" customWidth="1"/>
    <col min="12810" max="13053" width="9.140625" style="34"/>
    <col min="13054" max="13054" width="4.7109375" style="34" customWidth="1"/>
    <col min="13055" max="13055" width="19.85546875" style="34" customWidth="1"/>
    <col min="13056" max="13056" width="72.140625" style="34" customWidth="1"/>
    <col min="13057" max="13057" width="0" style="34" hidden="1" customWidth="1"/>
    <col min="13058" max="13058" width="18.28515625" style="34" customWidth="1"/>
    <col min="13059" max="13059" width="17.5703125" style="34" customWidth="1"/>
    <col min="13060" max="13065" width="9" style="34" customWidth="1"/>
    <col min="13066" max="13309" width="9.140625" style="34"/>
    <col min="13310" max="13310" width="4.7109375" style="34" customWidth="1"/>
    <col min="13311" max="13311" width="19.85546875" style="34" customWidth="1"/>
    <col min="13312" max="13312" width="72.140625" style="34" customWidth="1"/>
    <col min="13313" max="13313" width="0" style="34" hidden="1" customWidth="1"/>
    <col min="13314" max="13314" width="18.28515625" style="34" customWidth="1"/>
    <col min="13315" max="13315" width="17.5703125" style="34" customWidth="1"/>
    <col min="13316" max="13321" width="9" style="34" customWidth="1"/>
    <col min="13322" max="13565" width="9.140625" style="34"/>
    <col min="13566" max="13566" width="4.7109375" style="34" customWidth="1"/>
    <col min="13567" max="13567" width="19.85546875" style="34" customWidth="1"/>
    <col min="13568" max="13568" width="72.140625" style="34" customWidth="1"/>
    <col min="13569" max="13569" width="0" style="34" hidden="1" customWidth="1"/>
    <col min="13570" max="13570" width="18.28515625" style="34" customWidth="1"/>
    <col min="13571" max="13571" width="17.5703125" style="34" customWidth="1"/>
    <col min="13572" max="13577" width="9" style="34" customWidth="1"/>
    <col min="13578" max="13821" width="9.140625" style="34"/>
    <col min="13822" max="13822" width="4.7109375" style="34" customWidth="1"/>
    <col min="13823" max="13823" width="19.85546875" style="34" customWidth="1"/>
    <col min="13824" max="13824" width="72.140625" style="34" customWidth="1"/>
    <col min="13825" max="13825" width="0" style="34" hidden="1" customWidth="1"/>
    <col min="13826" max="13826" width="18.28515625" style="34" customWidth="1"/>
    <col min="13827" max="13827" width="17.5703125" style="34" customWidth="1"/>
    <col min="13828" max="13833" width="9" style="34" customWidth="1"/>
    <col min="13834" max="14077" width="9.140625" style="34"/>
    <col min="14078" max="14078" width="4.7109375" style="34" customWidth="1"/>
    <col min="14079" max="14079" width="19.85546875" style="34" customWidth="1"/>
    <col min="14080" max="14080" width="72.140625" style="34" customWidth="1"/>
    <col min="14081" max="14081" width="0" style="34" hidden="1" customWidth="1"/>
    <col min="14082" max="14082" width="18.28515625" style="34" customWidth="1"/>
    <col min="14083" max="14083" width="17.5703125" style="34" customWidth="1"/>
    <col min="14084" max="14089" width="9" style="34" customWidth="1"/>
    <col min="14090" max="14333" width="9.140625" style="34"/>
    <col min="14334" max="14334" width="4.7109375" style="34" customWidth="1"/>
    <col min="14335" max="14335" width="19.85546875" style="34" customWidth="1"/>
    <col min="14336" max="14336" width="72.140625" style="34" customWidth="1"/>
    <col min="14337" max="14337" width="0" style="34" hidden="1" customWidth="1"/>
    <col min="14338" max="14338" width="18.28515625" style="34" customWidth="1"/>
    <col min="14339" max="14339" width="17.5703125" style="34" customWidth="1"/>
    <col min="14340" max="14345" width="9" style="34" customWidth="1"/>
    <col min="14346" max="14589" width="9.140625" style="34"/>
    <col min="14590" max="14590" width="4.7109375" style="34" customWidth="1"/>
    <col min="14591" max="14591" width="19.85546875" style="34" customWidth="1"/>
    <col min="14592" max="14592" width="72.140625" style="34" customWidth="1"/>
    <col min="14593" max="14593" width="0" style="34" hidden="1" customWidth="1"/>
    <col min="14594" max="14594" width="18.28515625" style="34" customWidth="1"/>
    <col min="14595" max="14595" width="17.5703125" style="34" customWidth="1"/>
    <col min="14596" max="14601" width="9" style="34" customWidth="1"/>
    <col min="14602" max="14845" width="9.140625" style="34"/>
    <col min="14846" max="14846" width="4.7109375" style="34" customWidth="1"/>
    <col min="14847" max="14847" width="19.85546875" style="34" customWidth="1"/>
    <col min="14848" max="14848" width="72.140625" style="34" customWidth="1"/>
    <col min="14849" max="14849" width="0" style="34" hidden="1" customWidth="1"/>
    <col min="14850" max="14850" width="18.28515625" style="34" customWidth="1"/>
    <col min="14851" max="14851" width="17.5703125" style="34" customWidth="1"/>
    <col min="14852" max="14857" width="9" style="34" customWidth="1"/>
    <col min="14858" max="15101" width="9.140625" style="34"/>
    <col min="15102" max="15102" width="4.7109375" style="34" customWidth="1"/>
    <col min="15103" max="15103" width="19.85546875" style="34" customWidth="1"/>
    <col min="15104" max="15104" width="72.140625" style="34" customWidth="1"/>
    <col min="15105" max="15105" width="0" style="34" hidden="1" customWidth="1"/>
    <col min="15106" max="15106" width="18.28515625" style="34" customWidth="1"/>
    <col min="15107" max="15107" width="17.5703125" style="34" customWidth="1"/>
    <col min="15108" max="15113" width="9" style="34" customWidth="1"/>
    <col min="15114" max="15357" width="9.140625" style="34"/>
    <col min="15358" max="15358" width="4.7109375" style="34" customWidth="1"/>
    <col min="15359" max="15359" width="19.85546875" style="34" customWidth="1"/>
    <col min="15360" max="15360" width="72.140625" style="34" customWidth="1"/>
    <col min="15361" max="15361" width="0" style="34" hidden="1" customWidth="1"/>
    <col min="15362" max="15362" width="18.28515625" style="34" customWidth="1"/>
    <col min="15363" max="15363" width="17.5703125" style="34" customWidth="1"/>
    <col min="15364" max="15369" width="9" style="34" customWidth="1"/>
    <col min="15370" max="15613" width="9.140625" style="34"/>
    <col min="15614" max="15614" width="4.7109375" style="34" customWidth="1"/>
    <col min="15615" max="15615" width="19.85546875" style="34" customWidth="1"/>
    <col min="15616" max="15616" width="72.140625" style="34" customWidth="1"/>
    <col min="15617" max="15617" width="0" style="34" hidden="1" customWidth="1"/>
    <col min="15618" max="15618" width="18.28515625" style="34" customWidth="1"/>
    <col min="15619" max="15619" width="17.5703125" style="34" customWidth="1"/>
    <col min="15620" max="15625" width="9" style="34" customWidth="1"/>
    <col min="15626" max="15869" width="9.140625" style="34"/>
    <col min="15870" max="15870" width="4.7109375" style="34" customWidth="1"/>
    <col min="15871" max="15871" width="19.85546875" style="34" customWidth="1"/>
    <col min="15872" max="15872" width="72.140625" style="34" customWidth="1"/>
    <col min="15873" max="15873" width="0" style="34" hidden="1" customWidth="1"/>
    <col min="15874" max="15874" width="18.28515625" style="34" customWidth="1"/>
    <col min="15875" max="15875" width="17.5703125" style="34" customWidth="1"/>
    <col min="15876" max="15881" width="9" style="34" customWidth="1"/>
    <col min="15882" max="16125" width="9.140625" style="34"/>
    <col min="16126" max="16126" width="4.7109375" style="34" customWidth="1"/>
    <col min="16127" max="16127" width="19.85546875" style="34" customWidth="1"/>
    <col min="16128" max="16128" width="72.140625" style="34" customWidth="1"/>
    <col min="16129" max="16129" width="0" style="34" hidden="1" customWidth="1"/>
    <col min="16130" max="16130" width="18.28515625" style="34" customWidth="1"/>
    <col min="16131" max="16131" width="17.5703125" style="34" customWidth="1"/>
    <col min="16132" max="16137" width="9" style="34" customWidth="1"/>
    <col min="16138" max="16384" width="9.140625" style="34"/>
  </cols>
  <sheetData>
    <row r="1" spans="1:3" ht="14.25" x14ac:dyDescent="0.25">
      <c r="C1" s="54" t="s">
        <v>42</v>
      </c>
    </row>
    <row r="2" spans="1:3" ht="14.25" x14ac:dyDescent="0.25">
      <c r="C2" s="76" t="s">
        <v>103</v>
      </c>
    </row>
    <row r="3" spans="1:3" ht="14.25" x14ac:dyDescent="0.25">
      <c r="C3" s="53" t="s">
        <v>81</v>
      </c>
    </row>
    <row r="4" spans="1:3" ht="14.25" customHeight="1" x14ac:dyDescent="0.25"/>
    <row r="5" spans="1:3" ht="40.5" customHeight="1" x14ac:dyDescent="0.25">
      <c r="A5" s="160" t="s">
        <v>129</v>
      </c>
      <c r="B5" s="160"/>
      <c r="C5" s="160"/>
    </row>
    <row r="7" spans="1:3" ht="17.25" x14ac:dyDescent="0.25">
      <c r="A7" s="161" t="s">
        <v>65</v>
      </c>
      <c r="B7" s="161"/>
      <c r="C7" s="161"/>
    </row>
    <row r="8" spans="1:3" ht="15" customHeight="1" x14ac:dyDescent="0.25">
      <c r="A8" s="35" t="s">
        <v>69</v>
      </c>
    </row>
    <row r="10" spans="1:3" ht="14.25" x14ac:dyDescent="0.25">
      <c r="A10" s="36" t="s">
        <v>43</v>
      </c>
      <c r="B10" s="36" t="s">
        <v>44</v>
      </c>
    </row>
    <row r="11" spans="1:3" ht="15" customHeight="1" x14ac:dyDescent="0.25">
      <c r="A11" s="37" t="s">
        <v>70</v>
      </c>
      <c r="B11" s="38" t="s">
        <v>71</v>
      </c>
    </row>
    <row r="12" spans="1:3" ht="12" customHeight="1" x14ac:dyDescent="0.25">
      <c r="A12" s="39"/>
      <c r="B12" s="39"/>
    </row>
    <row r="13" spans="1:3" ht="19.5" customHeight="1" x14ac:dyDescent="0.25">
      <c r="A13" s="40" t="s">
        <v>45</v>
      </c>
      <c r="B13" s="41"/>
    </row>
    <row r="14" spans="1:3" ht="34.5" customHeight="1" x14ac:dyDescent="0.25">
      <c r="A14" s="42" t="s">
        <v>46</v>
      </c>
      <c r="B14" s="43" t="s">
        <v>70</v>
      </c>
      <c r="C14" s="139" t="s">
        <v>4</v>
      </c>
    </row>
    <row r="15" spans="1:3" ht="24.75" customHeight="1" x14ac:dyDescent="0.25">
      <c r="A15" s="42" t="s">
        <v>48</v>
      </c>
      <c r="B15" s="43">
        <v>31002</v>
      </c>
      <c r="C15" s="45" t="s">
        <v>7</v>
      </c>
    </row>
    <row r="16" spans="1:3" ht="34.5" customHeight="1" x14ac:dyDescent="0.25">
      <c r="A16" s="42" t="s">
        <v>50</v>
      </c>
      <c r="B16" s="43" t="s">
        <v>113</v>
      </c>
      <c r="C16" s="162"/>
    </row>
    <row r="17" spans="1:4" ht="84" customHeight="1" x14ac:dyDescent="0.25">
      <c r="A17" s="46" t="s">
        <v>51</v>
      </c>
      <c r="B17" s="43" t="s">
        <v>114</v>
      </c>
      <c r="C17" s="163"/>
    </row>
    <row r="18" spans="1:4" ht="49.5" customHeight="1" x14ac:dyDescent="0.25">
      <c r="A18" s="46" t="s">
        <v>52</v>
      </c>
      <c r="B18" s="43" t="s">
        <v>102</v>
      </c>
      <c r="C18" s="163"/>
    </row>
    <row r="19" spans="1:4" ht="34.5" customHeight="1" x14ac:dyDescent="0.25">
      <c r="A19" s="46" t="s">
        <v>54</v>
      </c>
      <c r="B19" s="43" t="s">
        <v>72</v>
      </c>
      <c r="C19" s="164"/>
    </row>
    <row r="20" spans="1:4" x14ac:dyDescent="0.25">
      <c r="A20" s="165" t="s">
        <v>55</v>
      </c>
      <c r="B20" s="166"/>
      <c r="C20" s="42"/>
    </row>
    <row r="21" spans="1:4" x14ac:dyDescent="0.25">
      <c r="A21" s="167" t="s">
        <v>116</v>
      </c>
      <c r="B21" s="168"/>
      <c r="C21" s="45">
        <v>5</v>
      </c>
    </row>
    <row r="22" spans="1:4" x14ac:dyDescent="0.25">
      <c r="A22" s="72" t="s">
        <v>56</v>
      </c>
      <c r="B22" s="73"/>
      <c r="C22" s="49">
        <f>'Հավելված 1'!D19</f>
        <v>29920</v>
      </c>
    </row>
    <row r="23" spans="1:4" x14ac:dyDescent="0.25">
      <c r="A23" s="132"/>
      <c r="B23" s="132"/>
      <c r="C23" s="133"/>
    </row>
    <row r="24" spans="1:4" ht="32.25" customHeight="1" x14ac:dyDescent="0.25">
      <c r="A24" s="42" t="s">
        <v>46</v>
      </c>
      <c r="B24" s="43" t="s">
        <v>70</v>
      </c>
      <c r="C24" s="139" t="s">
        <v>4</v>
      </c>
      <c r="D24" s="44"/>
    </row>
    <row r="25" spans="1:4" ht="24" customHeight="1" x14ac:dyDescent="0.25">
      <c r="A25" s="42" t="s">
        <v>48</v>
      </c>
      <c r="B25" s="43">
        <v>31003</v>
      </c>
      <c r="C25" s="45" t="s">
        <v>7</v>
      </c>
      <c r="D25" s="44"/>
    </row>
    <row r="26" spans="1:4" ht="48" customHeight="1" x14ac:dyDescent="0.25">
      <c r="A26" s="42" t="s">
        <v>50</v>
      </c>
      <c r="B26" s="43" t="s">
        <v>124</v>
      </c>
      <c r="C26" s="162"/>
    </row>
    <row r="27" spans="1:4" ht="54.75" customHeight="1" x14ac:dyDescent="0.25">
      <c r="A27" s="46" t="s">
        <v>51</v>
      </c>
      <c r="B27" s="43" t="s">
        <v>125</v>
      </c>
      <c r="C27" s="163"/>
    </row>
    <row r="28" spans="1:4" ht="47.25" customHeight="1" x14ac:dyDescent="0.25">
      <c r="A28" s="46" t="s">
        <v>52</v>
      </c>
      <c r="B28" s="43" t="s">
        <v>102</v>
      </c>
      <c r="C28" s="163"/>
    </row>
    <row r="29" spans="1:4" ht="27" x14ac:dyDescent="0.25">
      <c r="A29" s="46" t="s">
        <v>54</v>
      </c>
      <c r="B29" s="43" t="s">
        <v>72</v>
      </c>
      <c r="C29" s="164"/>
    </row>
    <row r="30" spans="1:4" ht="15" customHeight="1" x14ac:dyDescent="0.25">
      <c r="A30" s="165" t="s">
        <v>55</v>
      </c>
      <c r="B30" s="166"/>
      <c r="C30" s="42"/>
      <c r="D30" s="44"/>
    </row>
    <row r="31" spans="1:4" ht="15" customHeight="1" x14ac:dyDescent="0.25">
      <c r="A31" s="72" t="s">
        <v>126</v>
      </c>
      <c r="B31" s="119"/>
      <c r="C31" s="45">
        <v>2</v>
      </c>
      <c r="D31" s="44"/>
    </row>
    <row r="32" spans="1:4" ht="16.5" customHeight="1" x14ac:dyDescent="0.25">
      <c r="A32" s="72" t="s">
        <v>56</v>
      </c>
      <c r="B32" s="73"/>
      <c r="C32" s="49">
        <f>'Հավելված 1'!D25</f>
        <v>72000</v>
      </c>
    </row>
    <row r="33" spans="1:4" ht="24" customHeight="1" x14ac:dyDescent="0.25">
      <c r="A33" s="40"/>
      <c r="B33" s="41"/>
    </row>
    <row r="34" spans="1:4" ht="17.25" x14ac:dyDescent="0.25">
      <c r="A34" s="161" t="s">
        <v>73</v>
      </c>
      <c r="B34" s="161"/>
      <c r="C34" s="161"/>
    </row>
    <row r="35" spans="1:4" ht="15" customHeight="1" x14ac:dyDescent="0.25">
      <c r="A35" s="35" t="s">
        <v>69</v>
      </c>
    </row>
    <row r="37" spans="1:4" ht="14.25" x14ac:dyDescent="0.25">
      <c r="A37" s="36" t="s">
        <v>43</v>
      </c>
      <c r="B37" s="36" t="s">
        <v>44</v>
      </c>
    </row>
    <row r="38" spans="1:4" ht="15" customHeight="1" x14ac:dyDescent="0.25">
      <c r="A38" s="37" t="s">
        <v>74</v>
      </c>
      <c r="B38" s="38" t="s">
        <v>75</v>
      </c>
    </row>
    <row r="39" spans="1:4" ht="12" customHeight="1" x14ac:dyDescent="0.25">
      <c r="A39" s="39"/>
      <c r="B39" s="39"/>
    </row>
    <row r="40" spans="1:4" ht="19.5" customHeight="1" x14ac:dyDescent="0.25">
      <c r="A40" s="40" t="s">
        <v>45</v>
      </c>
      <c r="B40" s="41"/>
    </row>
    <row r="41" spans="1:4" ht="36" customHeight="1" x14ac:dyDescent="0.25">
      <c r="A41" s="42" t="s">
        <v>46</v>
      </c>
      <c r="B41" s="43" t="s">
        <v>74</v>
      </c>
      <c r="C41" s="139" t="s">
        <v>47</v>
      </c>
      <c r="D41" s="44"/>
    </row>
    <row r="42" spans="1:4" x14ac:dyDescent="0.25">
      <c r="A42" s="42" t="s">
        <v>48</v>
      </c>
      <c r="B42" s="43" t="s">
        <v>49</v>
      </c>
      <c r="C42" s="45" t="s">
        <v>7</v>
      </c>
      <c r="D42" s="44"/>
    </row>
    <row r="43" spans="1:4" x14ac:dyDescent="0.25">
      <c r="A43" s="42" t="s">
        <v>50</v>
      </c>
      <c r="B43" s="43" t="s">
        <v>75</v>
      </c>
      <c r="C43" s="162"/>
    </row>
    <row r="44" spans="1:4" ht="87.75" customHeight="1" x14ac:dyDescent="0.25">
      <c r="A44" s="46" t="s">
        <v>51</v>
      </c>
      <c r="B44" s="43" t="s">
        <v>76</v>
      </c>
      <c r="C44" s="163"/>
    </row>
    <row r="45" spans="1:4" x14ac:dyDescent="0.25">
      <c r="A45" s="46" t="s">
        <v>52</v>
      </c>
      <c r="B45" s="43" t="s">
        <v>53</v>
      </c>
      <c r="C45" s="163"/>
    </row>
    <row r="46" spans="1:4" ht="27" x14ac:dyDescent="0.25">
      <c r="A46" s="46" t="s">
        <v>54</v>
      </c>
      <c r="B46" s="43" t="s">
        <v>77</v>
      </c>
      <c r="C46" s="164"/>
    </row>
    <row r="47" spans="1:4" ht="15" customHeight="1" x14ac:dyDescent="0.25">
      <c r="A47" s="165" t="s">
        <v>55</v>
      </c>
      <c r="B47" s="166"/>
      <c r="C47" s="42"/>
      <c r="D47" s="44"/>
    </row>
    <row r="48" spans="1:4" ht="15" customHeight="1" x14ac:dyDescent="0.25">
      <c r="A48" s="47" t="s">
        <v>56</v>
      </c>
      <c r="B48" s="48"/>
      <c r="C48" s="49">
        <f>'Հավելված 1'!D39</f>
        <v>-101920</v>
      </c>
    </row>
  </sheetData>
  <mergeCells count="10">
    <mergeCell ref="A47:B47"/>
    <mergeCell ref="C43:C46"/>
    <mergeCell ref="A34:C34"/>
    <mergeCell ref="A20:B20"/>
    <mergeCell ref="A21:B21"/>
    <mergeCell ref="A5:C5"/>
    <mergeCell ref="A7:C7"/>
    <mergeCell ref="C16:C19"/>
    <mergeCell ref="C26:C29"/>
    <mergeCell ref="A30:B30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zoomScaleNormal="100" workbookViewId="0">
      <selection activeCell="A5" sqref="A5:C5"/>
    </sheetView>
  </sheetViews>
  <sheetFormatPr defaultRowHeight="13.5" x14ac:dyDescent="0.25"/>
  <cols>
    <col min="1" max="1" width="26.140625" style="34" customWidth="1"/>
    <col min="2" max="2" width="48.28515625" style="34" customWidth="1"/>
    <col min="3" max="3" width="42.7109375" style="34" customWidth="1"/>
    <col min="4" max="9" width="9" style="34" customWidth="1"/>
    <col min="10" max="253" width="9.140625" style="34"/>
    <col min="254" max="254" width="4.7109375" style="34" customWidth="1"/>
    <col min="255" max="255" width="19.85546875" style="34" customWidth="1"/>
    <col min="256" max="256" width="72.140625" style="34" customWidth="1"/>
    <col min="257" max="257" width="0" style="34" hidden="1" customWidth="1"/>
    <col min="258" max="258" width="18.28515625" style="34" customWidth="1"/>
    <col min="259" max="259" width="17.5703125" style="34" customWidth="1"/>
    <col min="260" max="265" width="9" style="34" customWidth="1"/>
    <col min="266" max="509" width="9.140625" style="34"/>
    <col min="510" max="510" width="4.7109375" style="34" customWidth="1"/>
    <col min="511" max="511" width="19.85546875" style="34" customWidth="1"/>
    <col min="512" max="512" width="72.140625" style="34" customWidth="1"/>
    <col min="513" max="513" width="0" style="34" hidden="1" customWidth="1"/>
    <col min="514" max="514" width="18.28515625" style="34" customWidth="1"/>
    <col min="515" max="515" width="17.5703125" style="34" customWidth="1"/>
    <col min="516" max="521" width="9" style="34" customWidth="1"/>
    <col min="522" max="765" width="9.140625" style="34"/>
    <col min="766" max="766" width="4.7109375" style="34" customWidth="1"/>
    <col min="767" max="767" width="19.85546875" style="34" customWidth="1"/>
    <col min="768" max="768" width="72.140625" style="34" customWidth="1"/>
    <col min="769" max="769" width="0" style="34" hidden="1" customWidth="1"/>
    <col min="770" max="770" width="18.28515625" style="34" customWidth="1"/>
    <col min="771" max="771" width="17.5703125" style="34" customWidth="1"/>
    <col min="772" max="777" width="9" style="34" customWidth="1"/>
    <col min="778" max="1021" width="9.140625" style="34"/>
    <col min="1022" max="1022" width="4.7109375" style="34" customWidth="1"/>
    <col min="1023" max="1023" width="19.85546875" style="34" customWidth="1"/>
    <col min="1024" max="1024" width="72.140625" style="34" customWidth="1"/>
    <col min="1025" max="1025" width="0" style="34" hidden="1" customWidth="1"/>
    <col min="1026" max="1026" width="18.28515625" style="34" customWidth="1"/>
    <col min="1027" max="1027" width="17.5703125" style="34" customWidth="1"/>
    <col min="1028" max="1033" width="9" style="34" customWidth="1"/>
    <col min="1034" max="1277" width="9.140625" style="34"/>
    <col min="1278" max="1278" width="4.7109375" style="34" customWidth="1"/>
    <col min="1279" max="1279" width="19.85546875" style="34" customWidth="1"/>
    <col min="1280" max="1280" width="72.140625" style="34" customWidth="1"/>
    <col min="1281" max="1281" width="0" style="34" hidden="1" customWidth="1"/>
    <col min="1282" max="1282" width="18.28515625" style="34" customWidth="1"/>
    <col min="1283" max="1283" width="17.5703125" style="34" customWidth="1"/>
    <col min="1284" max="1289" width="9" style="34" customWidth="1"/>
    <col min="1290" max="1533" width="9.140625" style="34"/>
    <col min="1534" max="1534" width="4.7109375" style="34" customWidth="1"/>
    <col min="1535" max="1535" width="19.85546875" style="34" customWidth="1"/>
    <col min="1536" max="1536" width="72.140625" style="34" customWidth="1"/>
    <col min="1537" max="1537" width="0" style="34" hidden="1" customWidth="1"/>
    <col min="1538" max="1538" width="18.28515625" style="34" customWidth="1"/>
    <col min="1539" max="1539" width="17.5703125" style="34" customWidth="1"/>
    <col min="1540" max="1545" width="9" style="34" customWidth="1"/>
    <col min="1546" max="1789" width="9.140625" style="34"/>
    <col min="1790" max="1790" width="4.7109375" style="34" customWidth="1"/>
    <col min="1791" max="1791" width="19.85546875" style="34" customWidth="1"/>
    <col min="1792" max="1792" width="72.140625" style="34" customWidth="1"/>
    <col min="1793" max="1793" width="0" style="34" hidden="1" customWidth="1"/>
    <col min="1794" max="1794" width="18.28515625" style="34" customWidth="1"/>
    <col min="1795" max="1795" width="17.5703125" style="34" customWidth="1"/>
    <col min="1796" max="1801" width="9" style="34" customWidth="1"/>
    <col min="1802" max="2045" width="9.140625" style="34"/>
    <col min="2046" max="2046" width="4.7109375" style="34" customWidth="1"/>
    <col min="2047" max="2047" width="19.85546875" style="34" customWidth="1"/>
    <col min="2048" max="2048" width="72.140625" style="34" customWidth="1"/>
    <col min="2049" max="2049" width="0" style="34" hidden="1" customWidth="1"/>
    <col min="2050" max="2050" width="18.28515625" style="34" customWidth="1"/>
    <col min="2051" max="2051" width="17.5703125" style="34" customWidth="1"/>
    <col min="2052" max="2057" width="9" style="34" customWidth="1"/>
    <col min="2058" max="2301" width="9.140625" style="34"/>
    <col min="2302" max="2302" width="4.7109375" style="34" customWidth="1"/>
    <col min="2303" max="2303" width="19.85546875" style="34" customWidth="1"/>
    <col min="2304" max="2304" width="72.140625" style="34" customWidth="1"/>
    <col min="2305" max="2305" width="0" style="34" hidden="1" customWidth="1"/>
    <col min="2306" max="2306" width="18.28515625" style="34" customWidth="1"/>
    <col min="2307" max="2307" width="17.5703125" style="34" customWidth="1"/>
    <col min="2308" max="2313" width="9" style="34" customWidth="1"/>
    <col min="2314" max="2557" width="9.140625" style="34"/>
    <col min="2558" max="2558" width="4.7109375" style="34" customWidth="1"/>
    <col min="2559" max="2559" width="19.85546875" style="34" customWidth="1"/>
    <col min="2560" max="2560" width="72.140625" style="34" customWidth="1"/>
    <col min="2561" max="2561" width="0" style="34" hidden="1" customWidth="1"/>
    <col min="2562" max="2562" width="18.28515625" style="34" customWidth="1"/>
    <col min="2563" max="2563" width="17.5703125" style="34" customWidth="1"/>
    <col min="2564" max="2569" width="9" style="34" customWidth="1"/>
    <col min="2570" max="2813" width="9.140625" style="34"/>
    <col min="2814" max="2814" width="4.7109375" style="34" customWidth="1"/>
    <col min="2815" max="2815" width="19.85546875" style="34" customWidth="1"/>
    <col min="2816" max="2816" width="72.140625" style="34" customWidth="1"/>
    <col min="2817" max="2817" width="0" style="34" hidden="1" customWidth="1"/>
    <col min="2818" max="2818" width="18.28515625" style="34" customWidth="1"/>
    <col min="2819" max="2819" width="17.5703125" style="34" customWidth="1"/>
    <col min="2820" max="2825" width="9" style="34" customWidth="1"/>
    <col min="2826" max="3069" width="9.140625" style="34"/>
    <col min="3070" max="3070" width="4.7109375" style="34" customWidth="1"/>
    <col min="3071" max="3071" width="19.85546875" style="34" customWidth="1"/>
    <col min="3072" max="3072" width="72.140625" style="34" customWidth="1"/>
    <col min="3073" max="3073" width="0" style="34" hidden="1" customWidth="1"/>
    <col min="3074" max="3074" width="18.28515625" style="34" customWidth="1"/>
    <col min="3075" max="3075" width="17.5703125" style="34" customWidth="1"/>
    <col min="3076" max="3081" width="9" style="34" customWidth="1"/>
    <col min="3082" max="3325" width="9.140625" style="34"/>
    <col min="3326" max="3326" width="4.7109375" style="34" customWidth="1"/>
    <col min="3327" max="3327" width="19.85546875" style="34" customWidth="1"/>
    <col min="3328" max="3328" width="72.140625" style="34" customWidth="1"/>
    <col min="3329" max="3329" width="0" style="34" hidden="1" customWidth="1"/>
    <col min="3330" max="3330" width="18.28515625" style="34" customWidth="1"/>
    <col min="3331" max="3331" width="17.5703125" style="34" customWidth="1"/>
    <col min="3332" max="3337" width="9" style="34" customWidth="1"/>
    <col min="3338" max="3581" width="9.140625" style="34"/>
    <col min="3582" max="3582" width="4.7109375" style="34" customWidth="1"/>
    <col min="3583" max="3583" width="19.85546875" style="34" customWidth="1"/>
    <col min="3584" max="3584" width="72.140625" style="34" customWidth="1"/>
    <col min="3585" max="3585" width="0" style="34" hidden="1" customWidth="1"/>
    <col min="3586" max="3586" width="18.28515625" style="34" customWidth="1"/>
    <col min="3587" max="3587" width="17.5703125" style="34" customWidth="1"/>
    <col min="3588" max="3593" width="9" style="34" customWidth="1"/>
    <col min="3594" max="3837" width="9.140625" style="34"/>
    <col min="3838" max="3838" width="4.7109375" style="34" customWidth="1"/>
    <col min="3839" max="3839" width="19.85546875" style="34" customWidth="1"/>
    <col min="3840" max="3840" width="72.140625" style="34" customWidth="1"/>
    <col min="3841" max="3841" width="0" style="34" hidden="1" customWidth="1"/>
    <col min="3842" max="3842" width="18.28515625" style="34" customWidth="1"/>
    <col min="3843" max="3843" width="17.5703125" style="34" customWidth="1"/>
    <col min="3844" max="3849" width="9" style="34" customWidth="1"/>
    <col min="3850" max="4093" width="9.140625" style="34"/>
    <col min="4094" max="4094" width="4.7109375" style="34" customWidth="1"/>
    <col min="4095" max="4095" width="19.85546875" style="34" customWidth="1"/>
    <col min="4096" max="4096" width="72.140625" style="34" customWidth="1"/>
    <col min="4097" max="4097" width="0" style="34" hidden="1" customWidth="1"/>
    <col min="4098" max="4098" width="18.28515625" style="34" customWidth="1"/>
    <col min="4099" max="4099" width="17.5703125" style="34" customWidth="1"/>
    <col min="4100" max="4105" width="9" style="34" customWidth="1"/>
    <col min="4106" max="4349" width="9.140625" style="34"/>
    <col min="4350" max="4350" width="4.7109375" style="34" customWidth="1"/>
    <col min="4351" max="4351" width="19.85546875" style="34" customWidth="1"/>
    <col min="4352" max="4352" width="72.140625" style="34" customWidth="1"/>
    <col min="4353" max="4353" width="0" style="34" hidden="1" customWidth="1"/>
    <col min="4354" max="4354" width="18.28515625" style="34" customWidth="1"/>
    <col min="4355" max="4355" width="17.5703125" style="34" customWidth="1"/>
    <col min="4356" max="4361" width="9" style="34" customWidth="1"/>
    <col min="4362" max="4605" width="9.140625" style="34"/>
    <col min="4606" max="4606" width="4.7109375" style="34" customWidth="1"/>
    <col min="4607" max="4607" width="19.85546875" style="34" customWidth="1"/>
    <col min="4608" max="4608" width="72.140625" style="34" customWidth="1"/>
    <col min="4609" max="4609" width="0" style="34" hidden="1" customWidth="1"/>
    <col min="4610" max="4610" width="18.28515625" style="34" customWidth="1"/>
    <col min="4611" max="4611" width="17.5703125" style="34" customWidth="1"/>
    <col min="4612" max="4617" width="9" style="34" customWidth="1"/>
    <col min="4618" max="4861" width="9.140625" style="34"/>
    <col min="4862" max="4862" width="4.7109375" style="34" customWidth="1"/>
    <col min="4863" max="4863" width="19.85546875" style="34" customWidth="1"/>
    <col min="4864" max="4864" width="72.140625" style="34" customWidth="1"/>
    <col min="4865" max="4865" width="0" style="34" hidden="1" customWidth="1"/>
    <col min="4866" max="4866" width="18.28515625" style="34" customWidth="1"/>
    <col min="4867" max="4867" width="17.5703125" style="34" customWidth="1"/>
    <col min="4868" max="4873" width="9" style="34" customWidth="1"/>
    <col min="4874" max="5117" width="9.140625" style="34"/>
    <col min="5118" max="5118" width="4.7109375" style="34" customWidth="1"/>
    <col min="5119" max="5119" width="19.85546875" style="34" customWidth="1"/>
    <col min="5120" max="5120" width="72.140625" style="34" customWidth="1"/>
    <col min="5121" max="5121" width="0" style="34" hidden="1" customWidth="1"/>
    <col min="5122" max="5122" width="18.28515625" style="34" customWidth="1"/>
    <col min="5123" max="5123" width="17.5703125" style="34" customWidth="1"/>
    <col min="5124" max="5129" width="9" style="34" customWidth="1"/>
    <col min="5130" max="5373" width="9.140625" style="34"/>
    <col min="5374" max="5374" width="4.7109375" style="34" customWidth="1"/>
    <col min="5375" max="5375" width="19.85546875" style="34" customWidth="1"/>
    <col min="5376" max="5376" width="72.140625" style="34" customWidth="1"/>
    <col min="5377" max="5377" width="0" style="34" hidden="1" customWidth="1"/>
    <col min="5378" max="5378" width="18.28515625" style="34" customWidth="1"/>
    <col min="5379" max="5379" width="17.5703125" style="34" customWidth="1"/>
    <col min="5380" max="5385" width="9" style="34" customWidth="1"/>
    <col min="5386" max="5629" width="9.140625" style="34"/>
    <col min="5630" max="5630" width="4.7109375" style="34" customWidth="1"/>
    <col min="5631" max="5631" width="19.85546875" style="34" customWidth="1"/>
    <col min="5632" max="5632" width="72.140625" style="34" customWidth="1"/>
    <col min="5633" max="5633" width="0" style="34" hidden="1" customWidth="1"/>
    <col min="5634" max="5634" width="18.28515625" style="34" customWidth="1"/>
    <col min="5635" max="5635" width="17.5703125" style="34" customWidth="1"/>
    <col min="5636" max="5641" width="9" style="34" customWidth="1"/>
    <col min="5642" max="5885" width="9.140625" style="34"/>
    <col min="5886" max="5886" width="4.7109375" style="34" customWidth="1"/>
    <col min="5887" max="5887" width="19.85546875" style="34" customWidth="1"/>
    <col min="5888" max="5888" width="72.140625" style="34" customWidth="1"/>
    <col min="5889" max="5889" width="0" style="34" hidden="1" customWidth="1"/>
    <col min="5890" max="5890" width="18.28515625" style="34" customWidth="1"/>
    <col min="5891" max="5891" width="17.5703125" style="34" customWidth="1"/>
    <col min="5892" max="5897" width="9" style="34" customWidth="1"/>
    <col min="5898" max="6141" width="9.140625" style="34"/>
    <col min="6142" max="6142" width="4.7109375" style="34" customWidth="1"/>
    <col min="6143" max="6143" width="19.85546875" style="34" customWidth="1"/>
    <col min="6144" max="6144" width="72.140625" style="34" customWidth="1"/>
    <col min="6145" max="6145" width="0" style="34" hidden="1" customWidth="1"/>
    <col min="6146" max="6146" width="18.28515625" style="34" customWidth="1"/>
    <col min="6147" max="6147" width="17.5703125" style="34" customWidth="1"/>
    <col min="6148" max="6153" width="9" style="34" customWidth="1"/>
    <col min="6154" max="6397" width="9.140625" style="34"/>
    <col min="6398" max="6398" width="4.7109375" style="34" customWidth="1"/>
    <col min="6399" max="6399" width="19.85546875" style="34" customWidth="1"/>
    <col min="6400" max="6400" width="72.140625" style="34" customWidth="1"/>
    <col min="6401" max="6401" width="0" style="34" hidden="1" customWidth="1"/>
    <col min="6402" max="6402" width="18.28515625" style="34" customWidth="1"/>
    <col min="6403" max="6403" width="17.5703125" style="34" customWidth="1"/>
    <col min="6404" max="6409" width="9" style="34" customWidth="1"/>
    <col min="6410" max="6653" width="9.140625" style="34"/>
    <col min="6654" max="6654" width="4.7109375" style="34" customWidth="1"/>
    <col min="6655" max="6655" width="19.85546875" style="34" customWidth="1"/>
    <col min="6656" max="6656" width="72.140625" style="34" customWidth="1"/>
    <col min="6657" max="6657" width="0" style="34" hidden="1" customWidth="1"/>
    <col min="6658" max="6658" width="18.28515625" style="34" customWidth="1"/>
    <col min="6659" max="6659" width="17.5703125" style="34" customWidth="1"/>
    <col min="6660" max="6665" width="9" style="34" customWidth="1"/>
    <col min="6666" max="6909" width="9.140625" style="34"/>
    <col min="6910" max="6910" width="4.7109375" style="34" customWidth="1"/>
    <col min="6911" max="6911" width="19.85546875" style="34" customWidth="1"/>
    <col min="6912" max="6912" width="72.140625" style="34" customWidth="1"/>
    <col min="6913" max="6913" width="0" style="34" hidden="1" customWidth="1"/>
    <col min="6914" max="6914" width="18.28515625" style="34" customWidth="1"/>
    <col min="6915" max="6915" width="17.5703125" style="34" customWidth="1"/>
    <col min="6916" max="6921" width="9" style="34" customWidth="1"/>
    <col min="6922" max="7165" width="9.140625" style="34"/>
    <col min="7166" max="7166" width="4.7109375" style="34" customWidth="1"/>
    <col min="7167" max="7167" width="19.85546875" style="34" customWidth="1"/>
    <col min="7168" max="7168" width="72.140625" style="34" customWidth="1"/>
    <col min="7169" max="7169" width="0" style="34" hidden="1" customWidth="1"/>
    <col min="7170" max="7170" width="18.28515625" style="34" customWidth="1"/>
    <col min="7171" max="7171" width="17.5703125" style="34" customWidth="1"/>
    <col min="7172" max="7177" width="9" style="34" customWidth="1"/>
    <col min="7178" max="7421" width="9.140625" style="34"/>
    <col min="7422" max="7422" width="4.7109375" style="34" customWidth="1"/>
    <col min="7423" max="7423" width="19.85546875" style="34" customWidth="1"/>
    <col min="7424" max="7424" width="72.140625" style="34" customWidth="1"/>
    <col min="7425" max="7425" width="0" style="34" hidden="1" customWidth="1"/>
    <col min="7426" max="7426" width="18.28515625" style="34" customWidth="1"/>
    <col min="7427" max="7427" width="17.5703125" style="34" customWidth="1"/>
    <col min="7428" max="7433" width="9" style="34" customWidth="1"/>
    <col min="7434" max="7677" width="9.140625" style="34"/>
    <col min="7678" max="7678" width="4.7109375" style="34" customWidth="1"/>
    <col min="7679" max="7679" width="19.85546875" style="34" customWidth="1"/>
    <col min="7680" max="7680" width="72.140625" style="34" customWidth="1"/>
    <col min="7681" max="7681" width="0" style="34" hidden="1" customWidth="1"/>
    <col min="7682" max="7682" width="18.28515625" style="34" customWidth="1"/>
    <col min="7683" max="7683" width="17.5703125" style="34" customWidth="1"/>
    <col min="7684" max="7689" width="9" style="34" customWidth="1"/>
    <col min="7690" max="7933" width="9.140625" style="34"/>
    <col min="7934" max="7934" width="4.7109375" style="34" customWidth="1"/>
    <col min="7935" max="7935" width="19.85546875" style="34" customWidth="1"/>
    <col min="7936" max="7936" width="72.140625" style="34" customWidth="1"/>
    <col min="7937" max="7937" width="0" style="34" hidden="1" customWidth="1"/>
    <col min="7938" max="7938" width="18.28515625" style="34" customWidth="1"/>
    <col min="7939" max="7939" width="17.5703125" style="34" customWidth="1"/>
    <col min="7940" max="7945" width="9" style="34" customWidth="1"/>
    <col min="7946" max="8189" width="9.140625" style="34"/>
    <col min="8190" max="8190" width="4.7109375" style="34" customWidth="1"/>
    <col min="8191" max="8191" width="19.85546875" style="34" customWidth="1"/>
    <col min="8192" max="8192" width="72.140625" style="34" customWidth="1"/>
    <col min="8193" max="8193" width="0" style="34" hidden="1" customWidth="1"/>
    <col min="8194" max="8194" width="18.28515625" style="34" customWidth="1"/>
    <col min="8195" max="8195" width="17.5703125" style="34" customWidth="1"/>
    <col min="8196" max="8201" width="9" style="34" customWidth="1"/>
    <col min="8202" max="8445" width="9.140625" style="34"/>
    <col min="8446" max="8446" width="4.7109375" style="34" customWidth="1"/>
    <col min="8447" max="8447" width="19.85546875" style="34" customWidth="1"/>
    <col min="8448" max="8448" width="72.140625" style="34" customWidth="1"/>
    <col min="8449" max="8449" width="0" style="34" hidden="1" customWidth="1"/>
    <col min="8450" max="8450" width="18.28515625" style="34" customWidth="1"/>
    <col min="8451" max="8451" width="17.5703125" style="34" customWidth="1"/>
    <col min="8452" max="8457" width="9" style="34" customWidth="1"/>
    <col min="8458" max="8701" width="9.140625" style="34"/>
    <col min="8702" max="8702" width="4.7109375" style="34" customWidth="1"/>
    <col min="8703" max="8703" width="19.85546875" style="34" customWidth="1"/>
    <col min="8704" max="8704" width="72.140625" style="34" customWidth="1"/>
    <col min="8705" max="8705" width="0" style="34" hidden="1" customWidth="1"/>
    <col min="8706" max="8706" width="18.28515625" style="34" customWidth="1"/>
    <col min="8707" max="8707" width="17.5703125" style="34" customWidth="1"/>
    <col min="8708" max="8713" width="9" style="34" customWidth="1"/>
    <col min="8714" max="8957" width="9.140625" style="34"/>
    <col min="8958" max="8958" width="4.7109375" style="34" customWidth="1"/>
    <col min="8959" max="8959" width="19.85546875" style="34" customWidth="1"/>
    <col min="8960" max="8960" width="72.140625" style="34" customWidth="1"/>
    <col min="8961" max="8961" width="0" style="34" hidden="1" customWidth="1"/>
    <col min="8962" max="8962" width="18.28515625" style="34" customWidth="1"/>
    <col min="8963" max="8963" width="17.5703125" style="34" customWidth="1"/>
    <col min="8964" max="8969" width="9" style="34" customWidth="1"/>
    <col min="8970" max="9213" width="9.140625" style="34"/>
    <col min="9214" max="9214" width="4.7109375" style="34" customWidth="1"/>
    <col min="9215" max="9215" width="19.85546875" style="34" customWidth="1"/>
    <col min="9216" max="9216" width="72.140625" style="34" customWidth="1"/>
    <col min="9217" max="9217" width="0" style="34" hidden="1" customWidth="1"/>
    <col min="9218" max="9218" width="18.28515625" style="34" customWidth="1"/>
    <col min="9219" max="9219" width="17.5703125" style="34" customWidth="1"/>
    <col min="9220" max="9225" width="9" style="34" customWidth="1"/>
    <col min="9226" max="9469" width="9.140625" style="34"/>
    <col min="9470" max="9470" width="4.7109375" style="34" customWidth="1"/>
    <col min="9471" max="9471" width="19.85546875" style="34" customWidth="1"/>
    <col min="9472" max="9472" width="72.140625" style="34" customWidth="1"/>
    <col min="9473" max="9473" width="0" style="34" hidden="1" customWidth="1"/>
    <col min="9474" max="9474" width="18.28515625" style="34" customWidth="1"/>
    <col min="9475" max="9475" width="17.5703125" style="34" customWidth="1"/>
    <col min="9476" max="9481" width="9" style="34" customWidth="1"/>
    <col min="9482" max="9725" width="9.140625" style="34"/>
    <col min="9726" max="9726" width="4.7109375" style="34" customWidth="1"/>
    <col min="9727" max="9727" width="19.85546875" style="34" customWidth="1"/>
    <col min="9728" max="9728" width="72.140625" style="34" customWidth="1"/>
    <col min="9729" max="9729" width="0" style="34" hidden="1" customWidth="1"/>
    <col min="9730" max="9730" width="18.28515625" style="34" customWidth="1"/>
    <col min="9731" max="9731" width="17.5703125" style="34" customWidth="1"/>
    <col min="9732" max="9737" width="9" style="34" customWidth="1"/>
    <col min="9738" max="9981" width="9.140625" style="34"/>
    <col min="9982" max="9982" width="4.7109375" style="34" customWidth="1"/>
    <col min="9983" max="9983" width="19.85546875" style="34" customWidth="1"/>
    <col min="9984" max="9984" width="72.140625" style="34" customWidth="1"/>
    <col min="9985" max="9985" width="0" style="34" hidden="1" customWidth="1"/>
    <col min="9986" max="9986" width="18.28515625" style="34" customWidth="1"/>
    <col min="9987" max="9987" width="17.5703125" style="34" customWidth="1"/>
    <col min="9988" max="9993" width="9" style="34" customWidth="1"/>
    <col min="9994" max="10237" width="9.140625" style="34"/>
    <col min="10238" max="10238" width="4.7109375" style="34" customWidth="1"/>
    <col min="10239" max="10239" width="19.85546875" style="34" customWidth="1"/>
    <col min="10240" max="10240" width="72.140625" style="34" customWidth="1"/>
    <col min="10241" max="10241" width="0" style="34" hidden="1" customWidth="1"/>
    <col min="10242" max="10242" width="18.28515625" style="34" customWidth="1"/>
    <col min="10243" max="10243" width="17.5703125" style="34" customWidth="1"/>
    <col min="10244" max="10249" width="9" style="34" customWidth="1"/>
    <col min="10250" max="10493" width="9.140625" style="34"/>
    <col min="10494" max="10494" width="4.7109375" style="34" customWidth="1"/>
    <col min="10495" max="10495" width="19.85546875" style="34" customWidth="1"/>
    <col min="10496" max="10496" width="72.140625" style="34" customWidth="1"/>
    <col min="10497" max="10497" width="0" style="34" hidden="1" customWidth="1"/>
    <col min="10498" max="10498" width="18.28515625" style="34" customWidth="1"/>
    <col min="10499" max="10499" width="17.5703125" style="34" customWidth="1"/>
    <col min="10500" max="10505" width="9" style="34" customWidth="1"/>
    <col min="10506" max="10749" width="9.140625" style="34"/>
    <col min="10750" max="10750" width="4.7109375" style="34" customWidth="1"/>
    <col min="10751" max="10751" width="19.85546875" style="34" customWidth="1"/>
    <col min="10752" max="10752" width="72.140625" style="34" customWidth="1"/>
    <col min="10753" max="10753" width="0" style="34" hidden="1" customWidth="1"/>
    <col min="10754" max="10754" width="18.28515625" style="34" customWidth="1"/>
    <col min="10755" max="10755" width="17.5703125" style="34" customWidth="1"/>
    <col min="10756" max="10761" width="9" style="34" customWidth="1"/>
    <col min="10762" max="11005" width="9.140625" style="34"/>
    <col min="11006" max="11006" width="4.7109375" style="34" customWidth="1"/>
    <col min="11007" max="11007" width="19.85546875" style="34" customWidth="1"/>
    <col min="11008" max="11008" width="72.140625" style="34" customWidth="1"/>
    <col min="11009" max="11009" width="0" style="34" hidden="1" customWidth="1"/>
    <col min="11010" max="11010" width="18.28515625" style="34" customWidth="1"/>
    <col min="11011" max="11011" width="17.5703125" style="34" customWidth="1"/>
    <col min="11012" max="11017" width="9" style="34" customWidth="1"/>
    <col min="11018" max="11261" width="9.140625" style="34"/>
    <col min="11262" max="11262" width="4.7109375" style="34" customWidth="1"/>
    <col min="11263" max="11263" width="19.85546875" style="34" customWidth="1"/>
    <col min="11264" max="11264" width="72.140625" style="34" customWidth="1"/>
    <col min="11265" max="11265" width="0" style="34" hidden="1" customWidth="1"/>
    <col min="11266" max="11266" width="18.28515625" style="34" customWidth="1"/>
    <col min="11267" max="11267" width="17.5703125" style="34" customWidth="1"/>
    <col min="11268" max="11273" width="9" style="34" customWidth="1"/>
    <col min="11274" max="11517" width="9.140625" style="34"/>
    <col min="11518" max="11518" width="4.7109375" style="34" customWidth="1"/>
    <col min="11519" max="11519" width="19.85546875" style="34" customWidth="1"/>
    <col min="11520" max="11520" width="72.140625" style="34" customWidth="1"/>
    <col min="11521" max="11521" width="0" style="34" hidden="1" customWidth="1"/>
    <col min="11522" max="11522" width="18.28515625" style="34" customWidth="1"/>
    <col min="11523" max="11523" width="17.5703125" style="34" customWidth="1"/>
    <col min="11524" max="11529" width="9" style="34" customWidth="1"/>
    <col min="11530" max="11773" width="9.140625" style="34"/>
    <col min="11774" max="11774" width="4.7109375" style="34" customWidth="1"/>
    <col min="11775" max="11775" width="19.85546875" style="34" customWidth="1"/>
    <col min="11776" max="11776" width="72.140625" style="34" customWidth="1"/>
    <col min="11777" max="11777" width="0" style="34" hidden="1" customWidth="1"/>
    <col min="11778" max="11778" width="18.28515625" style="34" customWidth="1"/>
    <col min="11779" max="11779" width="17.5703125" style="34" customWidth="1"/>
    <col min="11780" max="11785" width="9" style="34" customWidth="1"/>
    <col min="11786" max="12029" width="9.140625" style="34"/>
    <col min="12030" max="12030" width="4.7109375" style="34" customWidth="1"/>
    <col min="12031" max="12031" width="19.85546875" style="34" customWidth="1"/>
    <col min="12032" max="12032" width="72.140625" style="34" customWidth="1"/>
    <col min="12033" max="12033" width="0" style="34" hidden="1" customWidth="1"/>
    <col min="12034" max="12034" width="18.28515625" style="34" customWidth="1"/>
    <col min="12035" max="12035" width="17.5703125" style="34" customWidth="1"/>
    <col min="12036" max="12041" width="9" style="34" customWidth="1"/>
    <col min="12042" max="12285" width="9.140625" style="34"/>
    <col min="12286" max="12286" width="4.7109375" style="34" customWidth="1"/>
    <col min="12287" max="12287" width="19.85546875" style="34" customWidth="1"/>
    <col min="12288" max="12288" width="72.140625" style="34" customWidth="1"/>
    <col min="12289" max="12289" width="0" style="34" hidden="1" customWidth="1"/>
    <col min="12290" max="12290" width="18.28515625" style="34" customWidth="1"/>
    <col min="12291" max="12291" width="17.5703125" style="34" customWidth="1"/>
    <col min="12292" max="12297" width="9" style="34" customWidth="1"/>
    <col min="12298" max="12541" width="9.140625" style="34"/>
    <col min="12542" max="12542" width="4.7109375" style="34" customWidth="1"/>
    <col min="12543" max="12543" width="19.85546875" style="34" customWidth="1"/>
    <col min="12544" max="12544" width="72.140625" style="34" customWidth="1"/>
    <col min="12545" max="12545" width="0" style="34" hidden="1" customWidth="1"/>
    <col min="12546" max="12546" width="18.28515625" style="34" customWidth="1"/>
    <col min="12547" max="12547" width="17.5703125" style="34" customWidth="1"/>
    <col min="12548" max="12553" width="9" style="34" customWidth="1"/>
    <col min="12554" max="12797" width="9.140625" style="34"/>
    <col min="12798" max="12798" width="4.7109375" style="34" customWidth="1"/>
    <col min="12799" max="12799" width="19.85546875" style="34" customWidth="1"/>
    <col min="12800" max="12800" width="72.140625" style="34" customWidth="1"/>
    <col min="12801" max="12801" width="0" style="34" hidden="1" customWidth="1"/>
    <col min="12802" max="12802" width="18.28515625" style="34" customWidth="1"/>
    <col min="12803" max="12803" width="17.5703125" style="34" customWidth="1"/>
    <col min="12804" max="12809" width="9" style="34" customWidth="1"/>
    <col min="12810" max="13053" width="9.140625" style="34"/>
    <col min="13054" max="13054" width="4.7109375" style="34" customWidth="1"/>
    <col min="13055" max="13055" width="19.85546875" style="34" customWidth="1"/>
    <col min="13056" max="13056" width="72.140625" style="34" customWidth="1"/>
    <col min="13057" max="13057" width="0" style="34" hidden="1" customWidth="1"/>
    <col min="13058" max="13058" width="18.28515625" style="34" customWidth="1"/>
    <col min="13059" max="13059" width="17.5703125" style="34" customWidth="1"/>
    <col min="13060" max="13065" width="9" style="34" customWidth="1"/>
    <col min="13066" max="13309" width="9.140625" style="34"/>
    <col min="13310" max="13310" width="4.7109375" style="34" customWidth="1"/>
    <col min="13311" max="13311" width="19.85546875" style="34" customWidth="1"/>
    <col min="13312" max="13312" width="72.140625" style="34" customWidth="1"/>
    <col min="13313" max="13313" width="0" style="34" hidden="1" customWidth="1"/>
    <col min="13314" max="13314" width="18.28515625" style="34" customWidth="1"/>
    <col min="13315" max="13315" width="17.5703125" style="34" customWidth="1"/>
    <col min="13316" max="13321" width="9" style="34" customWidth="1"/>
    <col min="13322" max="13565" width="9.140625" style="34"/>
    <col min="13566" max="13566" width="4.7109375" style="34" customWidth="1"/>
    <col min="13567" max="13567" width="19.85546875" style="34" customWidth="1"/>
    <col min="13568" max="13568" width="72.140625" style="34" customWidth="1"/>
    <col min="13569" max="13569" width="0" style="34" hidden="1" customWidth="1"/>
    <col min="13570" max="13570" width="18.28515625" style="34" customWidth="1"/>
    <col min="13571" max="13571" width="17.5703125" style="34" customWidth="1"/>
    <col min="13572" max="13577" width="9" style="34" customWidth="1"/>
    <col min="13578" max="13821" width="9.140625" style="34"/>
    <col min="13822" max="13822" width="4.7109375" style="34" customWidth="1"/>
    <col min="13823" max="13823" width="19.85546875" style="34" customWidth="1"/>
    <col min="13824" max="13824" width="72.140625" style="34" customWidth="1"/>
    <col min="13825" max="13825" width="0" style="34" hidden="1" customWidth="1"/>
    <col min="13826" max="13826" width="18.28515625" style="34" customWidth="1"/>
    <col min="13827" max="13827" width="17.5703125" style="34" customWidth="1"/>
    <col min="13828" max="13833" width="9" style="34" customWidth="1"/>
    <col min="13834" max="14077" width="9.140625" style="34"/>
    <col min="14078" max="14078" width="4.7109375" style="34" customWidth="1"/>
    <col min="14079" max="14079" width="19.85546875" style="34" customWidth="1"/>
    <col min="14080" max="14080" width="72.140625" style="34" customWidth="1"/>
    <col min="14081" max="14081" width="0" style="34" hidden="1" customWidth="1"/>
    <col min="14082" max="14082" width="18.28515625" style="34" customWidth="1"/>
    <col min="14083" max="14083" width="17.5703125" style="34" customWidth="1"/>
    <col min="14084" max="14089" width="9" style="34" customWidth="1"/>
    <col min="14090" max="14333" width="9.140625" style="34"/>
    <col min="14334" max="14334" width="4.7109375" style="34" customWidth="1"/>
    <col min="14335" max="14335" width="19.85546875" style="34" customWidth="1"/>
    <col min="14336" max="14336" width="72.140625" style="34" customWidth="1"/>
    <col min="14337" max="14337" width="0" style="34" hidden="1" customWidth="1"/>
    <col min="14338" max="14338" width="18.28515625" style="34" customWidth="1"/>
    <col min="14339" max="14339" width="17.5703125" style="34" customWidth="1"/>
    <col min="14340" max="14345" width="9" style="34" customWidth="1"/>
    <col min="14346" max="14589" width="9.140625" style="34"/>
    <col min="14590" max="14590" width="4.7109375" style="34" customWidth="1"/>
    <col min="14591" max="14591" width="19.85546875" style="34" customWidth="1"/>
    <col min="14592" max="14592" width="72.140625" style="34" customWidth="1"/>
    <col min="14593" max="14593" width="0" style="34" hidden="1" customWidth="1"/>
    <col min="14594" max="14594" width="18.28515625" style="34" customWidth="1"/>
    <col min="14595" max="14595" width="17.5703125" style="34" customWidth="1"/>
    <col min="14596" max="14601" width="9" style="34" customWidth="1"/>
    <col min="14602" max="14845" width="9.140625" style="34"/>
    <col min="14846" max="14846" width="4.7109375" style="34" customWidth="1"/>
    <col min="14847" max="14847" width="19.85546875" style="34" customWidth="1"/>
    <col min="14848" max="14848" width="72.140625" style="34" customWidth="1"/>
    <col min="14849" max="14849" width="0" style="34" hidden="1" customWidth="1"/>
    <col min="14850" max="14850" width="18.28515625" style="34" customWidth="1"/>
    <col min="14851" max="14851" width="17.5703125" style="34" customWidth="1"/>
    <col min="14852" max="14857" width="9" style="34" customWidth="1"/>
    <col min="14858" max="15101" width="9.140625" style="34"/>
    <col min="15102" max="15102" width="4.7109375" style="34" customWidth="1"/>
    <col min="15103" max="15103" width="19.85546875" style="34" customWidth="1"/>
    <col min="15104" max="15104" width="72.140625" style="34" customWidth="1"/>
    <col min="15105" max="15105" width="0" style="34" hidden="1" customWidth="1"/>
    <col min="15106" max="15106" width="18.28515625" style="34" customWidth="1"/>
    <col min="15107" max="15107" width="17.5703125" style="34" customWidth="1"/>
    <col min="15108" max="15113" width="9" style="34" customWidth="1"/>
    <col min="15114" max="15357" width="9.140625" style="34"/>
    <col min="15358" max="15358" width="4.7109375" style="34" customWidth="1"/>
    <col min="15359" max="15359" width="19.85546875" style="34" customWidth="1"/>
    <col min="15360" max="15360" width="72.140625" style="34" customWidth="1"/>
    <col min="15361" max="15361" width="0" style="34" hidden="1" customWidth="1"/>
    <col min="15362" max="15362" width="18.28515625" style="34" customWidth="1"/>
    <col min="15363" max="15363" width="17.5703125" style="34" customWidth="1"/>
    <col min="15364" max="15369" width="9" style="34" customWidth="1"/>
    <col min="15370" max="15613" width="9.140625" style="34"/>
    <col min="15614" max="15614" width="4.7109375" style="34" customWidth="1"/>
    <col min="15615" max="15615" width="19.85546875" style="34" customWidth="1"/>
    <col min="15616" max="15616" width="72.140625" style="34" customWidth="1"/>
    <col min="15617" max="15617" width="0" style="34" hidden="1" customWidth="1"/>
    <col min="15618" max="15618" width="18.28515625" style="34" customWidth="1"/>
    <col min="15619" max="15619" width="17.5703125" style="34" customWidth="1"/>
    <col min="15620" max="15625" width="9" style="34" customWidth="1"/>
    <col min="15626" max="15869" width="9.140625" style="34"/>
    <col min="15870" max="15870" width="4.7109375" style="34" customWidth="1"/>
    <col min="15871" max="15871" width="19.85546875" style="34" customWidth="1"/>
    <col min="15872" max="15872" width="72.140625" style="34" customWidth="1"/>
    <col min="15873" max="15873" width="0" style="34" hidden="1" customWidth="1"/>
    <col min="15874" max="15874" width="18.28515625" style="34" customWidth="1"/>
    <col min="15875" max="15875" width="17.5703125" style="34" customWidth="1"/>
    <col min="15876" max="15881" width="9" style="34" customWidth="1"/>
    <col min="15882" max="16125" width="9.140625" style="34"/>
    <col min="16126" max="16126" width="4.7109375" style="34" customWidth="1"/>
    <col min="16127" max="16127" width="19.85546875" style="34" customWidth="1"/>
    <col min="16128" max="16128" width="72.140625" style="34" customWidth="1"/>
    <col min="16129" max="16129" width="0" style="34" hidden="1" customWidth="1"/>
    <col min="16130" max="16130" width="18.28515625" style="34" customWidth="1"/>
    <col min="16131" max="16131" width="17.5703125" style="34" customWidth="1"/>
    <col min="16132" max="16137" width="9" style="34" customWidth="1"/>
    <col min="16138" max="16384" width="9.140625" style="34"/>
  </cols>
  <sheetData>
    <row r="1" spans="1:4" ht="14.25" x14ac:dyDescent="0.25">
      <c r="C1" s="54" t="s">
        <v>79</v>
      </c>
    </row>
    <row r="2" spans="1:4" ht="14.25" x14ac:dyDescent="0.25">
      <c r="C2" s="76" t="s">
        <v>103</v>
      </c>
    </row>
    <row r="3" spans="1:4" ht="14.25" x14ac:dyDescent="0.25">
      <c r="C3" s="77" t="s">
        <v>81</v>
      </c>
    </row>
    <row r="4" spans="1:4" ht="14.25" customHeight="1" x14ac:dyDescent="0.25"/>
    <row r="5" spans="1:4" ht="60" customHeight="1" x14ac:dyDescent="0.25">
      <c r="A5" s="169" t="s">
        <v>130</v>
      </c>
      <c r="B5" s="169"/>
      <c r="C5" s="169"/>
      <c r="D5" s="67"/>
    </row>
    <row r="7" spans="1:4" ht="17.25" x14ac:dyDescent="0.25">
      <c r="A7" s="161" t="s">
        <v>65</v>
      </c>
      <c r="B7" s="161"/>
      <c r="C7" s="161"/>
    </row>
    <row r="8" spans="1:4" ht="15" customHeight="1" x14ac:dyDescent="0.25">
      <c r="A8" s="35" t="s">
        <v>78</v>
      </c>
    </row>
    <row r="10" spans="1:4" ht="14.25" x14ac:dyDescent="0.25">
      <c r="A10" s="36" t="s">
        <v>43</v>
      </c>
      <c r="B10" s="36" t="s">
        <v>44</v>
      </c>
    </row>
    <row r="11" spans="1:4" ht="15" customHeight="1" x14ac:dyDescent="0.25">
      <c r="A11" s="37" t="s">
        <v>70</v>
      </c>
      <c r="B11" s="38" t="s">
        <v>71</v>
      </c>
    </row>
    <row r="12" spans="1:4" ht="12" customHeight="1" x14ac:dyDescent="0.25">
      <c r="A12" s="39"/>
      <c r="B12" s="39"/>
    </row>
    <row r="13" spans="1:4" ht="19.5" customHeight="1" x14ac:dyDescent="0.25">
      <c r="A13" s="40" t="s">
        <v>45</v>
      </c>
      <c r="B13" s="41"/>
    </row>
    <row r="14" spans="1:4" ht="34.5" customHeight="1" x14ac:dyDescent="0.25">
      <c r="A14" s="42" t="s">
        <v>46</v>
      </c>
      <c r="B14" s="43" t="s">
        <v>70</v>
      </c>
      <c r="C14" s="139" t="s">
        <v>4</v>
      </c>
    </row>
    <row r="15" spans="1:4" ht="18.75" customHeight="1" x14ac:dyDescent="0.25">
      <c r="A15" s="42" t="s">
        <v>48</v>
      </c>
      <c r="B15" s="43">
        <v>31002</v>
      </c>
      <c r="C15" s="45" t="s">
        <v>7</v>
      </c>
    </row>
    <row r="16" spans="1:4" ht="34.5" customHeight="1" x14ac:dyDescent="0.25">
      <c r="A16" s="42" t="s">
        <v>50</v>
      </c>
      <c r="B16" s="43" t="s">
        <v>113</v>
      </c>
      <c r="C16" s="162"/>
    </row>
    <row r="17" spans="1:4" ht="85.5" customHeight="1" x14ac:dyDescent="0.25">
      <c r="A17" s="46" t="s">
        <v>51</v>
      </c>
      <c r="B17" s="43" t="s">
        <v>114</v>
      </c>
      <c r="C17" s="163"/>
    </row>
    <row r="18" spans="1:4" ht="31.5" customHeight="1" x14ac:dyDescent="0.25">
      <c r="A18" s="46" t="s">
        <v>52</v>
      </c>
      <c r="B18" s="43" t="s">
        <v>102</v>
      </c>
      <c r="C18" s="163"/>
    </row>
    <row r="19" spans="1:4" ht="34.5" customHeight="1" x14ac:dyDescent="0.25">
      <c r="A19" s="46" t="s">
        <v>54</v>
      </c>
      <c r="B19" s="43" t="s">
        <v>72</v>
      </c>
      <c r="C19" s="164"/>
    </row>
    <row r="20" spans="1:4" x14ac:dyDescent="0.25">
      <c r="A20" s="165" t="s">
        <v>55</v>
      </c>
      <c r="B20" s="166"/>
      <c r="C20" s="42"/>
    </row>
    <row r="21" spans="1:4" x14ac:dyDescent="0.25">
      <c r="A21" s="167" t="s">
        <v>116</v>
      </c>
      <c r="B21" s="168"/>
      <c r="C21" s="45">
        <f>'Հավելված 5'!C21</f>
        <v>5</v>
      </c>
    </row>
    <row r="22" spans="1:4" x14ac:dyDescent="0.25">
      <c r="A22" s="72" t="s">
        <v>56</v>
      </c>
      <c r="B22" s="73"/>
      <c r="C22" s="49">
        <f>'Հավելված 5'!C22</f>
        <v>29920</v>
      </c>
    </row>
    <row r="23" spans="1:4" x14ac:dyDescent="0.25">
      <c r="A23" s="132"/>
      <c r="B23" s="132"/>
      <c r="C23" s="133"/>
    </row>
    <row r="24" spans="1:4" ht="32.25" customHeight="1" x14ac:dyDescent="0.25">
      <c r="A24" s="42" t="s">
        <v>46</v>
      </c>
      <c r="B24" s="43" t="s">
        <v>70</v>
      </c>
      <c r="C24" s="139" t="s">
        <v>4</v>
      </c>
      <c r="D24" s="44"/>
    </row>
    <row r="25" spans="1:4" ht="18.75" customHeight="1" x14ac:dyDescent="0.25">
      <c r="A25" s="42" t="s">
        <v>48</v>
      </c>
      <c r="B25" s="43">
        <v>31003</v>
      </c>
      <c r="C25" s="45" t="s">
        <v>7</v>
      </c>
      <c r="D25" s="44"/>
    </row>
    <row r="26" spans="1:4" ht="47.25" customHeight="1" x14ac:dyDescent="0.25">
      <c r="A26" s="42" t="s">
        <v>50</v>
      </c>
      <c r="B26" s="43" t="s">
        <v>124</v>
      </c>
      <c r="C26" s="162"/>
    </row>
    <row r="27" spans="1:4" ht="51" customHeight="1" x14ac:dyDescent="0.25">
      <c r="A27" s="46" t="s">
        <v>51</v>
      </c>
      <c r="B27" s="43" t="s">
        <v>125</v>
      </c>
      <c r="C27" s="163"/>
    </row>
    <row r="28" spans="1:4" ht="38.25" customHeight="1" x14ac:dyDescent="0.25">
      <c r="A28" s="46" t="s">
        <v>52</v>
      </c>
      <c r="B28" s="43" t="s">
        <v>102</v>
      </c>
      <c r="C28" s="163"/>
    </row>
    <row r="29" spans="1:4" ht="27" x14ac:dyDescent="0.25">
      <c r="A29" s="46" t="s">
        <v>54</v>
      </c>
      <c r="B29" s="43" t="s">
        <v>72</v>
      </c>
      <c r="C29" s="164"/>
    </row>
    <row r="30" spans="1:4" ht="15" customHeight="1" x14ac:dyDescent="0.25">
      <c r="A30" s="165" t="s">
        <v>55</v>
      </c>
      <c r="B30" s="166"/>
      <c r="C30" s="42"/>
      <c r="D30" s="44"/>
    </row>
    <row r="31" spans="1:4" ht="15" customHeight="1" x14ac:dyDescent="0.25">
      <c r="A31" s="72" t="s">
        <v>126</v>
      </c>
      <c r="B31" s="119"/>
      <c r="C31" s="45">
        <f>'Հավելված 5'!C31</f>
        <v>2</v>
      </c>
      <c r="D31" s="44"/>
    </row>
    <row r="32" spans="1:4" ht="16.5" customHeight="1" x14ac:dyDescent="0.25">
      <c r="A32" s="72" t="s">
        <v>56</v>
      </c>
      <c r="B32" s="73"/>
      <c r="C32" s="49">
        <f>'Հավելված 1'!D25</f>
        <v>72000</v>
      </c>
    </row>
    <row r="33" spans="1:4" ht="30" customHeight="1" x14ac:dyDescent="0.25">
      <c r="A33" s="132"/>
      <c r="B33" s="132"/>
      <c r="C33" s="133"/>
    </row>
    <row r="34" spans="1:4" ht="17.25" x14ac:dyDescent="0.25">
      <c r="A34" s="161" t="s">
        <v>73</v>
      </c>
      <c r="B34" s="161"/>
      <c r="C34" s="161"/>
    </row>
    <row r="35" spans="1:4" ht="15" customHeight="1" x14ac:dyDescent="0.25">
      <c r="A35" s="35" t="s">
        <v>78</v>
      </c>
    </row>
    <row r="37" spans="1:4" ht="14.25" x14ac:dyDescent="0.25">
      <c r="A37" s="36" t="s">
        <v>43</v>
      </c>
      <c r="B37" s="36" t="s">
        <v>44</v>
      </c>
    </row>
    <row r="38" spans="1:4" ht="15" customHeight="1" x14ac:dyDescent="0.25">
      <c r="A38" s="37" t="s">
        <v>74</v>
      </c>
      <c r="B38" s="38" t="s">
        <v>75</v>
      </c>
    </row>
    <row r="39" spans="1:4" ht="12" customHeight="1" x14ac:dyDescent="0.25">
      <c r="A39" s="39"/>
      <c r="B39" s="39"/>
    </row>
    <row r="40" spans="1:4" ht="19.5" customHeight="1" x14ac:dyDescent="0.25">
      <c r="A40" s="40" t="s">
        <v>45</v>
      </c>
      <c r="B40" s="41"/>
    </row>
    <row r="41" spans="1:4" ht="33.75" customHeight="1" x14ac:dyDescent="0.25">
      <c r="A41" s="42" t="s">
        <v>46</v>
      </c>
      <c r="B41" s="43" t="s">
        <v>74</v>
      </c>
      <c r="C41" s="139" t="s">
        <v>47</v>
      </c>
      <c r="D41" s="44"/>
    </row>
    <row r="42" spans="1:4" x14ac:dyDescent="0.25">
      <c r="A42" s="42" t="s">
        <v>48</v>
      </c>
      <c r="B42" s="43" t="s">
        <v>49</v>
      </c>
      <c r="C42" s="45" t="s">
        <v>7</v>
      </c>
      <c r="D42" s="44"/>
    </row>
    <row r="43" spans="1:4" x14ac:dyDescent="0.25">
      <c r="A43" s="42" t="s">
        <v>50</v>
      </c>
      <c r="B43" s="43" t="s">
        <v>75</v>
      </c>
      <c r="C43" s="162"/>
    </row>
    <row r="44" spans="1:4" ht="87.75" customHeight="1" x14ac:dyDescent="0.25">
      <c r="A44" s="46" t="s">
        <v>51</v>
      </c>
      <c r="B44" s="43" t="s">
        <v>76</v>
      </c>
      <c r="C44" s="163"/>
    </row>
    <row r="45" spans="1:4" x14ac:dyDescent="0.25">
      <c r="A45" s="46" t="s">
        <v>52</v>
      </c>
      <c r="B45" s="43" t="s">
        <v>53</v>
      </c>
      <c r="C45" s="163"/>
    </row>
    <row r="46" spans="1:4" ht="27" x14ac:dyDescent="0.25">
      <c r="A46" s="46" t="s">
        <v>54</v>
      </c>
      <c r="B46" s="43" t="s">
        <v>77</v>
      </c>
      <c r="C46" s="164"/>
    </row>
    <row r="47" spans="1:4" ht="15" customHeight="1" x14ac:dyDescent="0.25">
      <c r="A47" s="165" t="s">
        <v>55</v>
      </c>
      <c r="B47" s="166"/>
      <c r="C47" s="42"/>
      <c r="D47" s="44"/>
    </row>
    <row r="48" spans="1:4" ht="15" customHeight="1" x14ac:dyDescent="0.25">
      <c r="A48" s="72" t="s">
        <v>56</v>
      </c>
      <c r="B48" s="73"/>
      <c r="C48" s="49">
        <f>'Հավելված 1'!D39</f>
        <v>-101920</v>
      </c>
    </row>
  </sheetData>
  <mergeCells count="10">
    <mergeCell ref="C43:C46"/>
    <mergeCell ref="A47:B47"/>
    <mergeCell ref="A5:C5"/>
    <mergeCell ref="A7:C7"/>
    <mergeCell ref="C16:C19"/>
    <mergeCell ref="A20:B20"/>
    <mergeCell ref="A34:C34"/>
    <mergeCell ref="A21:B21"/>
    <mergeCell ref="C26:C29"/>
    <mergeCell ref="A30:B30"/>
  </mergeCells>
  <pageMargins left="0.70866141732283472" right="0.70866141732283472" top="0.34" bottom="0.16" header="0.31496062992125984" footer="0.16"/>
  <pageSetup paperSize="9" scale="65" orientation="portrait" verticalDpi="0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1'!Print_Area</vt:lpstr>
      <vt:lpstr>'Հավելված 2'!Print_Area</vt:lpstr>
      <vt:lpstr>'Հավելված 3'!Print_Area</vt:lpstr>
      <vt:lpstr>'Հավելված 4'!Print_Area</vt:lpstr>
      <vt:lpstr>'Հավելված 5'!Print_Area</vt:lpstr>
      <vt:lpstr>'Հավելված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2021-10-19T10:45:45Z</dcterms:modified>
</cp:coreProperties>
</file>